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drawings/drawing16.xml" ContentType="application/vnd.openxmlformats-officedocument.drawing+xml"/>
  <Override PartName="/xl/ctrlProps/ctrlProp17.xml" ContentType="application/vnd.ms-excel.controlproperties+xml"/>
  <Override PartName="/xl/drawings/drawing1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8.xml" ContentType="application/vnd.openxmlformats-officedocument.drawing+xml"/>
  <Override PartName="/xl/ctrlProps/ctrlProp20.xml" ContentType="application/vnd.ms-excel.controlproperties+xml"/>
  <Override PartName="/xl/drawings/drawing19.xml" ContentType="application/vnd.openxmlformats-officedocument.drawing+xml"/>
  <Override PartName="/xl/ctrlProps/ctrlProp21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3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24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25.xml" ContentType="application/vnd.ms-excel.controlpropertie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trlProps/ctrlProp26.xml" ContentType="application/vnd.ms-excel.controlproperties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2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KEOL-SSE\data\"/>
    </mc:Choice>
  </mc:AlternateContent>
  <xr:revisionPtr revIDLastSave="0" documentId="13_ncr:1_{7F62D14A-7A40-43C4-BBE8-3810E2AB1301}" xr6:coauthVersionLast="47" xr6:coauthVersionMax="47" xr10:uidLastSave="{00000000-0000-0000-0000-000000000000}"/>
  <bookViews>
    <workbookView xWindow="14295" yWindow="0" windowWidth="14610" windowHeight="15585" xr2:uid="{344B0862-1D58-42BB-89F1-D3E330ADBCEE}"/>
  </bookViews>
  <sheets>
    <sheet name="Semaine P1 30" sheetId="110" r:id="rId1"/>
    <sheet name="Samedi S1" sheetId="116" r:id="rId2"/>
    <sheet name="Dimanche D1" sheetId="118" r:id="rId3"/>
    <sheet name="Semaine P2" sheetId="89" r:id="rId4"/>
    <sheet name="Semaine P3" sheetId="102" r:id="rId5"/>
    <sheet name="Semaine P4" sheetId="41" r:id="rId6"/>
    <sheet name="Semaine P5" sheetId="75" r:id="rId7"/>
    <sheet name="Semaine P6" sheetId="108" r:id="rId8"/>
    <sheet name="Samedi S2" sheetId="112" r:id="rId9"/>
    <sheet name="Samedi S3" sheetId="53" r:id="rId10"/>
    <sheet name="Samedi S6" sheetId="95" r:id="rId11"/>
    <sheet name="Dimanche D2" sheetId="32" r:id="rId12"/>
    <sheet name="Dimanche D3" sheetId="114" r:id="rId13"/>
    <sheet name="Dimanche D4" sheetId="44" r:id="rId14"/>
    <sheet name="Dimanche D6" sheetId="97" r:id="rId15"/>
    <sheet name="Samedi S1 old" sheetId="38" r:id="rId16"/>
    <sheet name="Samedi S2 old" sheetId="54" r:id="rId17"/>
    <sheet name="Dimanche D1 old" sheetId="55" r:id="rId18"/>
    <sheet name="Dimanche D3 old" sheetId="103" r:id="rId19"/>
    <sheet name="Sortie semaine P1 30" sheetId="111" r:id="rId20"/>
    <sheet name="Sortie semaine P2" sheetId="90" r:id="rId21"/>
    <sheet name="Sortie semaine P3" sheetId="101" r:id="rId22"/>
    <sheet name="Semaine P4 normal" sheetId="88" r:id="rId23"/>
    <sheet name="Sortie semaine P4" sheetId="65" r:id="rId24"/>
    <sheet name="Sortie semaine P5" sheetId="76" r:id="rId25"/>
    <sheet name="Sortie semaine P6" sheetId="109" r:id="rId26"/>
    <sheet name="Sortie samedi S1" sheetId="117" r:id="rId27"/>
    <sheet name="Sortie samedi S2" sheetId="113" r:id="rId28"/>
    <sheet name="Sortie samedi S1 old" sheetId="67" r:id="rId29"/>
    <sheet name="Sortie samedi S3" sheetId="69" r:id="rId30"/>
    <sheet name="Sortie samedi S2 Old" sheetId="68" r:id="rId31"/>
    <sheet name="Sortie samedi S6" sheetId="96" r:id="rId32"/>
    <sheet name="Greve" sheetId="106" r:id="rId33"/>
    <sheet name="Sortie semaine P1 30 old" sheetId="83" r:id="rId34"/>
    <sheet name="Semaine P1 30 old" sheetId="82" r:id="rId35"/>
    <sheet name="Sortie greve" sheetId="107" r:id="rId36"/>
    <sheet name="Sortie semaine P3old" sheetId="64" r:id="rId37"/>
    <sheet name="Semaine P3old" sheetId="52" r:id="rId38"/>
    <sheet name="Sortie Dimanche D1" sheetId="119" r:id="rId39"/>
    <sheet name="Sortie Dimanche D2" sheetId="72" r:id="rId40"/>
    <sheet name="Sortie Dimanche D3" sheetId="115" r:id="rId41"/>
    <sheet name="Sortie Dimanche D4" sheetId="73" r:id="rId42"/>
    <sheet name="Sortie Dimanche D6" sheetId="98" r:id="rId43"/>
    <sheet name="Sortie Dimanche D1 old" sheetId="71" r:id="rId44"/>
    <sheet name="Sortie Dimanche D3 OLD" sheetId="104" r:id="rId45"/>
    <sheet name="AffTram" sheetId="81" r:id="rId46"/>
    <sheet name="Semaine P1 29" sheetId="85" r:id="rId47"/>
    <sheet name="Sortie semaine P1 29" sheetId="86" r:id="rId48"/>
    <sheet name="Semaine P3 VS" sheetId="93" r:id="rId49"/>
  </sheets>
  <definedNames>
    <definedName name="_xlnm._FilterDatabase" localSheetId="45" hidden="1">AffTram!$A$1:$E$28</definedName>
    <definedName name="_xlnm._FilterDatabase" localSheetId="2" hidden="1">'Dimanche D1'!$AB$33:$AG$33</definedName>
    <definedName name="_xlnm._FilterDatabase" localSheetId="17" hidden="1">'Dimanche D1 old'!$AB$33:$AG$33</definedName>
    <definedName name="_xlnm._FilterDatabase" localSheetId="11" hidden="1">'Dimanche D2'!$AB$33:$AG$33</definedName>
    <definedName name="_xlnm._FilterDatabase" localSheetId="13" hidden="1">'Dimanche D4'!$AB$33:$AE$33</definedName>
    <definedName name="_xlnm._FilterDatabase" localSheetId="14" hidden="1">'Dimanche D6'!$AB$33:$AE$33</definedName>
    <definedName name="_xlnm._FilterDatabase" localSheetId="1" hidden="1">'Samedi S1'!$AB$33:$AG$33</definedName>
    <definedName name="_xlnm._FilterDatabase" localSheetId="15" hidden="1">'Samedi S1 old'!$AB$33:$AG$33</definedName>
    <definedName name="_xlnm._FilterDatabase" localSheetId="8" hidden="1">'Samedi S2'!$AB$33:$AG$33</definedName>
    <definedName name="_xlnm._FilterDatabase" localSheetId="16" hidden="1">'Samedi S2 old'!$AB$33:$AG$33</definedName>
    <definedName name="_xlnm._FilterDatabase" localSheetId="9" hidden="1">'Samedi S3'!$AB$33:$AE$33</definedName>
    <definedName name="_xlnm._FilterDatabase" localSheetId="46" hidden="1">'Semaine P1 29'!$AB$33:$AG$63</definedName>
    <definedName name="_xlnm._FilterDatabase" localSheetId="34" hidden="1">'Semaine P1 30 old'!$AB$33:$AG$63</definedName>
    <definedName name="_xlnm._FilterDatabase" localSheetId="3" hidden="1">'Semaine P2'!$AC$33:$AG$33</definedName>
    <definedName name="_xlnm._FilterDatabase" localSheetId="4" hidden="1">'Semaine P3'!$AB$33:$AG$33</definedName>
    <definedName name="_xlnm._FilterDatabase" localSheetId="48" hidden="1">'Semaine P3 VS'!$AB$33:$AG$33</definedName>
    <definedName name="_xlnm._FilterDatabase" localSheetId="37" hidden="1">'Semaine P3old'!$AB$33:$AG$33</definedName>
    <definedName name="_xlnm._FilterDatabase" localSheetId="5" hidden="1">'Semaine P4'!$AB$33:$AG$33</definedName>
    <definedName name="_xlnm._FilterDatabase" localSheetId="22" hidden="1">'Semaine P4 normal'!$AB$33:$AG$33</definedName>
    <definedName name="_xlnm._FilterDatabase" localSheetId="6" hidden="1">'Semaine P5'!$AB$33:$AG$33</definedName>
    <definedName name="_xlnm._FilterDatabase" localSheetId="7" hidden="1">'Semaine P6'!$AB$33:$AG$33</definedName>
    <definedName name="_xlnm._FilterDatabase" localSheetId="38" hidden="1">'Sortie Dimanche D1'!$A$2:$J$2</definedName>
    <definedName name="_xlnm._FilterDatabase" localSheetId="43" hidden="1">'Sortie Dimanche D1 old'!$A$2:$J$2</definedName>
    <definedName name="_xlnm._FilterDatabase" localSheetId="19" hidden="1">'Sortie semaine P1 30'!$A$2:$J$2</definedName>
    <definedName name="a" localSheetId="22">#REF!</definedName>
    <definedName name="a">#REF!</definedName>
    <definedName name="dddd" localSheetId="22">#REF!</definedName>
    <definedName name="dddd">#REF!</definedName>
    <definedName name="Rentrée" localSheetId="22">#REF!</definedName>
    <definedName name="Rentrée">#REF!</definedName>
    <definedName name="RentréeJ1" localSheetId="46">'Semaine P1 29'!$AM$91:$AS$100</definedName>
    <definedName name="RentréeP1" localSheetId="22">#REF!</definedName>
    <definedName name="RentréeP1">#REF!</definedName>
    <definedName name="RentréeP1J" localSheetId="46">'Semaine P1 29'!$AM$91:$AS$101</definedName>
    <definedName name="RentréeP2" localSheetId="3">'Semaine P2'!$AM$91:$AS$95</definedName>
    <definedName name="RentréeP3" localSheetId="48">'Semaine P3 VS'!$AM$90:$AS$94</definedName>
    <definedName name="ssss" localSheetId="22">#REF!</definedName>
    <definedName name="ssss">#REF!</definedName>
    <definedName name="Tableau" localSheetId="24">#REF!</definedName>
    <definedName name="Tableau" localSheetId="25">#REF!</definedName>
    <definedName name="Tableau_P3">'Semaine P3old'!$A$1:$AA$31</definedName>
    <definedName name="Tableau_S2" localSheetId="8">'Samedi S2'!$A$1:$Z$31</definedName>
    <definedName name="Tableau_S2">'Samedi S2 old'!$A$1:$Z$31</definedName>
    <definedName name="TableauP1" localSheetId="22">#REF!</definedName>
    <definedName name="TableauP1">#REF!</definedName>
    <definedName name="TableauP2" localSheetId="3">'Semaine P2'!$A$1:$AA$31</definedName>
    <definedName name="TableauP3" localSheetId="48">'Semaine P3 VS'!$A$1:$AA$31</definedName>
    <definedName name="TableauP4" localSheetId="22">'Semaine P4 normal'!$A$1:$AA$31</definedName>
    <definedName name="TableauP4">'Semaine P4'!$A$1:$AA$31</definedName>
    <definedName name="TableauP5" localSheetId="7">'Semaine P6'!$A$1:$AA$31</definedName>
    <definedName name="TableauP5">'Semaine P5'!$A$1:$AA$31</definedName>
    <definedName name="_xlnm.Print_Area" localSheetId="45">AffTram!$A$1:$Z$87</definedName>
    <definedName name="_xlnm.Print_Area" localSheetId="2">'Dimanche D1'!$A$3:$Z$31</definedName>
    <definedName name="_xlnm.Print_Area" localSheetId="17">'Dimanche D1 old'!$A$1:$AA$86</definedName>
    <definedName name="_xlnm.Print_Area" localSheetId="11">'Dimanche D2'!$A$1:$Z$31</definedName>
    <definedName name="_xlnm.Print_Area" localSheetId="12">'Dimanche D3'!$A$1:$Z$31</definedName>
    <definedName name="_xlnm.Print_Area" localSheetId="18">'Dimanche D3 old'!$A$1:$Z$31</definedName>
    <definedName name="_xlnm.Print_Area" localSheetId="13">'Dimanche D4'!$A$2:$AA$31</definedName>
    <definedName name="_xlnm.Print_Area" localSheetId="14">'Dimanche D6'!$A$4:$Z$31</definedName>
    <definedName name="_xlnm.Print_Area" localSheetId="1">'Samedi S1'!$A$1:$AA$31</definedName>
    <definedName name="_xlnm.Print_Area" localSheetId="15">'Samedi S1 old'!$A$1:$AA$31</definedName>
    <definedName name="_xlnm.Print_Area" localSheetId="8">'Samedi S2'!$A$3:$Z$32</definedName>
    <definedName name="_xlnm.Print_Area" localSheetId="16">'Samedi S2 old'!$A$1:$AA$31</definedName>
    <definedName name="_xlnm.Print_Area" localSheetId="9">'Samedi S3'!$C$2:$Z$30</definedName>
    <definedName name="_xlnm.Print_Area" localSheetId="10">'Samedi S6'!$A$1:$AA$31</definedName>
    <definedName name="_xlnm.Print_Area" localSheetId="46">'Semaine P1 29'!$A$1:$Z$87</definedName>
    <definedName name="_xlnm.Print_Area" localSheetId="0">'Semaine P1 30'!$A$1:$Z$87</definedName>
    <definedName name="_xlnm.Print_Area" localSheetId="34">'Semaine P1 30 old'!$A$1:$Z$87</definedName>
    <definedName name="_xlnm.Print_Area" localSheetId="3">'Semaine P2'!$A$1:$Z$87</definedName>
    <definedName name="_xlnm.Print_Area" localSheetId="4">'Semaine P3'!$A$1:$Z$87</definedName>
    <definedName name="_xlnm.Print_Area" localSheetId="48">'Semaine P3 VS'!$A$1:$Z$87</definedName>
    <definedName name="_xlnm.Print_Area" localSheetId="37">'Semaine P3old'!$A$1:$Z$87</definedName>
    <definedName name="_xlnm.Print_Area" localSheetId="5">'Semaine P4'!$A$1:$AA$31</definedName>
    <definedName name="_xlnm.Print_Area" localSheetId="22">'Semaine P4 normal'!$A$1:$AA$31</definedName>
    <definedName name="_xlnm.Print_Area" localSheetId="6">'Semaine P5'!$A$1:$AA$31</definedName>
    <definedName name="_xlnm.Print_Area" localSheetId="7">'Semaine P6'!$A$1:$AA$31</definedName>
    <definedName name="_xlnm.Print_Area" localSheetId="38">'Sortie Dimanche D1'!$A$1:$J$22</definedName>
    <definedName name="_xlnm.Print_Area" localSheetId="43">'Sortie Dimanche D1 old'!$A$1:$J$22</definedName>
    <definedName name="_xlnm.Print_Area" localSheetId="39">'Sortie Dimanche D2'!$A$1:$J$22</definedName>
    <definedName name="_xlnm.Print_Area" localSheetId="40">'Sortie Dimanche D3'!$A$1:$J$12</definedName>
    <definedName name="_xlnm.Print_Area" localSheetId="44">'Sortie Dimanche D3 OLD'!$A$1:$J$13</definedName>
    <definedName name="_xlnm.Print_Area" localSheetId="41">'Sortie Dimanche D4'!$A$1:$J$11</definedName>
    <definedName name="_xlnm.Print_Area" localSheetId="42">'Sortie Dimanche D6'!$A$1:$J$13</definedName>
    <definedName name="_xlnm.Print_Area" localSheetId="35">'Sortie greve'!$A$2:$J$13</definedName>
    <definedName name="_xlnm.Print_Area" localSheetId="26">'Sortie samedi S1'!$A$1:$J$29</definedName>
    <definedName name="_xlnm.Print_Area" localSheetId="28">'Sortie samedi S1 old'!$A$1:$J$29</definedName>
    <definedName name="_xlnm.Print_Area" localSheetId="27">'Sortie samedi S2'!$A$1:$J$25</definedName>
    <definedName name="_xlnm.Print_Area" localSheetId="30">'Sortie samedi S2 Old'!$A$1:$J$25</definedName>
    <definedName name="_xlnm.Print_Area" localSheetId="29">'Sortie samedi S3'!$A$1:$J$18</definedName>
    <definedName name="_xlnm.Print_Area" localSheetId="31">'Sortie samedi S6'!$A$1:$J$17</definedName>
    <definedName name="_xlnm.Print_Area" localSheetId="47">'Sortie semaine P1 29'!$A$1:$J$39</definedName>
    <definedName name="_xlnm.Print_Area" localSheetId="19">'Sortie semaine P1 30'!$A$1:$J$37</definedName>
    <definedName name="_xlnm.Print_Area" localSheetId="33">'Sortie semaine P1 30 old'!$A$1:$J$39</definedName>
    <definedName name="_xlnm.Print_Area" localSheetId="20">'Sortie semaine P2'!$A$1:$K$32</definedName>
    <definedName name="_xlnm.Print_Area" localSheetId="21">'Sortie semaine P3'!$A$1:$J$25</definedName>
    <definedName name="_xlnm.Print_Area" localSheetId="36">'Sortie semaine P3old'!$A$1:$J$25</definedName>
    <definedName name="_xlnm.Print_Area" localSheetId="23">'Sortie semaine P4'!$A$1:$J$14</definedName>
    <definedName name="_xlnm.Print_Area" localSheetId="24">'Sortie semaine P5'!$A$1:$J$18</definedName>
    <definedName name="_xlnm.Print_Area" localSheetId="25">'Sortie semaine P6'!$A$1:$AA$31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0" i="110" l="1"/>
  <c r="C10" i="110"/>
  <c r="E2" i="81"/>
  <c r="W25" i="110" l="1"/>
  <c r="C26" i="110"/>
  <c r="E26" i="110"/>
  <c r="H26" i="110"/>
  <c r="J26" i="110"/>
  <c r="M26" i="110"/>
  <c r="O26" i="110"/>
  <c r="R26" i="110"/>
  <c r="T26" i="110"/>
  <c r="W26" i="110"/>
  <c r="Y26" i="110"/>
  <c r="W27" i="110"/>
  <c r="Y27" i="110"/>
  <c r="W29" i="110"/>
  <c r="C30" i="110"/>
  <c r="E30" i="110"/>
  <c r="H30" i="110"/>
  <c r="J30" i="110"/>
  <c r="M30" i="110"/>
  <c r="O30" i="110"/>
  <c r="R30" i="110"/>
  <c r="T30" i="110"/>
  <c r="Y30" i="110"/>
  <c r="C31" i="110"/>
  <c r="E31" i="110"/>
  <c r="H31" i="110"/>
  <c r="J31" i="110"/>
  <c r="M31" i="110"/>
  <c r="O31" i="110"/>
  <c r="R31" i="110"/>
  <c r="T31" i="110"/>
  <c r="W31" i="110"/>
  <c r="Y31" i="110"/>
  <c r="R9" i="110"/>
  <c r="W9" i="110"/>
  <c r="E10" i="110"/>
  <c r="H10" i="110"/>
  <c r="J10" i="110"/>
  <c r="M10" i="110"/>
  <c r="O10" i="110"/>
  <c r="R10" i="110"/>
  <c r="T10" i="110"/>
  <c r="W10" i="110"/>
  <c r="Y10" i="110"/>
  <c r="R13" i="110"/>
  <c r="W13" i="110"/>
  <c r="E14" i="110"/>
  <c r="H14" i="110"/>
  <c r="J14" i="110"/>
  <c r="M14" i="110"/>
  <c r="O14" i="110"/>
  <c r="R14" i="110"/>
  <c r="T14" i="110"/>
  <c r="W14" i="110"/>
  <c r="Y14" i="110"/>
  <c r="R17" i="110"/>
  <c r="H18" i="110"/>
  <c r="J18" i="110"/>
  <c r="M18" i="110"/>
  <c r="O18" i="110"/>
  <c r="R18" i="110"/>
  <c r="T18" i="110"/>
  <c r="W18" i="110"/>
  <c r="Y18" i="110"/>
  <c r="H22" i="110"/>
  <c r="J22" i="110"/>
  <c r="M22" i="110"/>
  <c r="O22" i="110"/>
  <c r="R22" i="110"/>
  <c r="T22" i="110"/>
  <c r="W22" i="110"/>
  <c r="Y22" i="110"/>
  <c r="AF26" i="110"/>
  <c r="G11" i="119" l="1"/>
  <c r="D102" i="53" l="1"/>
  <c r="D103" i="53"/>
  <c r="D104" i="53"/>
  <c r="D105" i="53"/>
  <c r="D106" i="53"/>
  <c r="D107" i="53"/>
  <c r="D108" i="53"/>
  <c r="D109" i="53"/>
  <c r="D110" i="53"/>
  <c r="D111" i="53"/>
  <c r="D112" i="53"/>
  <c r="D113" i="53"/>
  <c r="D114" i="53"/>
  <c r="D115" i="53"/>
  <c r="D116" i="53"/>
  <c r="D117" i="53"/>
  <c r="D118" i="53"/>
  <c r="D119" i="53"/>
  <c r="D120" i="53"/>
  <c r="D121" i="53"/>
  <c r="D122" i="53"/>
  <c r="D123" i="53"/>
  <c r="D124" i="53"/>
  <c r="D125" i="53"/>
  <c r="D126" i="53"/>
  <c r="D127" i="53"/>
  <c r="D128" i="53"/>
  <c r="D129" i="53"/>
  <c r="D130" i="53"/>
  <c r="D131" i="53"/>
  <c r="D132" i="53"/>
  <c r="D133" i="53"/>
  <c r="D101" i="53"/>
  <c r="D102" i="112"/>
  <c r="D103" i="112"/>
  <c r="D104" i="112"/>
  <c r="D105" i="112"/>
  <c r="D106" i="112"/>
  <c r="D107" i="112"/>
  <c r="D108" i="112"/>
  <c r="D109" i="112"/>
  <c r="D110" i="112"/>
  <c r="D111" i="112"/>
  <c r="D112" i="112"/>
  <c r="D113" i="112"/>
  <c r="D114" i="112"/>
  <c r="D115" i="112"/>
  <c r="D116" i="112"/>
  <c r="D117" i="112"/>
  <c r="D118" i="112"/>
  <c r="D119" i="112"/>
  <c r="D120" i="112"/>
  <c r="D121" i="112"/>
  <c r="D122" i="112"/>
  <c r="D123" i="112"/>
  <c r="D124" i="112"/>
  <c r="D125" i="112"/>
  <c r="D126" i="112"/>
  <c r="D127" i="112"/>
  <c r="D128" i="112"/>
  <c r="D129" i="112"/>
  <c r="D130" i="112"/>
  <c r="D131" i="112"/>
  <c r="D132" i="112"/>
  <c r="D133" i="112"/>
  <c r="D101" i="112"/>
  <c r="AF22" i="114" l="1"/>
  <c r="C9" i="114"/>
  <c r="H9" i="114"/>
  <c r="M9" i="114"/>
  <c r="R9" i="114"/>
  <c r="W9" i="114"/>
  <c r="C10" i="114"/>
  <c r="E10" i="114"/>
  <c r="H10" i="114"/>
  <c r="J10" i="114"/>
  <c r="M10" i="114"/>
  <c r="O10" i="114"/>
  <c r="R10" i="114"/>
  <c r="T10" i="114"/>
  <c r="W10" i="114"/>
  <c r="Y10" i="114"/>
  <c r="C13" i="114"/>
  <c r="H13" i="114"/>
  <c r="M13" i="114"/>
  <c r="R13" i="114"/>
  <c r="W13" i="114"/>
  <c r="C14" i="114"/>
  <c r="E14" i="114"/>
  <c r="H14" i="114"/>
  <c r="J14" i="114"/>
  <c r="M14" i="114"/>
  <c r="O14" i="114"/>
  <c r="R14" i="114"/>
  <c r="T14" i="114"/>
  <c r="W14" i="114"/>
  <c r="Y14" i="114"/>
  <c r="A1" i="111" l="1"/>
  <c r="C9" i="112" l="1"/>
  <c r="H9" i="112"/>
  <c r="M9" i="112"/>
  <c r="R9" i="112"/>
  <c r="W9" i="112"/>
  <c r="C10" i="112"/>
  <c r="E10" i="112"/>
  <c r="H10" i="112"/>
  <c r="J10" i="112"/>
  <c r="M10" i="112"/>
  <c r="O10" i="112"/>
  <c r="R10" i="112"/>
  <c r="T10" i="112"/>
  <c r="W10" i="112"/>
  <c r="Y10" i="112"/>
  <c r="C13" i="112"/>
  <c r="H13" i="112"/>
  <c r="M13" i="112"/>
  <c r="R13" i="112"/>
  <c r="W13" i="112"/>
  <c r="C14" i="112"/>
  <c r="E14" i="112"/>
  <c r="H14" i="112"/>
  <c r="J14" i="112"/>
  <c r="M14" i="112"/>
  <c r="O14" i="112"/>
  <c r="R14" i="112"/>
  <c r="T14" i="112"/>
  <c r="W14" i="112"/>
  <c r="Y14" i="112"/>
  <c r="C17" i="112"/>
  <c r="H17" i="112"/>
  <c r="W17" i="112"/>
  <c r="C18" i="112"/>
  <c r="E18" i="112"/>
  <c r="H18" i="112"/>
  <c r="J18" i="112"/>
  <c r="M18" i="112"/>
  <c r="O18" i="112"/>
  <c r="R18" i="112"/>
  <c r="T18" i="112"/>
  <c r="W18" i="112"/>
  <c r="Y18" i="112"/>
  <c r="H21" i="112"/>
  <c r="R21" i="112"/>
  <c r="W21" i="112"/>
  <c r="H22" i="112"/>
  <c r="J22" i="112"/>
  <c r="M22" i="112"/>
  <c r="O22" i="112"/>
  <c r="R22" i="112"/>
  <c r="T22" i="112"/>
  <c r="W22" i="112"/>
  <c r="Y22" i="112"/>
  <c r="M25" i="112"/>
  <c r="R25" i="112"/>
  <c r="W25" i="112"/>
  <c r="M26" i="112"/>
  <c r="O26" i="112"/>
  <c r="R26" i="112"/>
  <c r="T26" i="112"/>
  <c r="W26" i="112"/>
  <c r="Y26" i="112"/>
  <c r="G27" i="117" l="1"/>
  <c r="F27" i="117"/>
  <c r="G26" i="117"/>
  <c r="F26" i="117"/>
  <c r="G25" i="117"/>
  <c r="F25" i="117"/>
  <c r="G24" i="117"/>
  <c r="F24" i="117"/>
  <c r="G23" i="117"/>
  <c r="F23" i="117"/>
  <c r="G22" i="117"/>
  <c r="F22" i="117"/>
  <c r="G21" i="117"/>
  <c r="F21" i="117"/>
  <c r="G20" i="117"/>
  <c r="F20" i="117"/>
  <c r="G19" i="117"/>
  <c r="F19" i="117"/>
  <c r="G18" i="117"/>
  <c r="F18" i="117"/>
  <c r="G17" i="117"/>
  <c r="F17" i="117"/>
  <c r="G16" i="117"/>
  <c r="F16" i="117"/>
  <c r="G15" i="117"/>
  <c r="F15" i="117"/>
  <c r="G14" i="117"/>
  <c r="F14" i="117"/>
  <c r="G13" i="117"/>
  <c r="F13" i="117"/>
  <c r="G12" i="117"/>
  <c r="F12" i="117"/>
  <c r="G11" i="117"/>
  <c r="F11" i="117"/>
  <c r="G10" i="117"/>
  <c r="F10" i="117"/>
  <c r="G9" i="117"/>
  <c r="F9" i="117"/>
  <c r="G8" i="117"/>
  <c r="F8" i="117"/>
  <c r="G7" i="117"/>
  <c r="F7" i="117"/>
  <c r="G6" i="117"/>
  <c r="F6" i="117"/>
  <c r="G5" i="117"/>
  <c r="F5" i="117"/>
  <c r="G4" i="117"/>
  <c r="F4" i="117"/>
  <c r="G3" i="117"/>
  <c r="F3" i="117"/>
  <c r="O26" i="116"/>
  <c r="M26" i="116"/>
  <c r="T30" i="116"/>
  <c r="R30" i="116"/>
  <c r="T26" i="116"/>
  <c r="R26" i="116"/>
  <c r="Y30" i="116"/>
  <c r="W30" i="116"/>
  <c r="Y26" i="116"/>
  <c r="W26" i="116"/>
  <c r="E22" i="116"/>
  <c r="C22" i="116"/>
  <c r="E18" i="116"/>
  <c r="C18" i="116"/>
  <c r="E14" i="116"/>
  <c r="C14" i="116"/>
  <c r="J22" i="116"/>
  <c r="H22" i="116"/>
  <c r="E10" i="116"/>
  <c r="C10" i="116"/>
  <c r="J18" i="116"/>
  <c r="H18" i="116"/>
  <c r="O22" i="116"/>
  <c r="M22" i="116"/>
  <c r="O18" i="116"/>
  <c r="M18" i="116"/>
  <c r="J14" i="116"/>
  <c r="H14" i="116"/>
  <c r="J10" i="116"/>
  <c r="H10" i="116"/>
  <c r="O14" i="116"/>
  <c r="M14" i="116"/>
  <c r="M10" i="116"/>
  <c r="T22" i="116"/>
  <c r="R22" i="116"/>
  <c r="T18" i="116"/>
  <c r="R18" i="116"/>
  <c r="Y22" i="116"/>
  <c r="W22" i="116"/>
  <c r="T14" i="116"/>
  <c r="R14" i="116"/>
  <c r="Y18" i="116"/>
  <c r="W18" i="116"/>
  <c r="T10" i="116"/>
  <c r="R10" i="116"/>
  <c r="Y14" i="116"/>
  <c r="W14" i="116"/>
  <c r="Y10" i="116"/>
  <c r="W10" i="116"/>
  <c r="G19" i="119" l="1"/>
  <c r="F19" i="119"/>
  <c r="G18" i="119"/>
  <c r="F18" i="119"/>
  <c r="G17" i="119"/>
  <c r="F17" i="119"/>
  <c r="G16" i="119"/>
  <c r="F16" i="119"/>
  <c r="G15" i="119"/>
  <c r="F15" i="119"/>
  <c r="G14" i="119"/>
  <c r="F14" i="119"/>
  <c r="G13" i="119"/>
  <c r="F13" i="119"/>
  <c r="G12" i="119"/>
  <c r="F12" i="119"/>
  <c r="F11" i="119"/>
  <c r="G10" i="119"/>
  <c r="F10" i="119"/>
  <c r="G9" i="119"/>
  <c r="F9" i="119"/>
  <c r="G8" i="119"/>
  <c r="F8" i="119"/>
  <c r="G7" i="119"/>
  <c r="F7" i="119"/>
  <c r="G6" i="119"/>
  <c r="F6" i="119"/>
  <c r="G5" i="119"/>
  <c r="F5" i="119"/>
  <c r="G4" i="119"/>
  <c r="G3" i="119"/>
  <c r="F4" i="119"/>
  <c r="F3" i="119"/>
  <c r="D8" i="119"/>
  <c r="D3" i="119"/>
  <c r="E18" i="118"/>
  <c r="C18" i="118"/>
  <c r="J18" i="118"/>
  <c r="H18" i="118"/>
  <c r="E14" i="118"/>
  <c r="C14" i="118"/>
  <c r="E10" i="118"/>
  <c r="C10" i="118"/>
  <c r="J14" i="118"/>
  <c r="H14" i="118"/>
  <c r="J10" i="118"/>
  <c r="H10" i="118"/>
  <c r="O18" i="118"/>
  <c r="M18" i="118"/>
  <c r="O14" i="118"/>
  <c r="M14" i="118"/>
  <c r="O10" i="118"/>
  <c r="M10" i="118"/>
  <c r="T22" i="118"/>
  <c r="R22" i="118"/>
  <c r="T14" i="118"/>
  <c r="R14" i="118"/>
  <c r="T10" i="118"/>
  <c r="R10" i="118"/>
  <c r="T18" i="118"/>
  <c r="R18" i="118"/>
  <c r="Y22" i="118"/>
  <c r="W22" i="118"/>
  <c r="Y18" i="118"/>
  <c r="Y14" i="118"/>
  <c r="W14" i="118"/>
  <c r="Y10" i="118"/>
  <c r="W10" i="118"/>
  <c r="D133" i="118"/>
  <c r="D132" i="118"/>
  <c r="D131" i="118"/>
  <c r="D130" i="118"/>
  <c r="D129" i="118"/>
  <c r="D128" i="118"/>
  <c r="D127" i="118"/>
  <c r="D126" i="118"/>
  <c r="D125" i="118"/>
  <c r="D124" i="118"/>
  <c r="D123" i="118"/>
  <c r="D122" i="118"/>
  <c r="D121" i="118"/>
  <c r="D120" i="118"/>
  <c r="D119" i="118"/>
  <c r="D118" i="118"/>
  <c r="D117" i="118"/>
  <c r="D116" i="118"/>
  <c r="D115" i="118"/>
  <c r="D114" i="118"/>
  <c r="D113" i="118"/>
  <c r="D112" i="118"/>
  <c r="D111" i="118"/>
  <c r="D110" i="118"/>
  <c r="D109" i="118"/>
  <c r="D108" i="118"/>
  <c r="D107" i="118"/>
  <c r="D106" i="118"/>
  <c r="D105" i="118"/>
  <c r="D104" i="118"/>
  <c r="D103" i="118"/>
  <c r="D102" i="118"/>
  <c r="D101" i="118"/>
  <c r="X92" i="118"/>
  <c r="S92" i="118"/>
  <c r="N92" i="118"/>
  <c r="I92" i="118"/>
  <c r="D92" i="118"/>
  <c r="X91" i="118"/>
  <c r="S91" i="118"/>
  <c r="N91" i="118"/>
  <c r="I91" i="118"/>
  <c r="D91" i="118"/>
  <c r="X90" i="118"/>
  <c r="S90" i="118"/>
  <c r="N90" i="118"/>
  <c r="I90" i="118"/>
  <c r="D90" i="118"/>
  <c r="AC89" i="118"/>
  <c r="X89" i="118"/>
  <c r="S89" i="118"/>
  <c r="N89" i="118"/>
  <c r="I89" i="118"/>
  <c r="D89" i="118"/>
  <c r="AC88" i="118"/>
  <c r="X88" i="118"/>
  <c r="S88" i="118"/>
  <c r="N88" i="118"/>
  <c r="I88" i="118"/>
  <c r="D88" i="118"/>
  <c r="AC87" i="118"/>
  <c r="X87" i="118"/>
  <c r="S87" i="118"/>
  <c r="N87" i="118"/>
  <c r="I87" i="118"/>
  <c r="D87" i="118"/>
  <c r="AF22" i="118"/>
  <c r="W18" i="118"/>
  <c r="W17" i="118"/>
  <c r="M13" i="118"/>
  <c r="C17" i="118"/>
  <c r="W21" i="118"/>
  <c r="M17" i="118"/>
  <c r="H17" i="118"/>
  <c r="W13" i="118"/>
  <c r="R17" i="118"/>
  <c r="R13" i="118"/>
  <c r="C13" i="118"/>
  <c r="R9" i="118"/>
  <c r="H9" i="118"/>
  <c r="P4" i="117"/>
  <c r="M35" i="117" s="1"/>
  <c r="F12" i="115"/>
  <c r="F11" i="115"/>
  <c r="F10" i="115"/>
  <c r="F9" i="115"/>
  <c r="F8" i="115"/>
  <c r="F7" i="115"/>
  <c r="F6" i="115"/>
  <c r="F5" i="115"/>
  <c r="F4" i="115"/>
  <c r="F3" i="115"/>
  <c r="G12" i="115"/>
  <c r="G11" i="115"/>
  <c r="G10" i="115"/>
  <c r="G9" i="115"/>
  <c r="G8" i="115"/>
  <c r="G7" i="115"/>
  <c r="G6" i="115"/>
  <c r="G5" i="115"/>
  <c r="G4" i="115"/>
  <c r="G3" i="115"/>
  <c r="F8" i="104"/>
  <c r="F3" i="72"/>
  <c r="G24" i="113"/>
  <c r="G23" i="113"/>
  <c r="G22" i="113"/>
  <c r="G21" i="113"/>
  <c r="G20" i="113"/>
  <c r="G19" i="113"/>
  <c r="G18" i="113"/>
  <c r="G17" i="113"/>
  <c r="G15" i="113"/>
  <c r="G16" i="113"/>
  <c r="G14" i="113"/>
  <c r="G13" i="113"/>
  <c r="G12" i="113"/>
  <c r="G8" i="113"/>
  <c r="G7" i="113"/>
  <c r="G9" i="113"/>
  <c r="G10" i="113"/>
  <c r="G11" i="113"/>
  <c r="G6" i="113"/>
  <c r="G5" i="113"/>
  <c r="G4" i="113"/>
  <c r="G3" i="113"/>
  <c r="F24" i="113"/>
  <c r="F23" i="113"/>
  <c r="F22" i="113"/>
  <c r="F21" i="113"/>
  <c r="F20" i="113"/>
  <c r="F19" i="113"/>
  <c r="F18" i="113"/>
  <c r="F17" i="113"/>
  <c r="F15" i="113"/>
  <c r="F16" i="113"/>
  <c r="F14" i="113"/>
  <c r="F13" i="113"/>
  <c r="F12" i="113"/>
  <c r="F11" i="113"/>
  <c r="F10" i="113"/>
  <c r="F9" i="113"/>
  <c r="F8" i="113"/>
  <c r="F7" i="113"/>
  <c r="F6" i="113"/>
  <c r="F5" i="113"/>
  <c r="F4" i="113"/>
  <c r="F3" i="113"/>
  <c r="T92" i="118" l="1" a="1"/>
  <c r="T92" i="118" s="1"/>
  <c r="O92" i="118" a="1"/>
  <c r="O92" i="118" s="1"/>
  <c r="T89" i="118" a="1"/>
  <c r="T89" i="118" s="1"/>
  <c r="J87" i="118" a="1"/>
  <c r="J87" i="118" s="1"/>
  <c r="T88" i="118" a="1"/>
  <c r="T88" i="118" s="1"/>
  <c r="AD89" i="118" a="1"/>
  <c r="AD89" i="118" s="1"/>
  <c r="O91" i="118" a="1"/>
  <c r="O91" i="118" s="1"/>
  <c r="Y87" i="118" a="1"/>
  <c r="Y87" i="118" s="1"/>
  <c r="E89" i="118" a="1"/>
  <c r="E89" i="118" s="1"/>
  <c r="O90" i="118" a="1"/>
  <c r="O90" i="118" s="1"/>
  <c r="E92" i="118" a="1"/>
  <c r="E92" i="118" s="1"/>
  <c r="T91" i="118" a="1"/>
  <c r="T91" i="118" s="1"/>
  <c r="E91" i="118" a="1"/>
  <c r="E91" i="118" s="1"/>
  <c r="AD87" i="118" a="1"/>
  <c r="AD87" i="118" s="1"/>
  <c r="J89" i="118" a="1"/>
  <c r="J89" i="118" s="1"/>
  <c r="T90" i="118" a="1"/>
  <c r="T90" i="118" s="1"/>
  <c r="J92" i="118" a="1"/>
  <c r="J92" i="118" s="1"/>
  <c r="O87" i="118" a="1"/>
  <c r="O87" i="118" s="1"/>
  <c r="E90" i="118" a="1"/>
  <c r="E90" i="118" s="1"/>
  <c r="E87" i="118" a="1"/>
  <c r="E87" i="118" s="1"/>
  <c r="O88" i="118" a="1"/>
  <c r="O88" i="118" s="1"/>
  <c r="Y89" i="118" a="1"/>
  <c r="Y89" i="118" s="1"/>
  <c r="J91" i="118" a="1"/>
  <c r="J91" i="118" s="1"/>
  <c r="Y92" i="118" a="1"/>
  <c r="Y92" i="118" s="1"/>
  <c r="Y88" i="118" a="1"/>
  <c r="Y88" i="118" s="1"/>
  <c r="AD88" i="118" a="1"/>
  <c r="AD88" i="118" s="1"/>
  <c r="J90" i="118" a="1"/>
  <c r="J90" i="118" s="1"/>
  <c r="Y91" i="118" a="1"/>
  <c r="Y91" i="118" s="1"/>
  <c r="J88" i="118" a="1"/>
  <c r="J88" i="118" s="1"/>
  <c r="T87" i="118" a="1"/>
  <c r="T87" i="118" s="1"/>
  <c r="E88" i="118" a="1"/>
  <c r="E88" i="118" s="1"/>
  <c r="O89" i="118" a="1"/>
  <c r="O89" i="118" s="1"/>
  <c r="Y90" i="118" a="1"/>
  <c r="Y90" i="118" s="1"/>
  <c r="M28" i="117"/>
  <c r="M10" i="117"/>
  <c r="M18" i="117"/>
  <c r="H20" i="117"/>
  <c r="M26" i="117"/>
  <c r="M4" i="117"/>
  <c r="I4" i="117" s="1"/>
  <c r="M7" i="117"/>
  <c r="H7" i="117" s="1"/>
  <c r="M15" i="117"/>
  <c r="H15" i="117" s="1"/>
  <c r="M23" i="117"/>
  <c r="I23" i="117" s="1"/>
  <c r="M29" i="117"/>
  <c r="M19" i="117"/>
  <c r="M16" i="117"/>
  <c r="M24" i="117"/>
  <c r="M20" i="117"/>
  <c r="I20" i="117" s="1"/>
  <c r="M30" i="117"/>
  <c r="M12" i="117"/>
  <c r="M9" i="117"/>
  <c r="I9" i="117" s="1"/>
  <c r="M17" i="117"/>
  <c r="M25" i="117"/>
  <c r="M27" i="117"/>
  <c r="M31" i="117"/>
  <c r="M8" i="117"/>
  <c r="H4" i="117"/>
  <c r="M5" i="117"/>
  <c r="M21" i="117"/>
  <c r="M3" i="117"/>
  <c r="H3" i="117" s="1"/>
  <c r="M6" i="117"/>
  <c r="I6" i="117" s="1"/>
  <c r="M14" i="117"/>
  <c r="H14" i="117" s="1"/>
  <c r="M22" i="117"/>
  <c r="I22" i="117" s="1"/>
  <c r="M32" i="117"/>
  <c r="M33" i="117"/>
  <c r="I12" i="117" s="1"/>
  <c r="M34" i="117"/>
  <c r="M11" i="117"/>
  <c r="M13" i="117"/>
  <c r="AN101" i="110"/>
  <c r="AM101" i="110"/>
  <c r="AM100" i="110"/>
  <c r="AN100" i="110"/>
  <c r="AN99" i="110"/>
  <c r="AN98" i="110"/>
  <c r="AM98" i="110"/>
  <c r="AN97" i="110"/>
  <c r="AN96" i="110"/>
  <c r="AM96" i="110"/>
  <c r="AM94" i="110"/>
  <c r="AM95" i="110"/>
  <c r="AN95" i="110"/>
  <c r="AN94" i="110"/>
  <c r="I25" i="117" l="1"/>
  <c r="I17" i="117"/>
  <c r="H12" i="117"/>
  <c r="H22" i="117"/>
  <c r="H17" i="117"/>
  <c r="I18" i="117"/>
  <c r="H18" i="117"/>
  <c r="I15" i="117"/>
  <c r="I10" i="117"/>
  <c r="H10" i="117"/>
  <c r="I14" i="117"/>
  <c r="I24" i="117"/>
  <c r="H24" i="117"/>
  <c r="I5" i="117"/>
  <c r="H5" i="117"/>
  <c r="I16" i="117"/>
  <c r="H16" i="117"/>
  <c r="H9" i="117"/>
  <c r="I7" i="117"/>
  <c r="I13" i="117"/>
  <c r="H13" i="117"/>
  <c r="H23" i="117"/>
  <c r="I21" i="117"/>
  <c r="H21" i="117"/>
  <c r="I3" i="117"/>
  <c r="H19" i="117"/>
  <c r="I19" i="117"/>
  <c r="I8" i="117"/>
  <c r="H8" i="117"/>
  <c r="I11" i="117"/>
  <c r="H11" i="117"/>
  <c r="H6" i="117"/>
  <c r="H25" i="117"/>
  <c r="I26" i="117"/>
  <c r="H26" i="117"/>
  <c r="A1" i="110"/>
  <c r="D133" i="116" l="1"/>
  <c r="D132" i="116"/>
  <c r="D131" i="116"/>
  <c r="D130" i="116"/>
  <c r="D129" i="116"/>
  <c r="D128" i="116"/>
  <c r="D127" i="116"/>
  <c r="D126" i="116"/>
  <c r="X88" i="116" s="1"/>
  <c r="D125" i="116"/>
  <c r="D124" i="116"/>
  <c r="D123" i="116"/>
  <c r="D122" i="116"/>
  <c r="D121" i="116"/>
  <c r="D120" i="116"/>
  <c r="D119" i="116"/>
  <c r="D118" i="116"/>
  <c r="N92" i="116" s="1"/>
  <c r="D117" i="116"/>
  <c r="D116" i="116"/>
  <c r="D115" i="116"/>
  <c r="D114" i="116"/>
  <c r="D113" i="116"/>
  <c r="D112" i="116"/>
  <c r="I92" i="116" s="1"/>
  <c r="D111" i="116"/>
  <c r="D110" i="116"/>
  <c r="I90" i="116" s="1"/>
  <c r="D109" i="116"/>
  <c r="D108" i="116"/>
  <c r="D107" i="116"/>
  <c r="D106" i="116"/>
  <c r="D105" i="116"/>
  <c r="D91" i="116" s="1"/>
  <c r="D104" i="116"/>
  <c r="D90" i="116" s="1"/>
  <c r="D103" i="116"/>
  <c r="D102" i="116"/>
  <c r="D88" i="116" s="1"/>
  <c r="D101" i="116"/>
  <c r="X92" i="116"/>
  <c r="S92" i="116"/>
  <c r="D92" i="116"/>
  <c r="X91" i="116"/>
  <c r="S91" i="116"/>
  <c r="N91" i="116"/>
  <c r="I91" i="116"/>
  <c r="X90" i="116"/>
  <c r="S90" i="116"/>
  <c r="N90" i="116"/>
  <c r="AC89" i="116"/>
  <c r="X89" i="116"/>
  <c r="S89" i="116"/>
  <c r="N89" i="116"/>
  <c r="I89" i="116"/>
  <c r="D89" i="116"/>
  <c r="AC88" i="116"/>
  <c r="S88" i="116"/>
  <c r="N88" i="116"/>
  <c r="I88" i="116"/>
  <c r="AC87" i="116"/>
  <c r="X87" i="116"/>
  <c r="S87" i="116"/>
  <c r="N87" i="116"/>
  <c r="I87" i="116"/>
  <c r="D87" i="116"/>
  <c r="AF25" i="116"/>
  <c r="W21" i="116"/>
  <c r="H13" i="116"/>
  <c r="H17" i="116"/>
  <c r="C13" i="116"/>
  <c r="C21" i="116"/>
  <c r="R9" i="116"/>
  <c r="H9" i="116"/>
  <c r="M17" i="116"/>
  <c r="H21" i="116"/>
  <c r="C17" i="116"/>
  <c r="W13" i="116"/>
  <c r="R13" i="116"/>
  <c r="R21" i="116"/>
  <c r="M13" i="116"/>
  <c r="C9" i="116"/>
  <c r="O10" i="116"/>
  <c r="W9" i="116"/>
  <c r="W17" i="116"/>
  <c r="R17" i="116"/>
  <c r="M9" i="116"/>
  <c r="M21" i="116"/>
  <c r="A1" i="116"/>
  <c r="D133" i="114"/>
  <c r="D132" i="114"/>
  <c r="AC88" i="114" s="1"/>
  <c r="D131" i="114"/>
  <c r="D130" i="114"/>
  <c r="D129" i="114"/>
  <c r="D128" i="114"/>
  <c r="D127" i="114"/>
  <c r="D126" i="114"/>
  <c r="X88" i="114" s="1"/>
  <c r="D125" i="114"/>
  <c r="D124" i="114"/>
  <c r="S92" i="114" s="1"/>
  <c r="D123" i="114"/>
  <c r="D122" i="114"/>
  <c r="D121" i="114"/>
  <c r="D120" i="114"/>
  <c r="D119" i="114"/>
  <c r="D118" i="114"/>
  <c r="N92" i="114" s="1"/>
  <c r="D117" i="114"/>
  <c r="D116" i="114"/>
  <c r="N90" i="114" s="1"/>
  <c r="D115" i="114"/>
  <c r="D114" i="114"/>
  <c r="D113" i="114"/>
  <c r="D112" i="114"/>
  <c r="D111" i="114"/>
  <c r="I91" i="114" s="1"/>
  <c r="D110" i="114"/>
  <c r="I90" i="114" s="1"/>
  <c r="D109" i="114"/>
  <c r="D108" i="114"/>
  <c r="D107" i="114"/>
  <c r="D106" i="114"/>
  <c r="D92" i="114" s="1"/>
  <c r="D105" i="114"/>
  <c r="D104" i="114"/>
  <c r="D103" i="114"/>
  <c r="D102" i="114"/>
  <c r="D88" i="114" s="1"/>
  <c r="D101" i="114"/>
  <c r="X92" i="114"/>
  <c r="I92" i="114"/>
  <c r="X91" i="114"/>
  <c r="S91" i="114"/>
  <c r="N91" i="114"/>
  <c r="D91" i="114"/>
  <c r="X90" i="114"/>
  <c r="S90" i="114"/>
  <c r="D90" i="114"/>
  <c r="AC89" i="114"/>
  <c r="X89" i="114"/>
  <c r="S89" i="114"/>
  <c r="N89" i="114"/>
  <c r="I89" i="114"/>
  <c r="D89" i="114"/>
  <c r="S88" i="114"/>
  <c r="N88" i="114"/>
  <c r="I88" i="114"/>
  <c r="AC87" i="114"/>
  <c r="X87" i="114"/>
  <c r="S87" i="114"/>
  <c r="N87" i="114"/>
  <c r="I87" i="114"/>
  <c r="D87" i="114"/>
  <c r="M38" i="113"/>
  <c r="M37" i="113"/>
  <c r="M36" i="113"/>
  <c r="M35" i="113"/>
  <c r="M34" i="113"/>
  <c r="M33" i="113"/>
  <c r="M32" i="113"/>
  <c r="I6" i="113" s="1"/>
  <c r="M31" i="113"/>
  <c r="M30" i="113"/>
  <c r="M29" i="113"/>
  <c r="M28" i="113"/>
  <c r="M27" i="113"/>
  <c r="M26" i="113"/>
  <c r="M25" i="113"/>
  <c r="M24" i="113"/>
  <c r="H7" i="113" s="1"/>
  <c r="I24" i="113"/>
  <c r="M23" i="113"/>
  <c r="I23" i="113"/>
  <c r="H23" i="113"/>
  <c r="M22" i="113"/>
  <c r="M21" i="113"/>
  <c r="I21" i="113"/>
  <c r="M20" i="113"/>
  <c r="I14" i="113" s="1"/>
  <c r="H20" i="113"/>
  <c r="M19" i="113"/>
  <c r="M18" i="113"/>
  <c r="H18" i="113"/>
  <c r="M17" i="113"/>
  <c r="H4" i="113" s="1"/>
  <c r="H17" i="113"/>
  <c r="I17" i="113"/>
  <c r="M16" i="113"/>
  <c r="M15" i="113"/>
  <c r="I16" i="113" s="1"/>
  <c r="H16" i="113"/>
  <c r="M14" i="113"/>
  <c r="M13" i="113"/>
  <c r="I22" i="113" s="1"/>
  <c r="I13" i="113"/>
  <c r="M12" i="113"/>
  <c r="M11" i="113"/>
  <c r="I11" i="113"/>
  <c r="M10" i="113"/>
  <c r="I20" i="113" s="1"/>
  <c r="I10" i="113"/>
  <c r="H10" i="113"/>
  <c r="M9" i="113"/>
  <c r="H9" i="113"/>
  <c r="I9" i="113"/>
  <c r="M8" i="113"/>
  <c r="I8" i="113"/>
  <c r="M7" i="113"/>
  <c r="I19" i="113" s="1"/>
  <c r="I7" i="113"/>
  <c r="M6" i="113"/>
  <c r="I18" i="113" s="1"/>
  <c r="M5" i="113"/>
  <c r="I15" i="113" s="1"/>
  <c r="I5" i="113"/>
  <c r="P4" i="113"/>
  <c r="M4" i="113"/>
  <c r="I4" i="113"/>
  <c r="M3" i="113"/>
  <c r="I12" i="113" s="1"/>
  <c r="I3" i="113"/>
  <c r="AC88" i="112"/>
  <c r="X89" i="112"/>
  <c r="S92" i="112"/>
  <c r="N93" i="112"/>
  <c r="N90" i="112"/>
  <c r="I91" i="112"/>
  <c r="I88" i="112"/>
  <c r="D89" i="112"/>
  <c r="X93" i="112"/>
  <c r="S93" i="112"/>
  <c r="I93" i="112"/>
  <c r="D93" i="112"/>
  <c r="X92" i="112"/>
  <c r="N92" i="112"/>
  <c r="I92" i="112"/>
  <c r="D92" i="112"/>
  <c r="X91" i="112"/>
  <c r="S91" i="112"/>
  <c r="N91" i="112"/>
  <c r="D91" i="112"/>
  <c r="AC90" i="112"/>
  <c r="X90" i="112"/>
  <c r="S90" i="112"/>
  <c r="I90" i="112"/>
  <c r="D90" i="112"/>
  <c r="AC89" i="112"/>
  <c r="S89" i="112"/>
  <c r="N89" i="112"/>
  <c r="I89" i="112"/>
  <c r="X88" i="112"/>
  <c r="S88" i="112"/>
  <c r="N88" i="112"/>
  <c r="D88" i="112"/>
  <c r="AF22" i="112"/>
  <c r="A1" i="112"/>
  <c r="F10" i="111"/>
  <c r="G11" i="111"/>
  <c r="F11" i="111"/>
  <c r="G30" i="111"/>
  <c r="F30" i="111"/>
  <c r="G29" i="111"/>
  <c r="F29" i="111"/>
  <c r="G28" i="111"/>
  <c r="F28" i="111"/>
  <c r="G27" i="111"/>
  <c r="F27" i="111"/>
  <c r="G26" i="111"/>
  <c r="F26" i="111"/>
  <c r="G25" i="111"/>
  <c r="F25" i="111"/>
  <c r="G24" i="111"/>
  <c r="F24" i="111"/>
  <c r="G23" i="111"/>
  <c r="F23" i="111"/>
  <c r="G22" i="111"/>
  <c r="F22" i="111"/>
  <c r="G21" i="111"/>
  <c r="F21" i="111"/>
  <c r="G20" i="111"/>
  <c r="F20" i="111"/>
  <c r="G19" i="111"/>
  <c r="F19" i="111"/>
  <c r="G18" i="111"/>
  <c r="F18" i="111"/>
  <c r="G17" i="111"/>
  <c r="F17" i="111"/>
  <c r="G16" i="111"/>
  <c r="F16" i="111"/>
  <c r="G15" i="111"/>
  <c r="F15" i="111"/>
  <c r="G14" i="111"/>
  <c r="F14" i="111"/>
  <c r="G13" i="111"/>
  <c r="F13" i="111"/>
  <c r="G12" i="111"/>
  <c r="F12" i="111"/>
  <c r="G10" i="111"/>
  <c r="G9" i="111"/>
  <c r="F9" i="111"/>
  <c r="G8" i="111"/>
  <c r="F8" i="111"/>
  <c r="G7" i="111"/>
  <c r="F7" i="111"/>
  <c r="G6" i="111"/>
  <c r="F6" i="111"/>
  <c r="G5" i="111"/>
  <c r="F5" i="111"/>
  <c r="G4" i="111"/>
  <c r="F4" i="111"/>
  <c r="G3" i="111"/>
  <c r="F3" i="111"/>
  <c r="H32" i="111"/>
  <c r="I32" i="111"/>
  <c r="H31" i="111"/>
  <c r="I31" i="111"/>
  <c r="H33" i="111"/>
  <c r="I33" i="111"/>
  <c r="H34" i="111"/>
  <c r="I34" i="111"/>
  <c r="H35" i="111"/>
  <c r="I35" i="111"/>
  <c r="H36" i="111"/>
  <c r="I36" i="111"/>
  <c r="H37" i="111"/>
  <c r="I37" i="111"/>
  <c r="H12" i="113" l="1"/>
  <c r="J87" i="114" a="1"/>
  <c r="J87" i="114" s="1"/>
  <c r="E88" i="116" a="1"/>
  <c r="E88" i="116" s="1"/>
  <c r="O92" i="116" a="1"/>
  <c r="O92" i="116" s="1"/>
  <c r="T87" i="116" a="1"/>
  <c r="T87" i="116" s="1"/>
  <c r="O89" i="116" a="1"/>
  <c r="O89" i="116" s="1"/>
  <c r="J87" i="116" a="1"/>
  <c r="J87" i="116" s="1"/>
  <c r="T88" i="116" a="1"/>
  <c r="T88" i="116" s="1"/>
  <c r="AD89" i="116" a="1"/>
  <c r="AD89" i="116" s="1"/>
  <c r="O91" i="116" a="1"/>
  <c r="O91" i="116" s="1"/>
  <c r="Y90" i="116" a="1"/>
  <c r="Y90" i="116" s="1"/>
  <c r="Y87" i="116" a="1"/>
  <c r="Y87" i="116" s="1"/>
  <c r="E89" i="116" a="1"/>
  <c r="E89" i="116" s="1"/>
  <c r="O90" i="116" a="1"/>
  <c r="O90" i="116" s="1"/>
  <c r="E92" i="116" a="1"/>
  <c r="E92" i="116" s="1"/>
  <c r="J88" i="116" a="1"/>
  <c r="J88" i="116" s="1"/>
  <c r="T89" i="116" a="1"/>
  <c r="T89" i="116" s="1"/>
  <c r="E91" i="116" a="1"/>
  <c r="E91" i="116" s="1"/>
  <c r="T92" i="116" a="1"/>
  <c r="T92" i="116" s="1"/>
  <c r="O87" i="116" a="1"/>
  <c r="O87" i="116" s="1"/>
  <c r="Y88" i="116" a="1"/>
  <c r="Y88" i="116" s="1"/>
  <c r="E90" i="116" a="1"/>
  <c r="E90" i="116" s="1"/>
  <c r="T91" i="116" a="1"/>
  <c r="T91" i="116" s="1"/>
  <c r="AD87" i="116" a="1"/>
  <c r="AD87" i="116" s="1"/>
  <c r="J89" i="116" a="1"/>
  <c r="J89" i="116" s="1"/>
  <c r="T90" i="116" a="1"/>
  <c r="T90" i="116" s="1"/>
  <c r="J92" i="116" a="1"/>
  <c r="J92" i="116" s="1"/>
  <c r="E87" i="116" a="1"/>
  <c r="E87" i="116" s="1"/>
  <c r="O88" i="116" a="1"/>
  <c r="O88" i="116" s="1"/>
  <c r="Y89" i="116" a="1"/>
  <c r="Y89" i="116" s="1"/>
  <c r="J91" i="116" a="1"/>
  <c r="J91" i="116" s="1"/>
  <c r="Y92" i="116" a="1"/>
  <c r="Y92" i="116" s="1"/>
  <c r="AD88" i="116" a="1"/>
  <c r="AD88" i="116" s="1"/>
  <c r="J90" i="116" a="1"/>
  <c r="J90" i="116" s="1"/>
  <c r="Y91" i="116" a="1"/>
  <c r="Y91" i="116" s="1"/>
  <c r="O92" i="114" a="1"/>
  <c r="O92" i="114" s="1"/>
  <c r="AD89" i="114" a="1"/>
  <c r="AD89" i="114" s="1"/>
  <c r="Y87" i="114" a="1"/>
  <c r="Y87" i="114" s="1"/>
  <c r="E89" i="114" a="1"/>
  <c r="E89" i="114" s="1"/>
  <c r="O90" i="114" a="1"/>
  <c r="O90" i="114" s="1"/>
  <c r="E92" i="114" a="1"/>
  <c r="E92" i="114" s="1"/>
  <c r="J88" i="114" a="1"/>
  <c r="J88" i="114" s="1"/>
  <c r="T89" i="114" a="1"/>
  <c r="T89" i="114" s="1"/>
  <c r="E91" i="114" a="1"/>
  <c r="E91" i="114" s="1"/>
  <c r="T92" i="114" a="1"/>
  <c r="T92" i="114" s="1"/>
  <c r="O91" i="114" a="1"/>
  <c r="O91" i="114" s="1"/>
  <c r="O87" i="114" a="1"/>
  <c r="O87" i="114" s="1"/>
  <c r="Y88" i="114" a="1"/>
  <c r="Y88" i="114" s="1"/>
  <c r="E90" i="114" a="1"/>
  <c r="E90" i="114" s="1"/>
  <c r="T91" i="114" a="1"/>
  <c r="T91" i="114" s="1"/>
  <c r="AD87" i="114" a="1"/>
  <c r="AD87" i="114" s="1"/>
  <c r="J89" i="114" a="1"/>
  <c r="J89" i="114" s="1"/>
  <c r="T90" i="114" a="1"/>
  <c r="T90" i="114" s="1"/>
  <c r="J92" i="114" a="1"/>
  <c r="J92" i="114" s="1"/>
  <c r="E87" i="114" a="1"/>
  <c r="E87" i="114" s="1"/>
  <c r="O88" i="114" a="1"/>
  <c r="O88" i="114" s="1"/>
  <c r="Y89" i="114" a="1"/>
  <c r="Y89" i="114" s="1"/>
  <c r="J91" i="114" a="1"/>
  <c r="J91" i="114" s="1"/>
  <c r="Y92" i="114" a="1"/>
  <c r="Y92" i="114" s="1"/>
  <c r="T88" i="114" a="1"/>
  <c r="T88" i="114" s="1"/>
  <c r="T87" i="114" a="1"/>
  <c r="T87" i="114" s="1"/>
  <c r="AD88" i="114" a="1"/>
  <c r="AD88" i="114" s="1"/>
  <c r="J90" i="114" a="1"/>
  <c r="J90" i="114" s="1"/>
  <c r="Y91" i="114" a="1"/>
  <c r="Y91" i="114" s="1"/>
  <c r="E88" i="114" a="1"/>
  <c r="E88" i="114" s="1"/>
  <c r="O89" i="114" a="1"/>
  <c r="O89" i="114" s="1"/>
  <c r="Y90" i="114" a="1"/>
  <c r="Y90" i="114" s="1"/>
  <c r="O92" i="112" a="1"/>
  <c r="O92" i="112" s="1"/>
  <c r="J88" i="112" a="1"/>
  <c r="J88" i="112" s="1"/>
  <c r="O93" i="112" a="1"/>
  <c r="O93" i="112" s="1"/>
  <c r="T89" i="112" a="1"/>
  <c r="T89" i="112" s="1"/>
  <c r="H3" i="113"/>
  <c r="H6" i="113"/>
  <c r="H14" i="113"/>
  <c r="H22" i="113"/>
  <c r="H11" i="113"/>
  <c r="H19" i="113"/>
  <c r="H8" i="113"/>
  <c r="H15" i="113"/>
  <c r="H24" i="113"/>
  <c r="H5" i="113"/>
  <c r="H13" i="113"/>
  <c r="H21" i="113"/>
  <c r="Y88" i="112" a="1"/>
  <c r="Y88" i="112" s="1"/>
  <c r="E90" i="112" a="1"/>
  <c r="E90" i="112" s="1"/>
  <c r="O91" i="112" a="1"/>
  <c r="O91" i="112" s="1"/>
  <c r="E93" i="112" a="1"/>
  <c r="E93" i="112" s="1"/>
  <c r="AD90" i="112" a="1"/>
  <c r="AD90" i="112" s="1"/>
  <c r="J89" i="112" a="1"/>
  <c r="J89" i="112" s="1"/>
  <c r="T90" i="112" a="1"/>
  <c r="T90" i="112" s="1"/>
  <c r="E92" i="112" a="1"/>
  <c r="E92" i="112" s="1"/>
  <c r="T93" i="112" a="1"/>
  <c r="T93" i="112" s="1"/>
  <c r="O88" i="112" a="1"/>
  <c r="O88" i="112" s="1"/>
  <c r="Y89" i="112" a="1"/>
  <c r="Y89" i="112" s="1"/>
  <c r="E91" i="112" a="1"/>
  <c r="E91" i="112" s="1"/>
  <c r="T92" i="112" a="1"/>
  <c r="T92" i="112" s="1"/>
  <c r="AD88" i="112" a="1"/>
  <c r="AD88" i="112" s="1"/>
  <c r="J90" i="112" a="1"/>
  <c r="J90" i="112" s="1"/>
  <c r="T91" i="112" a="1"/>
  <c r="T91" i="112" s="1"/>
  <c r="J93" i="112" a="1"/>
  <c r="J93" i="112" s="1"/>
  <c r="E88" i="112" a="1"/>
  <c r="E88" i="112" s="1"/>
  <c r="O89" i="112" a="1"/>
  <c r="O89" i="112" s="1"/>
  <c r="Y90" i="112" a="1"/>
  <c r="Y90" i="112" s="1"/>
  <c r="J92" i="112" a="1"/>
  <c r="J92" i="112" s="1"/>
  <c r="Y93" i="112" a="1"/>
  <c r="Y93" i="112" s="1"/>
  <c r="T88" i="112" a="1"/>
  <c r="T88" i="112" s="1"/>
  <c r="AD89" i="112" a="1"/>
  <c r="AD89" i="112" s="1"/>
  <c r="J91" i="112" a="1"/>
  <c r="J91" i="112" s="1"/>
  <c r="Y92" i="112" a="1"/>
  <c r="Y92" i="112" s="1"/>
  <c r="E89" i="112" a="1"/>
  <c r="E89" i="112" s="1"/>
  <c r="O90" i="112" a="1"/>
  <c r="O90" i="112" s="1"/>
  <c r="Y91" i="112" a="1"/>
  <c r="Y91" i="112" s="1"/>
  <c r="M35" i="111"/>
  <c r="X93" i="110"/>
  <c r="S93" i="110"/>
  <c r="N93" i="110"/>
  <c r="I93" i="110"/>
  <c r="D93" i="110"/>
  <c r="AM92" i="110"/>
  <c r="X92" i="110"/>
  <c r="S92" i="110"/>
  <c r="N92" i="110"/>
  <c r="I92" i="110"/>
  <c r="D92" i="110"/>
  <c r="X91" i="110"/>
  <c r="S91" i="110"/>
  <c r="N91" i="110"/>
  <c r="I91" i="110"/>
  <c r="D91" i="110"/>
  <c r="AC90" i="110"/>
  <c r="X90" i="110"/>
  <c r="S90" i="110"/>
  <c r="N90" i="110"/>
  <c r="I90" i="110"/>
  <c r="D90" i="110"/>
  <c r="AC89" i="110"/>
  <c r="X89" i="110"/>
  <c r="S89" i="110"/>
  <c r="N89" i="110"/>
  <c r="I89" i="110"/>
  <c r="D89" i="110"/>
  <c r="AC88" i="110"/>
  <c r="X88" i="110"/>
  <c r="S88" i="110"/>
  <c r="N88" i="110"/>
  <c r="I88" i="110"/>
  <c r="D88" i="110"/>
  <c r="AO97" i="110"/>
  <c r="AO101" i="110"/>
  <c r="AO95" i="110"/>
  <c r="AO96" i="110"/>
  <c r="AO98" i="110"/>
  <c r="AM97" i="110"/>
  <c r="AO99" i="110"/>
  <c r="AO100" i="110"/>
  <c r="AO94" i="110"/>
  <c r="AM99" i="110"/>
  <c r="E88" i="110" a="1"/>
  <c r="E88" i="110" s="1"/>
  <c r="AD90" i="110" a="1"/>
  <c r="AD90" i="110" s="1"/>
  <c r="AD88" i="110" a="1"/>
  <c r="AD88" i="110" s="1"/>
  <c r="AN6" i="110"/>
  <c r="J93" i="110" l="1" a="1"/>
  <c r="J93" i="110" s="1"/>
  <c r="E91" i="110" a="1"/>
  <c r="E91" i="110" s="1"/>
  <c r="M4" i="111"/>
  <c r="M18" i="111"/>
  <c r="M33" i="111"/>
  <c r="M12" i="111"/>
  <c r="M20" i="111"/>
  <c r="M28" i="111"/>
  <c r="M24" i="111"/>
  <c r="M32" i="111"/>
  <c r="M10" i="111"/>
  <c r="M26" i="111"/>
  <c r="M7" i="111"/>
  <c r="M15" i="111"/>
  <c r="M23" i="111"/>
  <c r="M3" i="111"/>
  <c r="M6" i="111"/>
  <c r="M9" i="111"/>
  <c r="M17" i="111"/>
  <c r="M25" i="111"/>
  <c r="P6" i="111"/>
  <c r="M14" i="111"/>
  <c r="M30" i="111"/>
  <c r="M34" i="111"/>
  <c r="M22" i="111"/>
  <c r="M5" i="111"/>
  <c r="M11" i="111"/>
  <c r="M19" i="111"/>
  <c r="M27" i="111"/>
  <c r="M31" i="111"/>
  <c r="P5" i="111"/>
  <c r="M8" i="111"/>
  <c r="M16" i="111"/>
  <c r="M13" i="111"/>
  <c r="M21" i="111"/>
  <c r="M29" i="111"/>
  <c r="Y90" i="110" a="1"/>
  <c r="Y90" i="110" s="1"/>
  <c r="Y92" i="110" a="1"/>
  <c r="Y92" i="110" s="1"/>
  <c r="Y93" i="110" a="1"/>
  <c r="Y93" i="110" s="1"/>
  <c r="J91" i="110" a="1"/>
  <c r="J91" i="110" s="1"/>
  <c r="T88" i="110" a="1"/>
  <c r="T88" i="110" s="1"/>
  <c r="AD89" i="110" a="1"/>
  <c r="AD89" i="110" s="1"/>
  <c r="Y91" i="110" a="1"/>
  <c r="Y91" i="110" s="1"/>
  <c r="O89" i="110" a="1"/>
  <c r="O89" i="110" s="1"/>
  <c r="E89" i="110" a="1"/>
  <c r="E89" i="110" s="1"/>
  <c r="O90" i="110" a="1"/>
  <c r="O90" i="110" s="1"/>
  <c r="O92" i="110" a="1"/>
  <c r="O92" i="110" s="1"/>
  <c r="O93" i="110" a="1"/>
  <c r="O93" i="110" s="1"/>
  <c r="O91" i="110" a="1"/>
  <c r="O91" i="110" s="1"/>
  <c r="J88" i="110" a="1"/>
  <c r="J88" i="110" s="1"/>
  <c r="Y88" i="110" a="1"/>
  <c r="Y88" i="110" s="1"/>
  <c r="E90" i="110" a="1"/>
  <c r="E90" i="110" s="1"/>
  <c r="E92" i="110" a="1"/>
  <c r="E92" i="110" s="1"/>
  <c r="E93" i="110" a="1"/>
  <c r="E93" i="110" s="1"/>
  <c r="J89" i="110" a="1"/>
  <c r="J89" i="110" s="1"/>
  <c r="T90" i="110" a="1"/>
  <c r="T90" i="110" s="1"/>
  <c r="T92" i="110" a="1"/>
  <c r="T92" i="110" s="1"/>
  <c r="T93" i="110" a="1"/>
  <c r="T93" i="110" s="1"/>
  <c r="T89" i="110" a="1"/>
  <c r="T89" i="110" s="1"/>
  <c r="O88" i="110" a="1"/>
  <c r="O88" i="110" s="1"/>
  <c r="Y89" i="110" a="1"/>
  <c r="Y89" i="110" s="1"/>
  <c r="T91" i="110" a="1"/>
  <c r="T91" i="110" s="1"/>
  <c r="J90" i="110" a="1"/>
  <c r="J90" i="110" s="1"/>
  <c r="J92" i="110" a="1"/>
  <c r="J92" i="110" s="1"/>
  <c r="A1" i="83"/>
  <c r="H19" i="111" l="1"/>
  <c r="I19" i="111"/>
  <c r="H24" i="111"/>
  <c r="I24" i="111"/>
  <c r="H12" i="111"/>
  <c r="I12" i="111"/>
  <c r="H10" i="111"/>
  <c r="I10" i="111"/>
  <c r="H22" i="111"/>
  <c r="I22" i="111"/>
  <c r="H23" i="111"/>
  <c r="I23" i="111"/>
  <c r="H11" i="111"/>
  <c r="I11" i="111"/>
  <c r="H20" i="111"/>
  <c r="I20" i="111"/>
  <c r="H25" i="111"/>
  <c r="I25" i="111"/>
  <c r="H8" i="111"/>
  <c r="I8" i="111"/>
  <c r="H18" i="111"/>
  <c r="I18" i="111"/>
  <c r="H17" i="111"/>
  <c r="I17" i="111"/>
  <c r="H6" i="111"/>
  <c r="I6" i="111"/>
  <c r="I28" i="111"/>
  <c r="H28" i="111"/>
  <c r="H13" i="111"/>
  <c r="I13" i="111"/>
  <c r="H21" i="111"/>
  <c r="I21" i="111"/>
  <c r="H7" i="111"/>
  <c r="I7" i="111"/>
  <c r="H26" i="111"/>
  <c r="I26" i="111"/>
  <c r="H15" i="111"/>
  <c r="I15" i="111"/>
  <c r="H4" i="111"/>
  <c r="I4" i="111"/>
  <c r="H16" i="111"/>
  <c r="I16" i="111"/>
  <c r="H9" i="111"/>
  <c r="I9" i="111"/>
  <c r="H5" i="111"/>
  <c r="I5" i="111"/>
  <c r="I29" i="111"/>
  <c r="H29" i="111"/>
  <c r="H27" i="111"/>
  <c r="I27" i="111"/>
  <c r="H14" i="111"/>
  <c r="I14" i="111"/>
  <c r="H30" i="111"/>
  <c r="I30" i="111"/>
  <c r="H3" i="111"/>
  <c r="I3" i="111"/>
  <c r="AN100" i="82"/>
  <c r="AN101" i="82" l="1"/>
  <c r="G21" i="83" l="1"/>
  <c r="D104" i="75" l="1"/>
  <c r="D105" i="75"/>
  <c r="D106" i="75"/>
  <c r="D107" i="75"/>
  <c r="D108" i="75"/>
  <c r="D109" i="75"/>
  <c r="D110" i="75"/>
  <c r="D111" i="75"/>
  <c r="D112" i="75"/>
  <c r="D113" i="75"/>
  <c r="D114" i="75"/>
  <c r="D115" i="75"/>
  <c r="D116" i="75"/>
  <c r="D117" i="75"/>
  <c r="D118" i="75"/>
  <c r="D119" i="75"/>
  <c r="D120" i="75"/>
  <c r="D121" i="75"/>
  <c r="D122" i="75"/>
  <c r="D123" i="75"/>
  <c r="D124" i="75"/>
  <c r="D125" i="75"/>
  <c r="D126" i="75"/>
  <c r="D127" i="75"/>
  <c r="D128" i="75"/>
  <c r="D129" i="75"/>
  <c r="D130" i="75"/>
  <c r="D131" i="75"/>
  <c r="D132" i="75"/>
  <c r="D133" i="75"/>
  <c r="M10" i="97" l="1"/>
  <c r="G16" i="109" l="1"/>
  <c r="F16" i="109"/>
  <c r="AF21" i="75" l="1"/>
  <c r="AF21" i="108"/>
  <c r="AF25" i="38"/>
  <c r="AF22" i="54"/>
  <c r="AF22" i="53"/>
  <c r="AF22" i="95"/>
  <c r="AF22" i="103"/>
  <c r="AF22" i="97"/>
  <c r="AF22" i="106"/>
  <c r="AC88" i="82"/>
  <c r="AC89" i="82"/>
  <c r="AC90" i="82"/>
  <c r="E14" i="82"/>
  <c r="C14" i="82"/>
  <c r="C13" i="82"/>
  <c r="E10" i="82"/>
  <c r="C10" i="82"/>
  <c r="C9" i="82"/>
  <c r="J14" i="82"/>
  <c r="H14" i="82"/>
  <c r="H13" i="82"/>
  <c r="E22" i="82"/>
  <c r="C22" i="82"/>
  <c r="C21" i="82"/>
  <c r="E26" i="82"/>
  <c r="C26" i="82"/>
  <c r="C25" i="82"/>
  <c r="J10" i="82"/>
  <c r="H10" i="82"/>
  <c r="H9" i="82"/>
  <c r="O14" i="82"/>
  <c r="M14" i="82"/>
  <c r="M13" i="82"/>
  <c r="J26" i="82"/>
  <c r="H26" i="82"/>
  <c r="H25" i="82"/>
  <c r="E18" i="82"/>
  <c r="C18" i="82"/>
  <c r="C17" i="82"/>
  <c r="O26" i="82"/>
  <c r="M26" i="82"/>
  <c r="M25" i="82"/>
  <c r="O10" i="82"/>
  <c r="M10" i="82"/>
  <c r="M9" i="82"/>
  <c r="E31" i="82"/>
  <c r="E30" i="82"/>
  <c r="AO96" i="82" s="1"/>
  <c r="C31" i="82"/>
  <c r="C30" i="82"/>
  <c r="C29" i="82"/>
  <c r="AM96" i="82" s="1"/>
  <c r="J31" i="82"/>
  <c r="J30" i="82"/>
  <c r="AO99" i="82" s="1"/>
  <c r="H31" i="82"/>
  <c r="H30" i="82"/>
  <c r="H29" i="82"/>
  <c r="AM99" i="82" s="1"/>
  <c r="T14" i="82"/>
  <c r="R14" i="82"/>
  <c r="R13" i="82"/>
  <c r="O31" i="82"/>
  <c r="O30" i="82"/>
  <c r="AO97" i="82" s="1"/>
  <c r="M31" i="82"/>
  <c r="M30" i="82"/>
  <c r="M29" i="82"/>
  <c r="AM97" i="82" s="1"/>
  <c r="T10" i="82"/>
  <c r="R10" i="82"/>
  <c r="R9" i="82"/>
  <c r="T31" i="82"/>
  <c r="T30" i="82"/>
  <c r="AO95" i="82" s="1"/>
  <c r="R31" i="82"/>
  <c r="R30" i="82"/>
  <c r="R29" i="82"/>
  <c r="AM95" i="82" s="1"/>
  <c r="J22" i="82"/>
  <c r="H22" i="82"/>
  <c r="H21" i="82"/>
  <c r="J18" i="82"/>
  <c r="H18" i="82"/>
  <c r="H17" i="82"/>
  <c r="O22" i="82"/>
  <c r="M22" i="82"/>
  <c r="M21" i="82"/>
  <c r="Y31" i="82"/>
  <c r="Y30" i="82"/>
  <c r="AO101" i="82" s="1"/>
  <c r="W31" i="82"/>
  <c r="W30" i="82"/>
  <c r="W29" i="82"/>
  <c r="AM101" i="82" s="1"/>
  <c r="Y14" i="82"/>
  <c r="W14" i="82"/>
  <c r="W13" i="82"/>
  <c r="O18" i="82"/>
  <c r="M18" i="82"/>
  <c r="M17" i="82"/>
  <c r="T22" i="82"/>
  <c r="R22" i="82"/>
  <c r="R21" i="82"/>
  <c r="R17" i="82"/>
  <c r="Y27" i="82"/>
  <c r="Y26" i="82"/>
  <c r="AO98" i="82" s="1"/>
  <c r="W27" i="82"/>
  <c r="W26" i="82"/>
  <c r="W25" i="82"/>
  <c r="AM98" i="82" s="1"/>
  <c r="Y10" i="82"/>
  <c r="W10" i="82"/>
  <c r="W9" i="82"/>
  <c r="Y22" i="82"/>
  <c r="W22" i="82"/>
  <c r="W21" i="82"/>
  <c r="Y18" i="82"/>
  <c r="W18" i="82"/>
  <c r="W17" i="82"/>
  <c r="AF26" i="82"/>
  <c r="C9" i="102"/>
  <c r="C13" i="102"/>
  <c r="C17" i="102"/>
  <c r="H9" i="102"/>
  <c r="H13" i="102"/>
  <c r="H17" i="102"/>
  <c r="M9" i="102"/>
  <c r="M10" i="102"/>
  <c r="M13" i="102"/>
  <c r="M17" i="102"/>
  <c r="M18" i="102"/>
  <c r="R9" i="102"/>
  <c r="R13" i="102"/>
  <c r="R17" i="102"/>
  <c r="R21" i="102"/>
  <c r="R29" i="102"/>
  <c r="W29" i="102"/>
  <c r="W25" i="102"/>
  <c r="W26" i="102"/>
  <c r="W21" i="102"/>
  <c r="W17" i="102"/>
  <c r="W13" i="102"/>
  <c r="W9" i="102"/>
  <c r="C13" i="103"/>
  <c r="C9" i="103"/>
  <c r="H9" i="103"/>
  <c r="H13" i="103"/>
  <c r="M9" i="103"/>
  <c r="M13" i="103"/>
  <c r="R9" i="103"/>
  <c r="R13" i="103"/>
  <c r="W17" i="103"/>
  <c r="W13" i="103"/>
  <c r="W9" i="103"/>
  <c r="H9" i="95"/>
  <c r="M17" i="95"/>
  <c r="M13" i="95"/>
  <c r="M9" i="95"/>
  <c r="R25" i="95"/>
  <c r="R21" i="95"/>
  <c r="R17" i="95"/>
  <c r="R13" i="95"/>
  <c r="R9" i="95"/>
  <c r="W25" i="95"/>
  <c r="W21" i="95"/>
  <c r="W17" i="95"/>
  <c r="W13" i="95"/>
  <c r="W9" i="95"/>
  <c r="M9" i="41"/>
  <c r="M13" i="41"/>
  <c r="M17" i="41"/>
  <c r="M21" i="41"/>
  <c r="R9" i="41"/>
  <c r="R13" i="41"/>
  <c r="R17" i="41"/>
  <c r="R21" i="41"/>
  <c r="W21" i="41"/>
  <c r="W17" i="41"/>
  <c r="W13" i="41"/>
  <c r="W9" i="41"/>
  <c r="G15" i="109" l="1"/>
  <c r="F15" i="109"/>
  <c r="G14" i="109"/>
  <c r="F14" i="109"/>
  <c r="G13" i="109"/>
  <c r="F13" i="109"/>
  <c r="G8" i="109"/>
  <c r="F8" i="109"/>
  <c r="G7" i="109"/>
  <c r="F7" i="109"/>
  <c r="G6" i="109"/>
  <c r="F6" i="109"/>
  <c r="G4" i="109"/>
  <c r="F4" i="109"/>
  <c r="F12" i="109"/>
  <c r="G12" i="109"/>
  <c r="G11" i="109"/>
  <c r="G10" i="109"/>
  <c r="G9" i="109"/>
  <c r="G5" i="109"/>
  <c r="G3" i="109"/>
  <c r="F11" i="109"/>
  <c r="F10" i="109"/>
  <c r="F9" i="109"/>
  <c r="F5" i="109"/>
  <c r="F3" i="109"/>
  <c r="O18" i="108"/>
  <c r="O14" i="108"/>
  <c r="O10" i="108"/>
  <c r="T26" i="108"/>
  <c r="T22" i="108"/>
  <c r="T18" i="108"/>
  <c r="T14" i="108"/>
  <c r="T10" i="108"/>
  <c r="Y26" i="108"/>
  <c r="Y22" i="108"/>
  <c r="Y18" i="108"/>
  <c r="Y14" i="108"/>
  <c r="Y10" i="108"/>
  <c r="M18" i="108"/>
  <c r="M14" i="108"/>
  <c r="M10" i="108"/>
  <c r="R26" i="108"/>
  <c r="R22" i="108"/>
  <c r="R18" i="108"/>
  <c r="R14" i="108"/>
  <c r="R10" i="108"/>
  <c r="W26" i="108"/>
  <c r="W22" i="108"/>
  <c r="W18" i="108"/>
  <c r="W14" i="108"/>
  <c r="W10" i="108"/>
  <c r="M17" i="108"/>
  <c r="M13" i="108"/>
  <c r="R25" i="108"/>
  <c r="M9" i="108"/>
  <c r="R17" i="108"/>
  <c r="R13" i="108"/>
  <c r="R9" i="108"/>
  <c r="W17" i="108"/>
  <c r="R21" i="108"/>
  <c r="W13" i="108"/>
  <c r="W25" i="108"/>
  <c r="W21" i="108"/>
  <c r="W9" i="108"/>
  <c r="T3950" i="109"/>
  <c r="T3949" i="109"/>
  <c r="T3948" i="109"/>
  <c r="T3947" i="109"/>
  <c r="T3946" i="109"/>
  <c r="T3945" i="109"/>
  <c r="T3944" i="109"/>
  <c r="T3943" i="109"/>
  <c r="T3942" i="109"/>
  <c r="T3941" i="109"/>
  <c r="T3940" i="109"/>
  <c r="T3939" i="109"/>
  <c r="T3938" i="109"/>
  <c r="T3937" i="109"/>
  <c r="T3936" i="109"/>
  <c r="T3935" i="109"/>
  <c r="T3934" i="109"/>
  <c r="T3933" i="109"/>
  <c r="T3932" i="109"/>
  <c r="T3931" i="109"/>
  <c r="T3930" i="109"/>
  <c r="T3929" i="109"/>
  <c r="T3928" i="109"/>
  <c r="T3927" i="109"/>
  <c r="T3926" i="109"/>
  <c r="T3925" i="109"/>
  <c r="T3924" i="109"/>
  <c r="T3923" i="109"/>
  <c r="T3922" i="109"/>
  <c r="T3921" i="109"/>
  <c r="T3920" i="109"/>
  <c r="T3919" i="109"/>
  <c r="T3918" i="109"/>
  <c r="T3917" i="109"/>
  <c r="T3916" i="109"/>
  <c r="T3915" i="109"/>
  <c r="T3914" i="109"/>
  <c r="T3913" i="109"/>
  <c r="T3912" i="109"/>
  <c r="T3911" i="109"/>
  <c r="T3910" i="109"/>
  <c r="T3909" i="109"/>
  <c r="T3908" i="109"/>
  <c r="T3907" i="109"/>
  <c r="T3906" i="109"/>
  <c r="T3905" i="109"/>
  <c r="T3904" i="109"/>
  <c r="T3903" i="109"/>
  <c r="T3902" i="109"/>
  <c r="T3901" i="109"/>
  <c r="T3900" i="109"/>
  <c r="T3899" i="109"/>
  <c r="T3898" i="109"/>
  <c r="T3897" i="109"/>
  <c r="T3896" i="109"/>
  <c r="T3895" i="109"/>
  <c r="T3894" i="109"/>
  <c r="T3893" i="109"/>
  <c r="T3892" i="109"/>
  <c r="T3891" i="109"/>
  <c r="T3890" i="109"/>
  <c r="T3889" i="109"/>
  <c r="T3888" i="109"/>
  <c r="T3887" i="109"/>
  <c r="T3886" i="109"/>
  <c r="T3885" i="109"/>
  <c r="T3884" i="109"/>
  <c r="T3883" i="109"/>
  <c r="T3882" i="109"/>
  <c r="T3881" i="109"/>
  <c r="T3880" i="109"/>
  <c r="T3879" i="109"/>
  <c r="T3878" i="109"/>
  <c r="T3877" i="109"/>
  <c r="T3876" i="109"/>
  <c r="T3875" i="109"/>
  <c r="T3874" i="109"/>
  <c r="T3873" i="109"/>
  <c r="T3872" i="109"/>
  <c r="T3871" i="109"/>
  <c r="T3870" i="109"/>
  <c r="T3869" i="109"/>
  <c r="T3868" i="109"/>
  <c r="T3867" i="109"/>
  <c r="T3866" i="109"/>
  <c r="T3865" i="109"/>
  <c r="T3864" i="109"/>
  <c r="T3863" i="109"/>
  <c r="T3862" i="109"/>
  <c r="T3861" i="109"/>
  <c r="T3860" i="109"/>
  <c r="T3859" i="109"/>
  <c r="T3858" i="109"/>
  <c r="T3857" i="109"/>
  <c r="T3856" i="109"/>
  <c r="T3855" i="109"/>
  <c r="T3854" i="109"/>
  <c r="T3853" i="109"/>
  <c r="T3852" i="109"/>
  <c r="T3851" i="109"/>
  <c r="T3850" i="109"/>
  <c r="T3849" i="109"/>
  <c r="T3848" i="109"/>
  <c r="T3847" i="109"/>
  <c r="T3846" i="109"/>
  <c r="T3845" i="109"/>
  <c r="T3844" i="109"/>
  <c r="T3843" i="109"/>
  <c r="T3842" i="109"/>
  <c r="T3841" i="109"/>
  <c r="T3840" i="109"/>
  <c r="T3839" i="109"/>
  <c r="T3838" i="109"/>
  <c r="T3837" i="109"/>
  <c r="T3836" i="109"/>
  <c r="T3835" i="109"/>
  <c r="T3834" i="109"/>
  <c r="T3833" i="109"/>
  <c r="T3832" i="109"/>
  <c r="T3831" i="109"/>
  <c r="T3830" i="109"/>
  <c r="T3829" i="109"/>
  <c r="T3828" i="109"/>
  <c r="T3827" i="109"/>
  <c r="T3826" i="109"/>
  <c r="T3825" i="109"/>
  <c r="T3824" i="109"/>
  <c r="T3823" i="109"/>
  <c r="T3822" i="109"/>
  <c r="T3821" i="109"/>
  <c r="T3820" i="109"/>
  <c r="T3819" i="109"/>
  <c r="T3818" i="109"/>
  <c r="T3817" i="109"/>
  <c r="T3816" i="109"/>
  <c r="T3815" i="109"/>
  <c r="T3814" i="109"/>
  <c r="T3813" i="109"/>
  <c r="T3812" i="109"/>
  <c r="T3811" i="109"/>
  <c r="T3810" i="109"/>
  <c r="T3809" i="109"/>
  <c r="T3808" i="109"/>
  <c r="T3807" i="109"/>
  <c r="T3806" i="109"/>
  <c r="T3805" i="109"/>
  <c r="T3804" i="109"/>
  <c r="T3803" i="109"/>
  <c r="T3802" i="109"/>
  <c r="T3801" i="109"/>
  <c r="T3800" i="109"/>
  <c r="T3799" i="109"/>
  <c r="T3798" i="109"/>
  <c r="T3797" i="109"/>
  <c r="T3796" i="109"/>
  <c r="T3795" i="109"/>
  <c r="T3794" i="109"/>
  <c r="T3793" i="109"/>
  <c r="T3792" i="109"/>
  <c r="T3791" i="109"/>
  <c r="T3790" i="109"/>
  <c r="T3789" i="109"/>
  <c r="T3788" i="109"/>
  <c r="T3787" i="109"/>
  <c r="T3786" i="109"/>
  <c r="T3785" i="109"/>
  <c r="T3784" i="109"/>
  <c r="T3783" i="109"/>
  <c r="T3782" i="109"/>
  <c r="T3781" i="109"/>
  <c r="T3780" i="109"/>
  <c r="T3779" i="109"/>
  <c r="T3778" i="109"/>
  <c r="T3777" i="109"/>
  <c r="T3776" i="109"/>
  <c r="T3775" i="109"/>
  <c r="T3774" i="109"/>
  <c r="T3773" i="109"/>
  <c r="T3772" i="109"/>
  <c r="T3771" i="109"/>
  <c r="T3770" i="109"/>
  <c r="T3769" i="109"/>
  <c r="T3768" i="109"/>
  <c r="T3767" i="109"/>
  <c r="T3766" i="109"/>
  <c r="T3765" i="109"/>
  <c r="T3764" i="109"/>
  <c r="T3763" i="109"/>
  <c r="T3762" i="109"/>
  <c r="T3761" i="109"/>
  <c r="T3760" i="109"/>
  <c r="T3759" i="109"/>
  <c r="T3758" i="109"/>
  <c r="T3757" i="109"/>
  <c r="T3756" i="109"/>
  <c r="T3755" i="109"/>
  <c r="T3754" i="109"/>
  <c r="T3753" i="109"/>
  <c r="T3752" i="109"/>
  <c r="T3751" i="109"/>
  <c r="T3750" i="109"/>
  <c r="T3749" i="109"/>
  <c r="T3748" i="109"/>
  <c r="T3747" i="109"/>
  <c r="T3746" i="109"/>
  <c r="T3745" i="109"/>
  <c r="T3744" i="109"/>
  <c r="T3743" i="109"/>
  <c r="T3742" i="109"/>
  <c r="T3741" i="109"/>
  <c r="T3740" i="109"/>
  <c r="T3739" i="109"/>
  <c r="T3738" i="109"/>
  <c r="T3737" i="109"/>
  <c r="T3736" i="109"/>
  <c r="T3735" i="109"/>
  <c r="T3734" i="109"/>
  <c r="T3733" i="109"/>
  <c r="T3732" i="109"/>
  <c r="T3731" i="109"/>
  <c r="T3730" i="109"/>
  <c r="T3729" i="109"/>
  <c r="T3728" i="109"/>
  <c r="T3727" i="109"/>
  <c r="T3726" i="109"/>
  <c r="T3725" i="109"/>
  <c r="T3724" i="109"/>
  <c r="T3723" i="109"/>
  <c r="T3722" i="109"/>
  <c r="T3721" i="109"/>
  <c r="T3720" i="109"/>
  <c r="T3719" i="109"/>
  <c r="T3718" i="109"/>
  <c r="T3717" i="109"/>
  <c r="T3716" i="109"/>
  <c r="T3715" i="109"/>
  <c r="T3714" i="109"/>
  <c r="T3713" i="109"/>
  <c r="T3712" i="109"/>
  <c r="T3711" i="109"/>
  <c r="T3710" i="109"/>
  <c r="T3709" i="109"/>
  <c r="T3708" i="109"/>
  <c r="T3707" i="109"/>
  <c r="T3706" i="109"/>
  <c r="T3705" i="109"/>
  <c r="T3704" i="109"/>
  <c r="T3703" i="109"/>
  <c r="T3702" i="109"/>
  <c r="T3701" i="109"/>
  <c r="T3700" i="109"/>
  <c r="T3699" i="109"/>
  <c r="T3698" i="109"/>
  <c r="T3697" i="109"/>
  <c r="T3696" i="109"/>
  <c r="T3695" i="109"/>
  <c r="T3694" i="109"/>
  <c r="T3693" i="109"/>
  <c r="T3692" i="109"/>
  <c r="T3691" i="109"/>
  <c r="T3690" i="109"/>
  <c r="T3689" i="109"/>
  <c r="T3688" i="109"/>
  <c r="T3687" i="109"/>
  <c r="T3686" i="109"/>
  <c r="T3685" i="109"/>
  <c r="T3684" i="109"/>
  <c r="T3683" i="109"/>
  <c r="T3682" i="109"/>
  <c r="T3681" i="109"/>
  <c r="T3680" i="109"/>
  <c r="T3679" i="109"/>
  <c r="T3678" i="109"/>
  <c r="T3677" i="109"/>
  <c r="T3676" i="109"/>
  <c r="T3675" i="109"/>
  <c r="T3674" i="109"/>
  <c r="T3673" i="109"/>
  <c r="T3672" i="109"/>
  <c r="T3671" i="109"/>
  <c r="T3670" i="109"/>
  <c r="T3669" i="109"/>
  <c r="T3668" i="109"/>
  <c r="T3667" i="109"/>
  <c r="T3666" i="109"/>
  <c r="T3665" i="109"/>
  <c r="T3664" i="109"/>
  <c r="T3663" i="109"/>
  <c r="T3662" i="109"/>
  <c r="T3661" i="109"/>
  <c r="T3660" i="109"/>
  <c r="T3659" i="109"/>
  <c r="T3658" i="109"/>
  <c r="T3657" i="109"/>
  <c r="T3656" i="109"/>
  <c r="T3655" i="109"/>
  <c r="T3654" i="109"/>
  <c r="T3653" i="109"/>
  <c r="T3652" i="109"/>
  <c r="T3651" i="109"/>
  <c r="T3650" i="109"/>
  <c r="T3649" i="109"/>
  <c r="T3648" i="109"/>
  <c r="T3647" i="109"/>
  <c r="T3646" i="109"/>
  <c r="T3645" i="109"/>
  <c r="T3644" i="109"/>
  <c r="T3643" i="109"/>
  <c r="T3642" i="109"/>
  <c r="T3641" i="109"/>
  <c r="T3640" i="109"/>
  <c r="T3639" i="109"/>
  <c r="T3638" i="109"/>
  <c r="T3637" i="109"/>
  <c r="T3636" i="109"/>
  <c r="T3635" i="109"/>
  <c r="T3634" i="109"/>
  <c r="T3633" i="109"/>
  <c r="T3632" i="109"/>
  <c r="T3631" i="109"/>
  <c r="T3630" i="109"/>
  <c r="T3629" i="109"/>
  <c r="T3628" i="109"/>
  <c r="T3627" i="109"/>
  <c r="T3626" i="109"/>
  <c r="T3625" i="109"/>
  <c r="T3624" i="109"/>
  <c r="T3623" i="109"/>
  <c r="T3622" i="109"/>
  <c r="T3621" i="109"/>
  <c r="T3620" i="109"/>
  <c r="T3619" i="109"/>
  <c r="T3618" i="109"/>
  <c r="T3617" i="109"/>
  <c r="T3616" i="109"/>
  <c r="T3615" i="109"/>
  <c r="T3614" i="109"/>
  <c r="T3613" i="109"/>
  <c r="T3612" i="109"/>
  <c r="T3611" i="109"/>
  <c r="T3610" i="109"/>
  <c r="T3609" i="109"/>
  <c r="T3608" i="109"/>
  <c r="T3607" i="109"/>
  <c r="T3606" i="109"/>
  <c r="T3605" i="109"/>
  <c r="T3604" i="109"/>
  <c r="T3603" i="109"/>
  <c r="T3602" i="109"/>
  <c r="T3601" i="109"/>
  <c r="T3600" i="109"/>
  <c r="T3599" i="109"/>
  <c r="T3598" i="109"/>
  <c r="T3597" i="109"/>
  <c r="T3596" i="109"/>
  <c r="T3595" i="109"/>
  <c r="T3594" i="109"/>
  <c r="T3593" i="109"/>
  <c r="T3592" i="109"/>
  <c r="T3591" i="109"/>
  <c r="T3590" i="109"/>
  <c r="T3589" i="109"/>
  <c r="T3588" i="109"/>
  <c r="T3587" i="109"/>
  <c r="T3586" i="109"/>
  <c r="T3585" i="109"/>
  <c r="T3584" i="109"/>
  <c r="T3583" i="109"/>
  <c r="T3582" i="109"/>
  <c r="T3581" i="109"/>
  <c r="T3580" i="109"/>
  <c r="T3579" i="109"/>
  <c r="T3578" i="109"/>
  <c r="T3577" i="109"/>
  <c r="T3576" i="109"/>
  <c r="T3575" i="109"/>
  <c r="T3574" i="109"/>
  <c r="T3573" i="109"/>
  <c r="T3572" i="109"/>
  <c r="T3571" i="109"/>
  <c r="T3570" i="109"/>
  <c r="T3569" i="109"/>
  <c r="T3568" i="109"/>
  <c r="T3567" i="109"/>
  <c r="T3566" i="109"/>
  <c r="T3565" i="109"/>
  <c r="T3564" i="109"/>
  <c r="T3563" i="109"/>
  <c r="T3562" i="109"/>
  <c r="T3561" i="109"/>
  <c r="T3560" i="109"/>
  <c r="T3559" i="109"/>
  <c r="T3558" i="109"/>
  <c r="T3557" i="109"/>
  <c r="T3556" i="109"/>
  <c r="T3555" i="109"/>
  <c r="T3554" i="109"/>
  <c r="T3553" i="109"/>
  <c r="T3552" i="109"/>
  <c r="T3551" i="109"/>
  <c r="T3550" i="109"/>
  <c r="T3549" i="109"/>
  <c r="T3548" i="109"/>
  <c r="T3547" i="109"/>
  <c r="T3546" i="109"/>
  <c r="T3545" i="109"/>
  <c r="T3544" i="109"/>
  <c r="T3543" i="109"/>
  <c r="T3542" i="109"/>
  <c r="T3541" i="109"/>
  <c r="T3540" i="109"/>
  <c r="T3539" i="109"/>
  <c r="T3538" i="109"/>
  <c r="T3537" i="109"/>
  <c r="T3536" i="109"/>
  <c r="T3535" i="109"/>
  <c r="T3534" i="109"/>
  <c r="T3533" i="109"/>
  <c r="T3532" i="109"/>
  <c r="T3531" i="109"/>
  <c r="T3530" i="109"/>
  <c r="T3529" i="109"/>
  <c r="T3528" i="109"/>
  <c r="T3527" i="109"/>
  <c r="T3526" i="109"/>
  <c r="T3525" i="109"/>
  <c r="T3524" i="109"/>
  <c r="T3523" i="109"/>
  <c r="T3522" i="109"/>
  <c r="T3521" i="109"/>
  <c r="T3520" i="109"/>
  <c r="T3519" i="109"/>
  <c r="T3518" i="109"/>
  <c r="T3517" i="109"/>
  <c r="T3516" i="109"/>
  <c r="T3515" i="109"/>
  <c r="T3514" i="109"/>
  <c r="T3513" i="109"/>
  <c r="T3512" i="109"/>
  <c r="T3511" i="109"/>
  <c r="T3510" i="109"/>
  <c r="T3509" i="109"/>
  <c r="T3508" i="109"/>
  <c r="T3507" i="109"/>
  <c r="T3506" i="109"/>
  <c r="T3505" i="109"/>
  <c r="T3504" i="109"/>
  <c r="T3503" i="109"/>
  <c r="T3502" i="109"/>
  <c r="T3501" i="109"/>
  <c r="T3500" i="109"/>
  <c r="T3499" i="109"/>
  <c r="T3498" i="109"/>
  <c r="T3497" i="109"/>
  <c r="T3496" i="109"/>
  <c r="T3495" i="109"/>
  <c r="T3494" i="109"/>
  <c r="T3493" i="109"/>
  <c r="T3492" i="109"/>
  <c r="T3491" i="109"/>
  <c r="T3490" i="109"/>
  <c r="T3489" i="109"/>
  <c r="T3488" i="109"/>
  <c r="T3487" i="109"/>
  <c r="T3486" i="109"/>
  <c r="T3485" i="109"/>
  <c r="T3484" i="109"/>
  <c r="T3483" i="109"/>
  <c r="T3482" i="109"/>
  <c r="T3481" i="109"/>
  <c r="T3480" i="109"/>
  <c r="T3479" i="109"/>
  <c r="T3478" i="109"/>
  <c r="T3477" i="109"/>
  <c r="T3476" i="109"/>
  <c r="T3475" i="109"/>
  <c r="T3474" i="109"/>
  <c r="T3473" i="109"/>
  <c r="T3472" i="109"/>
  <c r="T3471" i="109"/>
  <c r="T3470" i="109"/>
  <c r="T3469" i="109"/>
  <c r="T3468" i="109"/>
  <c r="T3467" i="109"/>
  <c r="T3466" i="109"/>
  <c r="T3465" i="109"/>
  <c r="T3464" i="109"/>
  <c r="T3463" i="109"/>
  <c r="T3462" i="109"/>
  <c r="T3461" i="109"/>
  <c r="T3460" i="109"/>
  <c r="T3459" i="109"/>
  <c r="T3458" i="109"/>
  <c r="T3457" i="109"/>
  <c r="T3456" i="109"/>
  <c r="T3455" i="109"/>
  <c r="T3454" i="109"/>
  <c r="T3453" i="109"/>
  <c r="T3452" i="109"/>
  <c r="T3451" i="109"/>
  <c r="T3450" i="109"/>
  <c r="T3449" i="109"/>
  <c r="T3448" i="109"/>
  <c r="T3447" i="109"/>
  <c r="T3446" i="109"/>
  <c r="T3445" i="109"/>
  <c r="T3444" i="109"/>
  <c r="T3443" i="109"/>
  <c r="T3442" i="109"/>
  <c r="T3441" i="109"/>
  <c r="T3440" i="109"/>
  <c r="T3439" i="109"/>
  <c r="T3438" i="109"/>
  <c r="T3437" i="109"/>
  <c r="T3436" i="109"/>
  <c r="T3435" i="109"/>
  <c r="T3434" i="109"/>
  <c r="T3433" i="109"/>
  <c r="T3432" i="109"/>
  <c r="T3431" i="109"/>
  <c r="T3430" i="109"/>
  <c r="T3429" i="109"/>
  <c r="T3428" i="109"/>
  <c r="T3427" i="109"/>
  <c r="T3426" i="109"/>
  <c r="T3425" i="109"/>
  <c r="T3424" i="109"/>
  <c r="T3423" i="109"/>
  <c r="T3422" i="109"/>
  <c r="T3421" i="109"/>
  <c r="T3420" i="109"/>
  <c r="T3419" i="109"/>
  <c r="T3418" i="109"/>
  <c r="T3417" i="109"/>
  <c r="T3416" i="109"/>
  <c r="T3415" i="109"/>
  <c r="T3414" i="109"/>
  <c r="T3413" i="109"/>
  <c r="T3412" i="109"/>
  <c r="T3411" i="109"/>
  <c r="T3410" i="109"/>
  <c r="T3409" i="109"/>
  <c r="T3408" i="109"/>
  <c r="T3407" i="109"/>
  <c r="T3406" i="109"/>
  <c r="T3405" i="109"/>
  <c r="T3404" i="109"/>
  <c r="T3403" i="109"/>
  <c r="T3402" i="109"/>
  <c r="T3401" i="109"/>
  <c r="T3400" i="109"/>
  <c r="T3399" i="109"/>
  <c r="T3398" i="109"/>
  <c r="T3397" i="109"/>
  <c r="T3396" i="109"/>
  <c r="T3395" i="109"/>
  <c r="T3394" i="109"/>
  <c r="T3393" i="109"/>
  <c r="T3392" i="109"/>
  <c r="T3391" i="109"/>
  <c r="T3390" i="109"/>
  <c r="T3389" i="109"/>
  <c r="T3388" i="109"/>
  <c r="T3387" i="109"/>
  <c r="T3386" i="109"/>
  <c r="T3385" i="109"/>
  <c r="T3384" i="109"/>
  <c r="T3383" i="109"/>
  <c r="T3382" i="109"/>
  <c r="T3381" i="109"/>
  <c r="T3380" i="109"/>
  <c r="T3379" i="109"/>
  <c r="T3378" i="109"/>
  <c r="T3377" i="109"/>
  <c r="T3376" i="109"/>
  <c r="T3375" i="109"/>
  <c r="T3374" i="109"/>
  <c r="T3373" i="109"/>
  <c r="T3372" i="109"/>
  <c r="T3371" i="109"/>
  <c r="T3370" i="109"/>
  <c r="T3369" i="109"/>
  <c r="T3368" i="109"/>
  <c r="T3367" i="109"/>
  <c r="T3366" i="109"/>
  <c r="T3365" i="109"/>
  <c r="T3364" i="109"/>
  <c r="T3363" i="109"/>
  <c r="T3362" i="109"/>
  <c r="T3361" i="109"/>
  <c r="T3360" i="109"/>
  <c r="T3359" i="109"/>
  <c r="T3358" i="109"/>
  <c r="T3357" i="109"/>
  <c r="T3356" i="109"/>
  <c r="T3355" i="109"/>
  <c r="T3354" i="109"/>
  <c r="T3353" i="109"/>
  <c r="T3352" i="109"/>
  <c r="T3351" i="109"/>
  <c r="T3350" i="109"/>
  <c r="T3349" i="109"/>
  <c r="T3348" i="109"/>
  <c r="T3347" i="109"/>
  <c r="T3346" i="109"/>
  <c r="T3345" i="109"/>
  <c r="T3344" i="109"/>
  <c r="T3343" i="109"/>
  <c r="T3342" i="109"/>
  <c r="T3341" i="109"/>
  <c r="T3340" i="109"/>
  <c r="T3339" i="109"/>
  <c r="T3338" i="109"/>
  <c r="T3337" i="109"/>
  <c r="T3336" i="109"/>
  <c r="T3335" i="109"/>
  <c r="T3334" i="109"/>
  <c r="T3333" i="109"/>
  <c r="T3332" i="109"/>
  <c r="T3331" i="109"/>
  <c r="T3330" i="109"/>
  <c r="T3329" i="109"/>
  <c r="T3328" i="109"/>
  <c r="T3327" i="109"/>
  <c r="T3326" i="109"/>
  <c r="T3325" i="109"/>
  <c r="T3324" i="109"/>
  <c r="T3323" i="109"/>
  <c r="T3322" i="109"/>
  <c r="T3321" i="109"/>
  <c r="T3320" i="109"/>
  <c r="T3319" i="109"/>
  <c r="T3318" i="109"/>
  <c r="T3317" i="109"/>
  <c r="T3316" i="109"/>
  <c r="T3315" i="109"/>
  <c r="T3314" i="109"/>
  <c r="T3313" i="109"/>
  <c r="T3312" i="109"/>
  <c r="T3311" i="109"/>
  <c r="T3310" i="109"/>
  <c r="T3309" i="109"/>
  <c r="T3308" i="109"/>
  <c r="T3307" i="109"/>
  <c r="T3306" i="109"/>
  <c r="T3305" i="109"/>
  <c r="T3304" i="109"/>
  <c r="T3303" i="109"/>
  <c r="T3302" i="109"/>
  <c r="T3301" i="109"/>
  <c r="T3300" i="109"/>
  <c r="T3299" i="109"/>
  <c r="T3298" i="109"/>
  <c r="T3297" i="109"/>
  <c r="T3296" i="109"/>
  <c r="T3295" i="109"/>
  <c r="T3294" i="109"/>
  <c r="T3293" i="109"/>
  <c r="T3292" i="109"/>
  <c r="T3291" i="109"/>
  <c r="T3290" i="109"/>
  <c r="T3289" i="109"/>
  <c r="T3288" i="109"/>
  <c r="T3287" i="109"/>
  <c r="T3286" i="109"/>
  <c r="T3285" i="109"/>
  <c r="T3284" i="109"/>
  <c r="T3283" i="109"/>
  <c r="T3282" i="109"/>
  <c r="T3281" i="109"/>
  <c r="T3280" i="109"/>
  <c r="T3279" i="109"/>
  <c r="T3278" i="109"/>
  <c r="T3277" i="109"/>
  <c r="T3276" i="109"/>
  <c r="T3275" i="109"/>
  <c r="T3274" i="109"/>
  <c r="T3273" i="109"/>
  <c r="T3272" i="109"/>
  <c r="T3271" i="109"/>
  <c r="T3270" i="109"/>
  <c r="T3269" i="109"/>
  <c r="T3268" i="109"/>
  <c r="T3267" i="109"/>
  <c r="T3266" i="109"/>
  <c r="T3265" i="109"/>
  <c r="T3264" i="109"/>
  <c r="T3263" i="109"/>
  <c r="T3262" i="109"/>
  <c r="T3261" i="109"/>
  <c r="T3260" i="109"/>
  <c r="T3259" i="109"/>
  <c r="T3258" i="109"/>
  <c r="T3257" i="109"/>
  <c r="T3256" i="109"/>
  <c r="T3255" i="109"/>
  <c r="T3254" i="109"/>
  <c r="T3253" i="109"/>
  <c r="T3252" i="109"/>
  <c r="T3251" i="109"/>
  <c r="T3250" i="109"/>
  <c r="T3249" i="109"/>
  <c r="T3248" i="109"/>
  <c r="T3247" i="109"/>
  <c r="T3246" i="109"/>
  <c r="T3245" i="109"/>
  <c r="T3244" i="109"/>
  <c r="T3243" i="109"/>
  <c r="T3242" i="109"/>
  <c r="T3241" i="109"/>
  <c r="T3240" i="109"/>
  <c r="T3239" i="109"/>
  <c r="T3238" i="109"/>
  <c r="T3237" i="109"/>
  <c r="T3236" i="109"/>
  <c r="T3235" i="109"/>
  <c r="T3234" i="109"/>
  <c r="T3233" i="109"/>
  <c r="T3232" i="109"/>
  <c r="T3231" i="109"/>
  <c r="T3230" i="109"/>
  <c r="T3229" i="109"/>
  <c r="T3228" i="109"/>
  <c r="T3227" i="109"/>
  <c r="T3226" i="109"/>
  <c r="T3225" i="109"/>
  <c r="T3224" i="109"/>
  <c r="T3223" i="109"/>
  <c r="T3222" i="109"/>
  <c r="T3221" i="109"/>
  <c r="T3220" i="109"/>
  <c r="T3219" i="109"/>
  <c r="T3218" i="109"/>
  <c r="T3217" i="109"/>
  <c r="T3216" i="109"/>
  <c r="T3215" i="109"/>
  <c r="T3214" i="109"/>
  <c r="T3213" i="109"/>
  <c r="T3212" i="109"/>
  <c r="T3211" i="109"/>
  <c r="T3210" i="109"/>
  <c r="T3209" i="109"/>
  <c r="T3208" i="109"/>
  <c r="T3207" i="109"/>
  <c r="T3206" i="109"/>
  <c r="T3205" i="109"/>
  <c r="T3204" i="109"/>
  <c r="T3203" i="109"/>
  <c r="T3202" i="109"/>
  <c r="T3201" i="109"/>
  <c r="T3200" i="109"/>
  <c r="T3199" i="109"/>
  <c r="T3198" i="109"/>
  <c r="T3197" i="109"/>
  <c r="T3196" i="109"/>
  <c r="T3195" i="109"/>
  <c r="T3194" i="109"/>
  <c r="T3193" i="109"/>
  <c r="T3192" i="109"/>
  <c r="T3191" i="109"/>
  <c r="T3190" i="109"/>
  <c r="T3189" i="109"/>
  <c r="T3188" i="109"/>
  <c r="T3187" i="109"/>
  <c r="T3186" i="109"/>
  <c r="T3185" i="109"/>
  <c r="T3184" i="109"/>
  <c r="T3183" i="109"/>
  <c r="T3182" i="109"/>
  <c r="T3181" i="109"/>
  <c r="T3180" i="109"/>
  <c r="T3179" i="109"/>
  <c r="T3178" i="109"/>
  <c r="T3177" i="109"/>
  <c r="T3176" i="109"/>
  <c r="T3175" i="109"/>
  <c r="T3174" i="109"/>
  <c r="T3173" i="109"/>
  <c r="T3172" i="109"/>
  <c r="T3171" i="109"/>
  <c r="T3170" i="109"/>
  <c r="T3169" i="109"/>
  <c r="T3168" i="109"/>
  <c r="T3167" i="109"/>
  <c r="T3166" i="109"/>
  <c r="T3165" i="109"/>
  <c r="T3164" i="109"/>
  <c r="T3163" i="109"/>
  <c r="T3162" i="109"/>
  <c r="T3161" i="109"/>
  <c r="T3160" i="109"/>
  <c r="T3159" i="109"/>
  <c r="T3158" i="109"/>
  <c r="T3157" i="109"/>
  <c r="T3156" i="109"/>
  <c r="T3155" i="109"/>
  <c r="T3154" i="109"/>
  <c r="T3153" i="109"/>
  <c r="T3152" i="109"/>
  <c r="T3151" i="109"/>
  <c r="T3150" i="109"/>
  <c r="T3149" i="109"/>
  <c r="T3148" i="109"/>
  <c r="T3147" i="109"/>
  <c r="T3146" i="109"/>
  <c r="T3145" i="109"/>
  <c r="T3144" i="109"/>
  <c r="T3143" i="109"/>
  <c r="T3142" i="109"/>
  <c r="T3141" i="109"/>
  <c r="T3140" i="109"/>
  <c r="T3139" i="109"/>
  <c r="T3138" i="109"/>
  <c r="T3137" i="109"/>
  <c r="T3136" i="109"/>
  <c r="T3135" i="109"/>
  <c r="T3134" i="109"/>
  <c r="T3133" i="109"/>
  <c r="T3132" i="109"/>
  <c r="T3131" i="109"/>
  <c r="T3130" i="109"/>
  <c r="T3129" i="109"/>
  <c r="T3128" i="109"/>
  <c r="T3127" i="109"/>
  <c r="T3126" i="109"/>
  <c r="T3125" i="109"/>
  <c r="T3124" i="109"/>
  <c r="T3123" i="109"/>
  <c r="T3122" i="109"/>
  <c r="T3121" i="109"/>
  <c r="T3120" i="109"/>
  <c r="T3119" i="109"/>
  <c r="T3118" i="109"/>
  <c r="T3117" i="109"/>
  <c r="T3116" i="109"/>
  <c r="T3115" i="109"/>
  <c r="T3114" i="109"/>
  <c r="T3113" i="109"/>
  <c r="T3112" i="109"/>
  <c r="T3111" i="109"/>
  <c r="T3110" i="109"/>
  <c r="T3109" i="109"/>
  <c r="T3108" i="109"/>
  <c r="T3107" i="109"/>
  <c r="T3106" i="109"/>
  <c r="T3105" i="109"/>
  <c r="T3104" i="109"/>
  <c r="T3103" i="109"/>
  <c r="T3102" i="109"/>
  <c r="T3101" i="109"/>
  <c r="T3100" i="109"/>
  <c r="T3099" i="109"/>
  <c r="T3098" i="109"/>
  <c r="T3097" i="109"/>
  <c r="T3096" i="109"/>
  <c r="T3095" i="109"/>
  <c r="T3094" i="109"/>
  <c r="T3093" i="109"/>
  <c r="T3092" i="109"/>
  <c r="T3091" i="109"/>
  <c r="T3090" i="109"/>
  <c r="T3089" i="109"/>
  <c r="T3088" i="109"/>
  <c r="T3087" i="109"/>
  <c r="T3086" i="109"/>
  <c r="T3085" i="109"/>
  <c r="T3084" i="109"/>
  <c r="T3083" i="109"/>
  <c r="T3082" i="109"/>
  <c r="T3081" i="109"/>
  <c r="T3080" i="109"/>
  <c r="T3079" i="109"/>
  <c r="T3078" i="109"/>
  <c r="T3077" i="109"/>
  <c r="T3076" i="109"/>
  <c r="T3075" i="109"/>
  <c r="T3074" i="109"/>
  <c r="T3073" i="109"/>
  <c r="T3072" i="109"/>
  <c r="T3071" i="109"/>
  <c r="T3070" i="109"/>
  <c r="T3069" i="109"/>
  <c r="T3068" i="109"/>
  <c r="T3067" i="109"/>
  <c r="T3066" i="109"/>
  <c r="T3065" i="109"/>
  <c r="T3064" i="109"/>
  <c r="T3063" i="109"/>
  <c r="T3062" i="109"/>
  <c r="T3061" i="109"/>
  <c r="T3060" i="109"/>
  <c r="T3059" i="109"/>
  <c r="T3058" i="109"/>
  <c r="T3057" i="109"/>
  <c r="T3056" i="109"/>
  <c r="T3055" i="109"/>
  <c r="T3054" i="109"/>
  <c r="T3053" i="109"/>
  <c r="T3052" i="109"/>
  <c r="T3051" i="109"/>
  <c r="T3050" i="109"/>
  <c r="T3049" i="109"/>
  <c r="T3048" i="109"/>
  <c r="T3047" i="109"/>
  <c r="T3046" i="109"/>
  <c r="T3045" i="109"/>
  <c r="T3044" i="109"/>
  <c r="T3043" i="109"/>
  <c r="T3042" i="109"/>
  <c r="T3041" i="109"/>
  <c r="T3040" i="109"/>
  <c r="T3039" i="109"/>
  <c r="T3038" i="109"/>
  <c r="T3037" i="109"/>
  <c r="T3036" i="109"/>
  <c r="T3035" i="109"/>
  <c r="T3034" i="109"/>
  <c r="T3033" i="109"/>
  <c r="T3032" i="109"/>
  <c r="T3031" i="109"/>
  <c r="T3030" i="109"/>
  <c r="T3029" i="109"/>
  <c r="T3028" i="109"/>
  <c r="T3027" i="109"/>
  <c r="T3026" i="109"/>
  <c r="T3025" i="109"/>
  <c r="T3024" i="109"/>
  <c r="T3023" i="109"/>
  <c r="T3022" i="109"/>
  <c r="T3021" i="109"/>
  <c r="T3020" i="109"/>
  <c r="T3019" i="109"/>
  <c r="T3018" i="109"/>
  <c r="T3017" i="109"/>
  <c r="T3016" i="109"/>
  <c r="T3015" i="109"/>
  <c r="T3014" i="109"/>
  <c r="T3013" i="109"/>
  <c r="T3012" i="109"/>
  <c r="T3011" i="109"/>
  <c r="T3010" i="109"/>
  <c r="T3009" i="109"/>
  <c r="T3008" i="109"/>
  <c r="T3007" i="109"/>
  <c r="T3006" i="109"/>
  <c r="T3005" i="109"/>
  <c r="T3004" i="109"/>
  <c r="T3003" i="109"/>
  <c r="T3002" i="109"/>
  <c r="T3001" i="109"/>
  <c r="T3000" i="109"/>
  <c r="T2999" i="109"/>
  <c r="T2998" i="109"/>
  <c r="T2997" i="109"/>
  <c r="T2996" i="109"/>
  <c r="T2995" i="109"/>
  <c r="T2994" i="109"/>
  <c r="T2993" i="109"/>
  <c r="T2992" i="109"/>
  <c r="T2991" i="109"/>
  <c r="T2990" i="109"/>
  <c r="T2989" i="109"/>
  <c r="T2988" i="109"/>
  <c r="T2987" i="109"/>
  <c r="T2986" i="109"/>
  <c r="T2985" i="109"/>
  <c r="T2984" i="109"/>
  <c r="T2983" i="109"/>
  <c r="T2982" i="109"/>
  <c r="T2981" i="109"/>
  <c r="T2980" i="109"/>
  <c r="T2979" i="109"/>
  <c r="T2978" i="109"/>
  <c r="T2977" i="109"/>
  <c r="T2976" i="109"/>
  <c r="T2975" i="109"/>
  <c r="T2974" i="109"/>
  <c r="T2973" i="109"/>
  <c r="T2972" i="109"/>
  <c r="T2971" i="109"/>
  <c r="T2970" i="109"/>
  <c r="T2969" i="109"/>
  <c r="T2968" i="109"/>
  <c r="T2967" i="109"/>
  <c r="T2966" i="109"/>
  <c r="T2965" i="109"/>
  <c r="T2964" i="109"/>
  <c r="T2963" i="109"/>
  <c r="T2962" i="109"/>
  <c r="T2961" i="109"/>
  <c r="T2960" i="109"/>
  <c r="T2959" i="109"/>
  <c r="T2958" i="109"/>
  <c r="T2957" i="109"/>
  <c r="T2956" i="109"/>
  <c r="T2955" i="109"/>
  <c r="T2954" i="109"/>
  <c r="T2953" i="109"/>
  <c r="T2952" i="109"/>
  <c r="T2951" i="109"/>
  <c r="T2950" i="109"/>
  <c r="T2949" i="109"/>
  <c r="T2948" i="109"/>
  <c r="T2947" i="109"/>
  <c r="T2946" i="109"/>
  <c r="T2945" i="109"/>
  <c r="T2944" i="109"/>
  <c r="T2943" i="109"/>
  <c r="T2942" i="109"/>
  <c r="T2941" i="109"/>
  <c r="T2940" i="109"/>
  <c r="T2939" i="109"/>
  <c r="T2938" i="109"/>
  <c r="T2937" i="109"/>
  <c r="T2936" i="109"/>
  <c r="T2935" i="109"/>
  <c r="T2934" i="109"/>
  <c r="T2933" i="109"/>
  <c r="T2932" i="109"/>
  <c r="T2931" i="109"/>
  <c r="T2930" i="109"/>
  <c r="T2929" i="109"/>
  <c r="T2928" i="109"/>
  <c r="T2927" i="109"/>
  <c r="T2926" i="109"/>
  <c r="T2925" i="109"/>
  <c r="T2924" i="109"/>
  <c r="T2923" i="109"/>
  <c r="T2922" i="109"/>
  <c r="T2921" i="109"/>
  <c r="T2920" i="109"/>
  <c r="T2919" i="109"/>
  <c r="T2918" i="109"/>
  <c r="T2917" i="109"/>
  <c r="T2916" i="109"/>
  <c r="T2915" i="109"/>
  <c r="T2914" i="109"/>
  <c r="T2913" i="109"/>
  <c r="T2912" i="109"/>
  <c r="T2911" i="109"/>
  <c r="T2910" i="109"/>
  <c r="T2909" i="109"/>
  <c r="T2908" i="109"/>
  <c r="T2907" i="109"/>
  <c r="T2906" i="109"/>
  <c r="T2905" i="109"/>
  <c r="T2904" i="109"/>
  <c r="T2903" i="109"/>
  <c r="T2902" i="109"/>
  <c r="T2901" i="109"/>
  <c r="T2900" i="109"/>
  <c r="T2899" i="109"/>
  <c r="T2898" i="109"/>
  <c r="T2897" i="109"/>
  <c r="T2896" i="109"/>
  <c r="T2895" i="109"/>
  <c r="T2894" i="109"/>
  <c r="T2893" i="109"/>
  <c r="T2892" i="109"/>
  <c r="T2891" i="109"/>
  <c r="T2890" i="109"/>
  <c r="T2889" i="109"/>
  <c r="T2888" i="109"/>
  <c r="T2887" i="109"/>
  <c r="T2886" i="109"/>
  <c r="T2885" i="109"/>
  <c r="T2884" i="109"/>
  <c r="T2883" i="109"/>
  <c r="T2882" i="109"/>
  <c r="T2881" i="109"/>
  <c r="T2880" i="109"/>
  <c r="T2879" i="109"/>
  <c r="T2878" i="109"/>
  <c r="T2877" i="109"/>
  <c r="T2876" i="109"/>
  <c r="T2875" i="109"/>
  <c r="T2874" i="109"/>
  <c r="T2873" i="109"/>
  <c r="T2872" i="109"/>
  <c r="T2871" i="109"/>
  <c r="T2870" i="109"/>
  <c r="T2869" i="109"/>
  <c r="T2868" i="109"/>
  <c r="T2867" i="109"/>
  <c r="T2866" i="109"/>
  <c r="T2865" i="109"/>
  <c r="T2864" i="109"/>
  <c r="T2863" i="109"/>
  <c r="T2862" i="109"/>
  <c r="T2861" i="109"/>
  <c r="T2860" i="109"/>
  <c r="T2859" i="109"/>
  <c r="T2858" i="109"/>
  <c r="T2857" i="109"/>
  <c r="T2856" i="109"/>
  <c r="T2855" i="109"/>
  <c r="T2854" i="109"/>
  <c r="T2853" i="109"/>
  <c r="T2852" i="109"/>
  <c r="T2851" i="109"/>
  <c r="T2850" i="109"/>
  <c r="T2849" i="109"/>
  <c r="T2848" i="109"/>
  <c r="T2847" i="109"/>
  <c r="T2846" i="109"/>
  <c r="T2845" i="109"/>
  <c r="T2844" i="109"/>
  <c r="T2843" i="109"/>
  <c r="T2842" i="109"/>
  <c r="T2841" i="109"/>
  <c r="T2840" i="109"/>
  <c r="T2839" i="109"/>
  <c r="T2838" i="109"/>
  <c r="T2837" i="109"/>
  <c r="T2836" i="109"/>
  <c r="T2835" i="109"/>
  <c r="T2834" i="109"/>
  <c r="T2833" i="109"/>
  <c r="T2832" i="109"/>
  <c r="T2831" i="109"/>
  <c r="T2830" i="109"/>
  <c r="T2829" i="109"/>
  <c r="T2828" i="109"/>
  <c r="T2827" i="109"/>
  <c r="T2826" i="109"/>
  <c r="T2825" i="109"/>
  <c r="T2824" i="109"/>
  <c r="T2823" i="109"/>
  <c r="T2822" i="109"/>
  <c r="T2821" i="109"/>
  <c r="T2820" i="109"/>
  <c r="T2819" i="109"/>
  <c r="T2818" i="109"/>
  <c r="T2817" i="109"/>
  <c r="T2816" i="109"/>
  <c r="T2815" i="109"/>
  <c r="T2814" i="109"/>
  <c r="T2813" i="109"/>
  <c r="T2812" i="109"/>
  <c r="T2811" i="109"/>
  <c r="T2810" i="109"/>
  <c r="T2809" i="109"/>
  <c r="T2808" i="109"/>
  <c r="T2807" i="109"/>
  <c r="T2806" i="109"/>
  <c r="T2805" i="109"/>
  <c r="T2804" i="109"/>
  <c r="T2803" i="109"/>
  <c r="T2802" i="109"/>
  <c r="T2801" i="109"/>
  <c r="T2800" i="109"/>
  <c r="T2799" i="109"/>
  <c r="T2798" i="109"/>
  <c r="T2797" i="109"/>
  <c r="T2796" i="109"/>
  <c r="T2795" i="109"/>
  <c r="T2794" i="109"/>
  <c r="T2793" i="109"/>
  <c r="T2792" i="109"/>
  <c r="T2791" i="109"/>
  <c r="T2790" i="109"/>
  <c r="T2789" i="109"/>
  <c r="T2788" i="109"/>
  <c r="T2787" i="109"/>
  <c r="T2786" i="109"/>
  <c r="T2785" i="109"/>
  <c r="T2784" i="109"/>
  <c r="T2783" i="109"/>
  <c r="T2782" i="109"/>
  <c r="T2781" i="109"/>
  <c r="T2780" i="109"/>
  <c r="T2779" i="109"/>
  <c r="T2778" i="109"/>
  <c r="T2777" i="109"/>
  <c r="T2776" i="109"/>
  <c r="T2775" i="109"/>
  <c r="T2774" i="109"/>
  <c r="T2773" i="109"/>
  <c r="T2772" i="109"/>
  <c r="T2771" i="109"/>
  <c r="T2770" i="109"/>
  <c r="T2769" i="109"/>
  <c r="T2768" i="109"/>
  <c r="T2767" i="109"/>
  <c r="T2766" i="109"/>
  <c r="T2765" i="109"/>
  <c r="T2764" i="109"/>
  <c r="T2763" i="109"/>
  <c r="T2762" i="109"/>
  <c r="T2761" i="109"/>
  <c r="T2760" i="109"/>
  <c r="T2759" i="109"/>
  <c r="T2758" i="109"/>
  <c r="T2757" i="109"/>
  <c r="T2756" i="109"/>
  <c r="T2755" i="109"/>
  <c r="T2754" i="109"/>
  <c r="T2753" i="109"/>
  <c r="T2752" i="109"/>
  <c r="T2751" i="109"/>
  <c r="T2750" i="109"/>
  <c r="T2749" i="109"/>
  <c r="T2748" i="109"/>
  <c r="T2747" i="109"/>
  <c r="T2746" i="109"/>
  <c r="T2745" i="109"/>
  <c r="T2744" i="109"/>
  <c r="T2743" i="109"/>
  <c r="T2742" i="109"/>
  <c r="T2741" i="109"/>
  <c r="T2740" i="109"/>
  <c r="T2739" i="109"/>
  <c r="T2738" i="109"/>
  <c r="T2737" i="109"/>
  <c r="T2736" i="109"/>
  <c r="T2735" i="109"/>
  <c r="T2734" i="109"/>
  <c r="T2733" i="109"/>
  <c r="T2732" i="109"/>
  <c r="T2731" i="109"/>
  <c r="T2730" i="109"/>
  <c r="T2729" i="109"/>
  <c r="T2728" i="109"/>
  <c r="T2727" i="109"/>
  <c r="T2726" i="109"/>
  <c r="T2725" i="109"/>
  <c r="T2724" i="109"/>
  <c r="T2723" i="109"/>
  <c r="T2722" i="109"/>
  <c r="T2721" i="109"/>
  <c r="T2720" i="109"/>
  <c r="T2719" i="109"/>
  <c r="T2718" i="109"/>
  <c r="T2717" i="109"/>
  <c r="T2716" i="109"/>
  <c r="T2715" i="109"/>
  <c r="T2714" i="109"/>
  <c r="T2713" i="109"/>
  <c r="T2712" i="109"/>
  <c r="T2711" i="109"/>
  <c r="T2710" i="109"/>
  <c r="T2709" i="109"/>
  <c r="T2708" i="109"/>
  <c r="T2707" i="109"/>
  <c r="T2706" i="109"/>
  <c r="T2705" i="109"/>
  <c r="T2704" i="109"/>
  <c r="T2703" i="109"/>
  <c r="T2702" i="109"/>
  <c r="T2701" i="109"/>
  <c r="T2700" i="109"/>
  <c r="T2699" i="109"/>
  <c r="T2698" i="109"/>
  <c r="T2697" i="109"/>
  <c r="T2696" i="109"/>
  <c r="T2695" i="109"/>
  <c r="T2694" i="109"/>
  <c r="T2693" i="109"/>
  <c r="T2692" i="109"/>
  <c r="T2691" i="109"/>
  <c r="T2690" i="109"/>
  <c r="T2689" i="109"/>
  <c r="T2688" i="109"/>
  <c r="T2687" i="109"/>
  <c r="T2686" i="109"/>
  <c r="T2685" i="109"/>
  <c r="T2684" i="109"/>
  <c r="T2683" i="109"/>
  <c r="T2682" i="109"/>
  <c r="T2681" i="109"/>
  <c r="T2680" i="109"/>
  <c r="T2679" i="109"/>
  <c r="T2678" i="109"/>
  <c r="T2677" i="109"/>
  <c r="T2676" i="109"/>
  <c r="T2675" i="109"/>
  <c r="T2674" i="109"/>
  <c r="T2673" i="109"/>
  <c r="T2672" i="109"/>
  <c r="T2671" i="109"/>
  <c r="T2670" i="109"/>
  <c r="T2669" i="109"/>
  <c r="T2668" i="109"/>
  <c r="T2667" i="109"/>
  <c r="T2666" i="109"/>
  <c r="T2665" i="109"/>
  <c r="T2664" i="109"/>
  <c r="T2663" i="109"/>
  <c r="T2662" i="109"/>
  <c r="T2661" i="109"/>
  <c r="T2660" i="109"/>
  <c r="T2659" i="109"/>
  <c r="T2658" i="109"/>
  <c r="T2657" i="109"/>
  <c r="T2656" i="109"/>
  <c r="T2655" i="109"/>
  <c r="T2654" i="109"/>
  <c r="T2653" i="109"/>
  <c r="T2652" i="109"/>
  <c r="T2651" i="109"/>
  <c r="T2650" i="109"/>
  <c r="T2649" i="109"/>
  <c r="T2648" i="109"/>
  <c r="T2647" i="109"/>
  <c r="T2646" i="109"/>
  <c r="T2645" i="109"/>
  <c r="T2644" i="109"/>
  <c r="T2643" i="109"/>
  <c r="T2642" i="109"/>
  <c r="T2641" i="109"/>
  <c r="T2640" i="109"/>
  <c r="T2639" i="109"/>
  <c r="T2638" i="109"/>
  <c r="T2637" i="109"/>
  <c r="T2636" i="109"/>
  <c r="T2635" i="109"/>
  <c r="T2634" i="109"/>
  <c r="T2633" i="109"/>
  <c r="T2632" i="109"/>
  <c r="T2631" i="109"/>
  <c r="T2630" i="109"/>
  <c r="T2629" i="109"/>
  <c r="T2628" i="109"/>
  <c r="T2627" i="109"/>
  <c r="T2626" i="109"/>
  <c r="T2625" i="109"/>
  <c r="T2624" i="109"/>
  <c r="T2623" i="109"/>
  <c r="T2622" i="109"/>
  <c r="T2621" i="109"/>
  <c r="T2620" i="109"/>
  <c r="T2619" i="109"/>
  <c r="T2618" i="109"/>
  <c r="T2617" i="109"/>
  <c r="T2616" i="109"/>
  <c r="T2615" i="109"/>
  <c r="T2614" i="109"/>
  <c r="T2613" i="109"/>
  <c r="T2612" i="109"/>
  <c r="T2611" i="109"/>
  <c r="T2610" i="109"/>
  <c r="T2609" i="109"/>
  <c r="T2608" i="109"/>
  <c r="T2607" i="109"/>
  <c r="T2606" i="109"/>
  <c r="T2605" i="109"/>
  <c r="T2604" i="109"/>
  <c r="T2603" i="109"/>
  <c r="T2602" i="109"/>
  <c r="T2601" i="109"/>
  <c r="T2600" i="109"/>
  <c r="T2599" i="109"/>
  <c r="T2598" i="109"/>
  <c r="T2597" i="109"/>
  <c r="T2596" i="109"/>
  <c r="T2595" i="109"/>
  <c r="T2594" i="109"/>
  <c r="T2593" i="109"/>
  <c r="T2592" i="109"/>
  <c r="T2591" i="109"/>
  <c r="T2590" i="109"/>
  <c r="T2589" i="109"/>
  <c r="T2588" i="109"/>
  <c r="T2587" i="109"/>
  <c r="T2586" i="109"/>
  <c r="T2585" i="109"/>
  <c r="T2584" i="109"/>
  <c r="T2583" i="109"/>
  <c r="T2582" i="109"/>
  <c r="T2581" i="109"/>
  <c r="T2580" i="109"/>
  <c r="T2579" i="109"/>
  <c r="T2578" i="109"/>
  <c r="T2577" i="109"/>
  <c r="T2576" i="109"/>
  <c r="T2575" i="109"/>
  <c r="T2574" i="109"/>
  <c r="T2573" i="109"/>
  <c r="T2572" i="109"/>
  <c r="T2571" i="109"/>
  <c r="T2570" i="109"/>
  <c r="T2569" i="109"/>
  <c r="T2568" i="109"/>
  <c r="T2567" i="109"/>
  <c r="T2566" i="109"/>
  <c r="T2565" i="109"/>
  <c r="T2564" i="109"/>
  <c r="T2563" i="109"/>
  <c r="T2562" i="109"/>
  <c r="T2561" i="109"/>
  <c r="T2560" i="109"/>
  <c r="T2559" i="109"/>
  <c r="T2558" i="109"/>
  <c r="T2557" i="109"/>
  <c r="T2556" i="109"/>
  <c r="T2555" i="109"/>
  <c r="T2554" i="109"/>
  <c r="T2553" i="109"/>
  <c r="T2552" i="109"/>
  <c r="T2551" i="109"/>
  <c r="T2550" i="109"/>
  <c r="T2549" i="109"/>
  <c r="T2548" i="109"/>
  <c r="T2547" i="109"/>
  <c r="T2546" i="109"/>
  <c r="T2545" i="109"/>
  <c r="T2544" i="109"/>
  <c r="T2543" i="109"/>
  <c r="T2542" i="109"/>
  <c r="T2541" i="109"/>
  <c r="T2540" i="109"/>
  <c r="T2539" i="109"/>
  <c r="T2538" i="109"/>
  <c r="T2537" i="109"/>
  <c r="T2536" i="109"/>
  <c r="T2535" i="109"/>
  <c r="T2534" i="109"/>
  <c r="T2533" i="109"/>
  <c r="T2532" i="109"/>
  <c r="T2531" i="109"/>
  <c r="T2530" i="109"/>
  <c r="T2529" i="109"/>
  <c r="T2528" i="109"/>
  <c r="T2527" i="109"/>
  <c r="T2526" i="109"/>
  <c r="T2525" i="109"/>
  <c r="T2524" i="109"/>
  <c r="T2523" i="109"/>
  <c r="T2522" i="109"/>
  <c r="T2521" i="109"/>
  <c r="T2520" i="109"/>
  <c r="T2519" i="109"/>
  <c r="T2518" i="109"/>
  <c r="T2517" i="109"/>
  <c r="T2516" i="109"/>
  <c r="T2515" i="109"/>
  <c r="T2514" i="109"/>
  <c r="T2513" i="109"/>
  <c r="T2512" i="109"/>
  <c r="T2511" i="109"/>
  <c r="T2510" i="109"/>
  <c r="T2509" i="109"/>
  <c r="T2508" i="109"/>
  <c r="T2507" i="109"/>
  <c r="T2506" i="109"/>
  <c r="T2505" i="109"/>
  <c r="T2504" i="109"/>
  <c r="T2503" i="109"/>
  <c r="T2502" i="109"/>
  <c r="T2501" i="109"/>
  <c r="T2500" i="109"/>
  <c r="T2499" i="109"/>
  <c r="T2498" i="109"/>
  <c r="T2497" i="109"/>
  <c r="T2496" i="109"/>
  <c r="T2495" i="109"/>
  <c r="T2494" i="109"/>
  <c r="T2493" i="109"/>
  <c r="T2492" i="109"/>
  <c r="T2491" i="109"/>
  <c r="T2490" i="109"/>
  <c r="T2489" i="109"/>
  <c r="T2488" i="109"/>
  <c r="T2487" i="109"/>
  <c r="T2486" i="109"/>
  <c r="T2485" i="109"/>
  <c r="T2484" i="109"/>
  <c r="T2483" i="109"/>
  <c r="T2482" i="109"/>
  <c r="T2481" i="109"/>
  <c r="T2480" i="109"/>
  <c r="T2479" i="109"/>
  <c r="T2478" i="109"/>
  <c r="T2477" i="109"/>
  <c r="T2476" i="109"/>
  <c r="T2475" i="109"/>
  <c r="T2474" i="109"/>
  <c r="T2473" i="109"/>
  <c r="T2472" i="109"/>
  <c r="T2471" i="109"/>
  <c r="T2470" i="109"/>
  <c r="T2469" i="109"/>
  <c r="T2468" i="109"/>
  <c r="T2467" i="109"/>
  <c r="T2466" i="109"/>
  <c r="T2465" i="109"/>
  <c r="T2464" i="109"/>
  <c r="T2463" i="109"/>
  <c r="T2462" i="109"/>
  <c r="T2461" i="109"/>
  <c r="T2460" i="109"/>
  <c r="T2459" i="109"/>
  <c r="T2458" i="109"/>
  <c r="T2457" i="109"/>
  <c r="T2456" i="109"/>
  <c r="T2455" i="109"/>
  <c r="T2454" i="109"/>
  <c r="T2453" i="109"/>
  <c r="T2452" i="109"/>
  <c r="T2451" i="109"/>
  <c r="T2450" i="109"/>
  <c r="T2449" i="109"/>
  <c r="T2448" i="109"/>
  <c r="T2447" i="109"/>
  <c r="T2446" i="109"/>
  <c r="T2445" i="109"/>
  <c r="T2444" i="109"/>
  <c r="T2443" i="109"/>
  <c r="T2442" i="109"/>
  <c r="T2441" i="109"/>
  <c r="T2440" i="109"/>
  <c r="T2439" i="109"/>
  <c r="T2438" i="109"/>
  <c r="T2437" i="109"/>
  <c r="T2436" i="109"/>
  <c r="T2435" i="109"/>
  <c r="T2434" i="109"/>
  <c r="T2433" i="109"/>
  <c r="T2432" i="109"/>
  <c r="T2431" i="109"/>
  <c r="T2430" i="109"/>
  <c r="T2429" i="109"/>
  <c r="T2428" i="109"/>
  <c r="T2427" i="109"/>
  <c r="T2426" i="109"/>
  <c r="T2425" i="109"/>
  <c r="T2424" i="109"/>
  <c r="T2423" i="109"/>
  <c r="T2422" i="109"/>
  <c r="T2421" i="109"/>
  <c r="T2420" i="109"/>
  <c r="T2419" i="109"/>
  <c r="T2418" i="109"/>
  <c r="T2417" i="109"/>
  <c r="T2416" i="109"/>
  <c r="T2415" i="109"/>
  <c r="T2414" i="109"/>
  <c r="T2413" i="109"/>
  <c r="T2412" i="109"/>
  <c r="T2411" i="109"/>
  <c r="T2410" i="109"/>
  <c r="T2409" i="109"/>
  <c r="T2408" i="109"/>
  <c r="T2407" i="109"/>
  <c r="T2406" i="109"/>
  <c r="T2405" i="109"/>
  <c r="T2404" i="109"/>
  <c r="T2403" i="109"/>
  <c r="T2402" i="109"/>
  <c r="T2401" i="109"/>
  <c r="T2400" i="109"/>
  <c r="T2399" i="109"/>
  <c r="T2398" i="109"/>
  <c r="T2397" i="109"/>
  <c r="T2396" i="109"/>
  <c r="T2395" i="109"/>
  <c r="T2394" i="109"/>
  <c r="T2393" i="109"/>
  <c r="T2392" i="109"/>
  <c r="T2391" i="109"/>
  <c r="T2390" i="109"/>
  <c r="T2389" i="109"/>
  <c r="T2388" i="109"/>
  <c r="T2387" i="109"/>
  <c r="T2386" i="109"/>
  <c r="T2385" i="109"/>
  <c r="T2384" i="109"/>
  <c r="T2383" i="109"/>
  <c r="T2382" i="109"/>
  <c r="T2381" i="109"/>
  <c r="T2380" i="109"/>
  <c r="T2379" i="109"/>
  <c r="T2378" i="109"/>
  <c r="T2377" i="109"/>
  <c r="T2376" i="109"/>
  <c r="T2375" i="109"/>
  <c r="T2374" i="109"/>
  <c r="T2373" i="109"/>
  <c r="T2372" i="109"/>
  <c r="T2371" i="109"/>
  <c r="T2370" i="109"/>
  <c r="T2369" i="109"/>
  <c r="T2368" i="109"/>
  <c r="T2367" i="109"/>
  <c r="T2366" i="109"/>
  <c r="T2365" i="109"/>
  <c r="T2364" i="109"/>
  <c r="T2363" i="109"/>
  <c r="T2362" i="109"/>
  <c r="T2361" i="109"/>
  <c r="T2360" i="109"/>
  <c r="T2359" i="109"/>
  <c r="T2358" i="109"/>
  <c r="T2357" i="109"/>
  <c r="T2356" i="109"/>
  <c r="T2355" i="109"/>
  <c r="T2354" i="109"/>
  <c r="T2353" i="109"/>
  <c r="T2352" i="109"/>
  <c r="T2351" i="109"/>
  <c r="T2350" i="109"/>
  <c r="T2349" i="109"/>
  <c r="T2348" i="109"/>
  <c r="T2347" i="109"/>
  <c r="T2346" i="109"/>
  <c r="T2345" i="109"/>
  <c r="T2344" i="109"/>
  <c r="T2343" i="109"/>
  <c r="T2342" i="109"/>
  <c r="T2341" i="109"/>
  <c r="T2340" i="109"/>
  <c r="T2339" i="109"/>
  <c r="T2338" i="109"/>
  <c r="T2337" i="109"/>
  <c r="T2336" i="109"/>
  <c r="T2335" i="109"/>
  <c r="T2334" i="109"/>
  <c r="T2333" i="109"/>
  <c r="T2332" i="109"/>
  <c r="T2331" i="109"/>
  <c r="T2330" i="109"/>
  <c r="T2329" i="109"/>
  <c r="T2328" i="109"/>
  <c r="T2327" i="109"/>
  <c r="T2326" i="109"/>
  <c r="T2325" i="109"/>
  <c r="T2324" i="109"/>
  <c r="T2323" i="109"/>
  <c r="T2322" i="109"/>
  <c r="T2321" i="109"/>
  <c r="T2320" i="109"/>
  <c r="T2319" i="109"/>
  <c r="T2318" i="109"/>
  <c r="T2317" i="109"/>
  <c r="T2316" i="109"/>
  <c r="T2315" i="109"/>
  <c r="T2314" i="109"/>
  <c r="T2313" i="109"/>
  <c r="T2312" i="109"/>
  <c r="T2311" i="109"/>
  <c r="T2310" i="109"/>
  <c r="T2309" i="109"/>
  <c r="T2308" i="109"/>
  <c r="T2307" i="109"/>
  <c r="T2306" i="109"/>
  <c r="T2305" i="109"/>
  <c r="T2304" i="109"/>
  <c r="T2303" i="109"/>
  <c r="T2302" i="109"/>
  <c r="T2301" i="109"/>
  <c r="T2300" i="109"/>
  <c r="T2299" i="109"/>
  <c r="T2298" i="109"/>
  <c r="T2297" i="109"/>
  <c r="T2296" i="109"/>
  <c r="T2295" i="109"/>
  <c r="T2294" i="109"/>
  <c r="T2293" i="109"/>
  <c r="T2292" i="109"/>
  <c r="T2291" i="109"/>
  <c r="T2290" i="109"/>
  <c r="T2289" i="109"/>
  <c r="T2288" i="109"/>
  <c r="T2287" i="109"/>
  <c r="T2286" i="109"/>
  <c r="T2285" i="109"/>
  <c r="T2284" i="109"/>
  <c r="T2283" i="109"/>
  <c r="T2282" i="109"/>
  <c r="T2281" i="109"/>
  <c r="T2280" i="109"/>
  <c r="T2279" i="109"/>
  <c r="T2278" i="109"/>
  <c r="T2277" i="109"/>
  <c r="T2276" i="109"/>
  <c r="T2275" i="109"/>
  <c r="T2274" i="109"/>
  <c r="T2273" i="109"/>
  <c r="T2272" i="109"/>
  <c r="T2271" i="109"/>
  <c r="T2270" i="109"/>
  <c r="T2269" i="109"/>
  <c r="T2268" i="109"/>
  <c r="T2267" i="109"/>
  <c r="T2266" i="109"/>
  <c r="T2265" i="109"/>
  <c r="T2264" i="109"/>
  <c r="T2263" i="109"/>
  <c r="T2262" i="109"/>
  <c r="T2261" i="109"/>
  <c r="T2260" i="109"/>
  <c r="T2259" i="109"/>
  <c r="T2258" i="109"/>
  <c r="T2257" i="109"/>
  <c r="T2256" i="109"/>
  <c r="T2255" i="109"/>
  <c r="T2254" i="109"/>
  <c r="T2253" i="109"/>
  <c r="T2252" i="109"/>
  <c r="T2251" i="109"/>
  <c r="T2250" i="109"/>
  <c r="T2249" i="109"/>
  <c r="T2248" i="109"/>
  <c r="T2247" i="109"/>
  <c r="T2246" i="109"/>
  <c r="T2245" i="109"/>
  <c r="T2244" i="109"/>
  <c r="T2243" i="109"/>
  <c r="T2242" i="109"/>
  <c r="T2241" i="109"/>
  <c r="T2240" i="109"/>
  <c r="T2239" i="109"/>
  <c r="T2238" i="109"/>
  <c r="T2237" i="109"/>
  <c r="T2236" i="109"/>
  <c r="T2235" i="109"/>
  <c r="T2234" i="109"/>
  <c r="T2233" i="109"/>
  <c r="T2232" i="109"/>
  <c r="T2231" i="109"/>
  <c r="T2230" i="109"/>
  <c r="T2229" i="109"/>
  <c r="T2228" i="109"/>
  <c r="T2227" i="109"/>
  <c r="T2226" i="109"/>
  <c r="T2225" i="109"/>
  <c r="T2224" i="109"/>
  <c r="T2223" i="109"/>
  <c r="T2222" i="109"/>
  <c r="T2221" i="109"/>
  <c r="T2220" i="109"/>
  <c r="T2219" i="109"/>
  <c r="T2218" i="109"/>
  <c r="T2217" i="109"/>
  <c r="T2216" i="109"/>
  <c r="T2215" i="109"/>
  <c r="T2214" i="109"/>
  <c r="T2213" i="109"/>
  <c r="T2212" i="109"/>
  <c r="T2211" i="109"/>
  <c r="T2210" i="109"/>
  <c r="T2209" i="109"/>
  <c r="T2208" i="109"/>
  <c r="T2207" i="109"/>
  <c r="T2206" i="109"/>
  <c r="T2205" i="109"/>
  <c r="T2204" i="109"/>
  <c r="T2203" i="109"/>
  <c r="T2202" i="109"/>
  <c r="T2201" i="109"/>
  <c r="T2200" i="109"/>
  <c r="T2199" i="109"/>
  <c r="T2198" i="109"/>
  <c r="T2197" i="109"/>
  <c r="T2196" i="109"/>
  <c r="T2195" i="109"/>
  <c r="T2194" i="109"/>
  <c r="T2193" i="109"/>
  <c r="T2192" i="109"/>
  <c r="T2191" i="109"/>
  <c r="T2190" i="109"/>
  <c r="T2189" i="109"/>
  <c r="T2188" i="109"/>
  <c r="T2187" i="109"/>
  <c r="T2186" i="109"/>
  <c r="T2185" i="109"/>
  <c r="T2184" i="109"/>
  <c r="T2183" i="109"/>
  <c r="T2182" i="109"/>
  <c r="T2181" i="109"/>
  <c r="T2180" i="109"/>
  <c r="T2179" i="109"/>
  <c r="T2178" i="109"/>
  <c r="T2177" i="109"/>
  <c r="T2176" i="109"/>
  <c r="T2175" i="109"/>
  <c r="T2174" i="109"/>
  <c r="T2173" i="109"/>
  <c r="T2172" i="109"/>
  <c r="T2171" i="109"/>
  <c r="T2170" i="109"/>
  <c r="T2169" i="109"/>
  <c r="T2168" i="109"/>
  <c r="T2167" i="109"/>
  <c r="T2166" i="109"/>
  <c r="T2165" i="109"/>
  <c r="T2164" i="109"/>
  <c r="T2163" i="109"/>
  <c r="T2162" i="109"/>
  <c r="T2161" i="109"/>
  <c r="T2160" i="109"/>
  <c r="T2159" i="109"/>
  <c r="T2158" i="109"/>
  <c r="T2157" i="109"/>
  <c r="T2156" i="109"/>
  <c r="T2155" i="109"/>
  <c r="T2154" i="109"/>
  <c r="T2153" i="109"/>
  <c r="T2152" i="109"/>
  <c r="T2151" i="109"/>
  <c r="T2150" i="109"/>
  <c r="T2149" i="109"/>
  <c r="T2148" i="109"/>
  <c r="T2147" i="109"/>
  <c r="T2146" i="109"/>
  <c r="T2145" i="109"/>
  <c r="T2144" i="109"/>
  <c r="T2143" i="109"/>
  <c r="T2142" i="109"/>
  <c r="T2141" i="109"/>
  <c r="T2140" i="109"/>
  <c r="T2139" i="109"/>
  <c r="T2138" i="109"/>
  <c r="T2137" i="109"/>
  <c r="T2136" i="109"/>
  <c r="T2135" i="109"/>
  <c r="T2134" i="109"/>
  <c r="T2133" i="109"/>
  <c r="T2132" i="109"/>
  <c r="T2131" i="109"/>
  <c r="T2130" i="109"/>
  <c r="T2129" i="109"/>
  <c r="T2128" i="109"/>
  <c r="T2127" i="109"/>
  <c r="T2126" i="109"/>
  <c r="T2125" i="109"/>
  <c r="T2124" i="109"/>
  <c r="T2123" i="109"/>
  <c r="T2122" i="109"/>
  <c r="T2121" i="109"/>
  <c r="T2120" i="109"/>
  <c r="T2119" i="109"/>
  <c r="T2118" i="109"/>
  <c r="T2117" i="109"/>
  <c r="T2116" i="109"/>
  <c r="T2115" i="109"/>
  <c r="T2114" i="109"/>
  <c r="T2113" i="109"/>
  <c r="T2112" i="109"/>
  <c r="T2111" i="109"/>
  <c r="T2110" i="109"/>
  <c r="T2109" i="109"/>
  <c r="T2108" i="109"/>
  <c r="T2107" i="109"/>
  <c r="T2106" i="109"/>
  <c r="T2105" i="109"/>
  <c r="T2104" i="109"/>
  <c r="T2103" i="109"/>
  <c r="T2102" i="109"/>
  <c r="T2101" i="109"/>
  <c r="T2100" i="109"/>
  <c r="T2099" i="109"/>
  <c r="T2098" i="109"/>
  <c r="T2097" i="109"/>
  <c r="T2096" i="109"/>
  <c r="T2095" i="109"/>
  <c r="T2094" i="109"/>
  <c r="T2093" i="109"/>
  <c r="T2092" i="109"/>
  <c r="T2091" i="109"/>
  <c r="T2090" i="109"/>
  <c r="T2089" i="109"/>
  <c r="T2088" i="109"/>
  <c r="T2087" i="109"/>
  <c r="T2086" i="109"/>
  <c r="T2085" i="109"/>
  <c r="T2084" i="109"/>
  <c r="T2083" i="109"/>
  <c r="T2082" i="109"/>
  <c r="T2081" i="109"/>
  <c r="T2080" i="109"/>
  <c r="T2079" i="109"/>
  <c r="T2078" i="109"/>
  <c r="T2077" i="109"/>
  <c r="T2076" i="109"/>
  <c r="T2075" i="109"/>
  <c r="T2074" i="109"/>
  <c r="T2073" i="109"/>
  <c r="T2072" i="109"/>
  <c r="T2071" i="109"/>
  <c r="T2070" i="109"/>
  <c r="T2069" i="109"/>
  <c r="T2068" i="109"/>
  <c r="T2067" i="109"/>
  <c r="T2066" i="109"/>
  <c r="T2065" i="109"/>
  <c r="T2064" i="109"/>
  <c r="T2063" i="109"/>
  <c r="T2062" i="109"/>
  <c r="T2061" i="109"/>
  <c r="T2060" i="109"/>
  <c r="T2059" i="109"/>
  <c r="T2058" i="109"/>
  <c r="T2057" i="109"/>
  <c r="T2056" i="109"/>
  <c r="T2055" i="109"/>
  <c r="T2054" i="109"/>
  <c r="T2053" i="109"/>
  <c r="T2052" i="109"/>
  <c r="T2051" i="109"/>
  <c r="T2050" i="109"/>
  <c r="T2049" i="109"/>
  <c r="T2048" i="109"/>
  <c r="T2047" i="109"/>
  <c r="T2046" i="109"/>
  <c r="T2045" i="109"/>
  <c r="T2044" i="109"/>
  <c r="T2043" i="109"/>
  <c r="T2042" i="109"/>
  <c r="T2041" i="109"/>
  <c r="T2040" i="109"/>
  <c r="T2039" i="109"/>
  <c r="T2038" i="109"/>
  <c r="T2037" i="109"/>
  <c r="T2036" i="109"/>
  <c r="T2035" i="109"/>
  <c r="T2034" i="109"/>
  <c r="T2033" i="109"/>
  <c r="T2032" i="109"/>
  <c r="T2031" i="109"/>
  <c r="T2030" i="109"/>
  <c r="T2029" i="109"/>
  <c r="T2028" i="109"/>
  <c r="T2027" i="109"/>
  <c r="T2026" i="109"/>
  <c r="T2025" i="109"/>
  <c r="T2024" i="109"/>
  <c r="T2023" i="109"/>
  <c r="T2022" i="109"/>
  <c r="T2021" i="109"/>
  <c r="T2020" i="109"/>
  <c r="T2019" i="109"/>
  <c r="T2018" i="109"/>
  <c r="T2017" i="109"/>
  <c r="T2016" i="109"/>
  <c r="T2015" i="109"/>
  <c r="T2014" i="109"/>
  <c r="T2013" i="109"/>
  <c r="T2012" i="109"/>
  <c r="T2011" i="109"/>
  <c r="T2010" i="109"/>
  <c r="T2009" i="109"/>
  <c r="T2008" i="109"/>
  <c r="T2007" i="109"/>
  <c r="T2006" i="109"/>
  <c r="T2005" i="109"/>
  <c r="T2004" i="109"/>
  <c r="T2003" i="109"/>
  <c r="T2002" i="109"/>
  <c r="T2001" i="109"/>
  <c r="T2000" i="109"/>
  <c r="T1999" i="109"/>
  <c r="T1998" i="109"/>
  <c r="T1997" i="109"/>
  <c r="T1996" i="109"/>
  <c r="T1995" i="109"/>
  <c r="T1994" i="109"/>
  <c r="T1993" i="109"/>
  <c r="T1992" i="109"/>
  <c r="T1991" i="109"/>
  <c r="T1990" i="109"/>
  <c r="T1989" i="109"/>
  <c r="T1988" i="109"/>
  <c r="T1987" i="109"/>
  <c r="T1986" i="109"/>
  <c r="T1985" i="109"/>
  <c r="T1984" i="109"/>
  <c r="T1983" i="109"/>
  <c r="T1982" i="109"/>
  <c r="T1981" i="109"/>
  <c r="T1980" i="109"/>
  <c r="T1979" i="109"/>
  <c r="T1978" i="109"/>
  <c r="T1977" i="109"/>
  <c r="T1976" i="109"/>
  <c r="T1975" i="109"/>
  <c r="T1974" i="109"/>
  <c r="T1973" i="109"/>
  <c r="T1972" i="109"/>
  <c r="T1971" i="109"/>
  <c r="T1970" i="109"/>
  <c r="T1969" i="109"/>
  <c r="T1968" i="109"/>
  <c r="T1967" i="109"/>
  <c r="T1966" i="109"/>
  <c r="T1965" i="109"/>
  <c r="T1964" i="109"/>
  <c r="T1963" i="109"/>
  <c r="T1962" i="109"/>
  <c r="T1961" i="109"/>
  <c r="T1960" i="109"/>
  <c r="T1959" i="109"/>
  <c r="T1958" i="109"/>
  <c r="T1957" i="109"/>
  <c r="T1956" i="109"/>
  <c r="T1955" i="109"/>
  <c r="T1954" i="109"/>
  <c r="T1953" i="109"/>
  <c r="T1952" i="109"/>
  <c r="T1951" i="109"/>
  <c r="T1950" i="109"/>
  <c r="T1949" i="109"/>
  <c r="T1948" i="109"/>
  <c r="T1947" i="109"/>
  <c r="T1946" i="109"/>
  <c r="T1945" i="109"/>
  <c r="T1944" i="109"/>
  <c r="T1943" i="109"/>
  <c r="T1942" i="109"/>
  <c r="T1941" i="109"/>
  <c r="T1940" i="109"/>
  <c r="T1939" i="109"/>
  <c r="T1938" i="109"/>
  <c r="T1937" i="109"/>
  <c r="T1936" i="109"/>
  <c r="T1935" i="109"/>
  <c r="T1934" i="109"/>
  <c r="T1933" i="109"/>
  <c r="T1932" i="109"/>
  <c r="T1931" i="109"/>
  <c r="T1930" i="109"/>
  <c r="T1929" i="109"/>
  <c r="T1928" i="109"/>
  <c r="T1927" i="109"/>
  <c r="T1926" i="109"/>
  <c r="T1925" i="109"/>
  <c r="T1924" i="109"/>
  <c r="T1923" i="109"/>
  <c r="T1922" i="109"/>
  <c r="T1921" i="109"/>
  <c r="T1920" i="109"/>
  <c r="T1919" i="109"/>
  <c r="T1918" i="109"/>
  <c r="T1917" i="109"/>
  <c r="T1916" i="109"/>
  <c r="T1915" i="109"/>
  <c r="T1914" i="109"/>
  <c r="T1913" i="109"/>
  <c r="T1912" i="109"/>
  <c r="T1911" i="109"/>
  <c r="T1910" i="109"/>
  <c r="T1909" i="109"/>
  <c r="T1908" i="109"/>
  <c r="T1907" i="109"/>
  <c r="T1906" i="109"/>
  <c r="T1905" i="109"/>
  <c r="T1904" i="109"/>
  <c r="T1903" i="109"/>
  <c r="T1902" i="109"/>
  <c r="T1901" i="109"/>
  <c r="T1900" i="109"/>
  <c r="T1899" i="109"/>
  <c r="T1898" i="109"/>
  <c r="T1897" i="109"/>
  <c r="T1896" i="109"/>
  <c r="T1895" i="109"/>
  <c r="T1894" i="109"/>
  <c r="T1893" i="109"/>
  <c r="T1892" i="109"/>
  <c r="T1891" i="109"/>
  <c r="T1890" i="109"/>
  <c r="T1889" i="109"/>
  <c r="T1888" i="109"/>
  <c r="T1887" i="109"/>
  <c r="T1886" i="109"/>
  <c r="T1885" i="109"/>
  <c r="T1884" i="109"/>
  <c r="T1883" i="109"/>
  <c r="T1882" i="109"/>
  <c r="T1881" i="109"/>
  <c r="T1880" i="109"/>
  <c r="T1879" i="109"/>
  <c r="T1878" i="109"/>
  <c r="T1877" i="109"/>
  <c r="T1876" i="109"/>
  <c r="T1875" i="109"/>
  <c r="T1874" i="109"/>
  <c r="T1873" i="109"/>
  <c r="T1872" i="109"/>
  <c r="T1871" i="109"/>
  <c r="T1870" i="109"/>
  <c r="T1869" i="109"/>
  <c r="T1868" i="109"/>
  <c r="T1867" i="109"/>
  <c r="T1866" i="109"/>
  <c r="T1865" i="109"/>
  <c r="T1864" i="109"/>
  <c r="T1863" i="109"/>
  <c r="T1862" i="109"/>
  <c r="T1861" i="109"/>
  <c r="T1860" i="109"/>
  <c r="T1859" i="109"/>
  <c r="T1858" i="109"/>
  <c r="T1857" i="109"/>
  <c r="T1856" i="109"/>
  <c r="T1855" i="109"/>
  <c r="T1854" i="109"/>
  <c r="T1853" i="109"/>
  <c r="T1852" i="109"/>
  <c r="T1851" i="109"/>
  <c r="T1850" i="109"/>
  <c r="T1849" i="109"/>
  <c r="T1848" i="109"/>
  <c r="T1847" i="109"/>
  <c r="T1846" i="109"/>
  <c r="T1845" i="109"/>
  <c r="T1844" i="109"/>
  <c r="T1843" i="109"/>
  <c r="T1842" i="109"/>
  <c r="T1841" i="109"/>
  <c r="T1840" i="109"/>
  <c r="T1839" i="109"/>
  <c r="T1838" i="109"/>
  <c r="T1837" i="109"/>
  <c r="T1836" i="109"/>
  <c r="T1835" i="109"/>
  <c r="T1834" i="109"/>
  <c r="T1833" i="109"/>
  <c r="T1832" i="109"/>
  <c r="T1831" i="109"/>
  <c r="T1830" i="109"/>
  <c r="T1829" i="109"/>
  <c r="T1828" i="109"/>
  <c r="T1827" i="109"/>
  <c r="T1826" i="109"/>
  <c r="T1825" i="109"/>
  <c r="T1824" i="109"/>
  <c r="T1823" i="109"/>
  <c r="T1822" i="109"/>
  <c r="T1821" i="109"/>
  <c r="T1820" i="109"/>
  <c r="T1819" i="109"/>
  <c r="T1818" i="109"/>
  <c r="T1817" i="109"/>
  <c r="T1816" i="109"/>
  <c r="T1815" i="109"/>
  <c r="T1814" i="109"/>
  <c r="T1813" i="109"/>
  <c r="T1812" i="109"/>
  <c r="T1811" i="109"/>
  <c r="T1810" i="109"/>
  <c r="T1809" i="109"/>
  <c r="T1808" i="109"/>
  <c r="T1807" i="109"/>
  <c r="T1806" i="109"/>
  <c r="T1805" i="109"/>
  <c r="T1804" i="109"/>
  <c r="T1803" i="109"/>
  <c r="T1802" i="109"/>
  <c r="T1801" i="109"/>
  <c r="T1800" i="109"/>
  <c r="T1799" i="109"/>
  <c r="T1798" i="109"/>
  <c r="T1797" i="109"/>
  <c r="T1796" i="109"/>
  <c r="T1795" i="109"/>
  <c r="T1794" i="109"/>
  <c r="T1793" i="109"/>
  <c r="T1792" i="109"/>
  <c r="T1791" i="109"/>
  <c r="T1790" i="109"/>
  <c r="T1789" i="109"/>
  <c r="T1788" i="109"/>
  <c r="T1787" i="109"/>
  <c r="T1786" i="109"/>
  <c r="T1785" i="109"/>
  <c r="T1784" i="109"/>
  <c r="T1783" i="109"/>
  <c r="T1782" i="109"/>
  <c r="T1781" i="109"/>
  <c r="T1780" i="109"/>
  <c r="T1779" i="109"/>
  <c r="T1778" i="109"/>
  <c r="T1777" i="109"/>
  <c r="T1776" i="109"/>
  <c r="T1775" i="109"/>
  <c r="T1774" i="109"/>
  <c r="T1773" i="109"/>
  <c r="T1772" i="109"/>
  <c r="T1771" i="109"/>
  <c r="T1770" i="109"/>
  <c r="T1769" i="109"/>
  <c r="T1768" i="109"/>
  <c r="T1767" i="109"/>
  <c r="T1766" i="109"/>
  <c r="T1765" i="109"/>
  <c r="T1764" i="109"/>
  <c r="T1763" i="109"/>
  <c r="T1762" i="109"/>
  <c r="T1761" i="109"/>
  <c r="T1760" i="109"/>
  <c r="T1759" i="109"/>
  <c r="T1758" i="109"/>
  <c r="T1757" i="109"/>
  <c r="T1756" i="109"/>
  <c r="T1755" i="109"/>
  <c r="T1754" i="109"/>
  <c r="T1753" i="109"/>
  <c r="T1752" i="109"/>
  <c r="T1751" i="109"/>
  <c r="T1750" i="109"/>
  <c r="T1749" i="109"/>
  <c r="T1748" i="109"/>
  <c r="T1747" i="109"/>
  <c r="T1746" i="109"/>
  <c r="T1745" i="109"/>
  <c r="T1744" i="109"/>
  <c r="T1743" i="109"/>
  <c r="T1742" i="109"/>
  <c r="T1741" i="109"/>
  <c r="T1740" i="109"/>
  <c r="T1739" i="109"/>
  <c r="T1738" i="109"/>
  <c r="T1737" i="109"/>
  <c r="T1736" i="109"/>
  <c r="T1735" i="109"/>
  <c r="T1734" i="109"/>
  <c r="T1733" i="109"/>
  <c r="T1732" i="109"/>
  <c r="T1731" i="109"/>
  <c r="T1730" i="109"/>
  <c r="T1729" i="109"/>
  <c r="T1728" i="109"/>
  <c r="T1727" i="109"/>
  <c r="T1726" i="109"/>
  <c r="T1725" i="109"/>
  <c r="T1724" i="109"/>
  <c r="T1723" i="109"/>
  <c r="T1722" i="109"/>
  <c r="T1721" i="109"/>
  <c r="T1720" i="109"/>
  <c r="T1719" i="109"/>
  <c r="T1718" i="109"/>
  <c r="T1717" i="109"/>
  <c r="T1716" i="109"/>
  <c r="T1715" i="109"/>
  <c r="T1714" i="109"/>
  <c r="T1713" i="109"/>
  <c r="T1712" i="109"/>
  <c r="T1711" i="109"/>
  <c r="T1710" i="109"/>
  <c r="T1709" i="109"/>
  <c r="T1708" i="109"/>
  <c r="T1707" i="109"/>
  <c r="T1706" i="109"/>
  <c r="T1705" i="109"/>
  <c r="T1704" i="109"/>
  <c r="T1703" i="109"/>
  <c r="T1702" i="109"/>
  <c r="T1701" i="109"/>
  <c r="T1700" i="109"/>
  <c r="T1699" i="109"/>
  <c r="T1698" i="109"/>
  <c r="T1697" i="109"/>
  <c r="T1696" i="109"/>
  <c r="T1695" i="109"/>
  <c r="T1694" i="109"/>
  <c r="T1693" i="109"/>
  <c r="T1692" i="109"/>
  <c r="T1691" i="109"/>
  <c r="T1690" i="109"/>
  <c r="T1689" i="109"/>
  <c r="T1688" i="109"/>
  <c r="T1687" i="109"/>
  <c r="T1686" i="109"/>
  <c r="T1685" i="109"/>
  <c r="T1684" i="109"/>
  <c r="T1683" i="109"/>
  <c r="T1682" i="109"/>
  <c r="T1681" i="109"/>
  <c r="T1680" i="109"/>
  <c r="T1679" i="109"/>
  <c r="T1678" i="109"/>
  <c r="T1677" i="109"/>
  <c r="T1676" i="109"/>
  <c r="T1675" i="109"/>
  <c r="T1674" i="109"/>
  <c r="T1673" i="109"/>
  <c r="T1672" i="109"/>
  <c r="T1671" i="109"/>
  <c r="T1670" i="109"/>
  <c r="T1669" i="109"/>
  <c r="T1668" i="109"/>
  <c r="T1667" i="109"/>
  <c r="T1666" i="109"/>
  <c r="T1665" i="109"/>
  <c r="T1664" i="109"/>
  <c r="T1663" i="109"/>
  <c r="T1662" i="109"/>
  <c r="T1661" i="109"/>
  <c r="T1660" i="109"/>
  <c r="T1659" i="109"/>
  <c r="T1658" i="109"/>
  <c r="T1657" i="109"/>
  <c r="T1656" i="109"/>
  <c r="T1655" i="109"/>
  <c r="T1654" i="109"/>
  <c r="T1653" i="109"/>
  <c r="T1652" i="109"/>
  <c r="T1651" i="109"/>
  <c r="T1650" i="109"/>
  <c r="T1649" i="109"/>
  <c r="T1648" i="109"/>
  <c r="T1647" i="109"/>
  <c r="T1646" i="109"/>
  <c r="T1645" i="109"/>
  <c r="T1644" i="109"/>
  <c r="T1643" i="109"/>
  <c r="T1642" i="109"/>
  <c r="T1641" i="109"/>
  <c r="T1640" i="109"/>
  <c r="T1639" i="109"/>
  <c r="T1638" i="109"/>
  <c r="T1637" i="109"/>
  <c r="T1636" i="109"/>
  <c r="T1635" i="109"/>
  <c r="T1634" i="109"/>
  <c r="T1633" i="109"/>
  <c r="T1632" i="109"/>
  <c r="T1631" i="109"/>
  <c r="T1630" i="109"/>
  <c r="T1629" i="109"/>
  <c r="T1628" i="109"/>
  <c r="T1627" i="109"/>
  <c r="T1626" i="109"/>
  <c r="T1625" i="109"/>
  <c r="T1624" i="109"/>
  <c r="T1623" i="109"/>
  <c r="T1622" i="109"/>
  <c r="T1621" i="109"/>
  <c r="T1620" i="109"/>
  <c r="T1619" i="109"/>
  <c r="T1618" i="109"/>
  <c r="T1617" i="109"/>
  <c r="T1616" i="109"/>
  <c r="T1615" i="109"/>
  <c r="T1614" i="109"/>
  <c r="T1613" i="109"/>
  <c r="T1612" i="109"/>
  <c r="T1611" i="109"/>
  <c r="T1610" i="109"/>
  <c r="T1609" i="109"/>
  <c r="T1608" i="109"/>
  <c r="T1607" i="109"/>
  <c r="T1606" i="109"/>
  <c r="T1605" i="109"/>
  <c r="T1604" i="109"/>
  <c r="T1603" i="109"/>
  <c r="T1602" i="109"/>
  <c r="T1601" i="109"/>
  <c r="T1600" i="109"/>
  <c r="T1599" i="109"/>
  <c r="T1598" i="109"/>
  <c r="T1597" i="109"/>
  <c r="T1596" i="109"/>
  <c r="T1595" i="109"/>
  <c r="T1594" i="109"/>
  <c r="T1593" i="109"/>
  <c r="T1592" i="109"/>
  <c r="T1591" i="109"/>
  <c r="T1590" i="109"/>
  <c r="T1589" i="109"/>
  <c r="T1588" i="109"/>
  <c r="T1587" i="109"/>
  <c r="T1586" i="109"/>
  <c r="T1585" i="109"/>
  <c r="T1584" i="109"/>
  <c r="T1583" i="109"/>
  <c r="T1582" i="109"/>
  <c r="T1581" i="109"/>
  <c r="T1580" i="109"/>
  <c r="T1579" i="109"/>
  <c r="T1578" i="109"/>
  <c r="T1577" i="109"/>
  <c r="T1576" i="109"/>
  <c r="T1575" i="109"/>
  <c r="T1574" i="109"/>
  <c r="T1573" i="109"/>
  <c r="T1572" i="109"/>
  <c r="T1571" i="109"/>
  <c r="T1570" i="109"/>
  <c r="T1569" i="109"/>
  <c r="T1568" i="109"/>
  <c r="T1567" i="109"/>
  <c r="T1566" i="109"/>
  <c r="T1565" i="109"/>
  <c r="T1564" i="109"/>
  <c r="T1563" i="109"/>
  <c r="T1562" i="109"/>
  <c r="T1561" i="109"/>
  <c r="T1560" i="109"/>
  <c r="T1559" i="109"/>
  <c r="T1558" i="109"/>
  <c r="T1557" i="109"/>
  <c r="T1556" i="109"/>
  <c r="T1555" i="109"/>
  <c r="T1554" i="109"/>
  <c r="T1553" i="109"/>
  <c r="T1552" i="109"/>
  <c r="T1551" i="109"/>
  <c r="T1550" i="109"/>
  <c r="T1549" i="109"/>
  <c r="T1548" i="109"/>
  <c r="T1547" i="109"/>
  <c r="T1546" i="109"/>
  <c r="T1545" i="109"/>
  <c r="T1544" i="109"/>
  <c r="T1543" i="109"/>
  <c r="T1542" i="109"/>
  <c r="T1541" i="109"/>
  <c r="T1540" i="109"/>
  <c r="T1539" i="109"/>
  <c r="T1538" i="109"/>
  <c r="T1537" i="109"/>
  <c r="T1536" i="109"/>
  <c r="T1535" i="109"/>
  <c r="T1534" i="109"/>
  <c r="T1533" i="109"/>
  <c r="T1532" i="109"/>
  <c r="T1531" i="109"/>
  <c r="T1530" i="109"/>
  <c r="T1529" i="109"/>
  <c r="T1528" i="109"/>
  <c r="T1527" i="109"/>
  <c r="T1526" i="109"/>
  <c r="T1525" i="109"/>
  <c r="T1524" i="109"/>
  <c r="T1523" i="109"/>
  <c r="T1522" i="109"/>
  <c r="T1521" i="109"/>
  <c r="T1520" i="109"/>
  <c r="T1519" i="109"/>
  <c r="T1518" i="109"/>
  <c r="T1517" i="109"/>
  <c r="T1516" i="109"/>
  <c r="T1515" i="109"/>
  <c r="T1514" i="109"/>
  <c r="T1513" i="109"/>
  <c r="T1512" i="109"/>
  <c r="T1511" i="109"/>
  <c r="T1510" i="109"/>
  <c r="T1509" i="109"/>
  <c r="T1508" i="109"/>
  <c r="T1507" i="109"/>
  <c r="T1506" i="109"/>
  <c r="T1505" i="109"/>
  <c r="T1504" i="109"/>
  <c r="T1503" i="109"/>
  <c r="T1502" i="109"/>
  <c r="T1501" i="109"/>
  <c r="T1500" i="109"/>
  <c r="T1499" i="109"/>
  <c r="T1498" i="109"/>
  <c r="T1497" i="109"/>
  <c r="T1496" i="109"/>
  <c r="T1495" i="109"/>
  <c r="T1494" i="109"/>
  <c r="T1493" i="109"/>
  <c r="T1492" i="109"/>
  <c r="T1491" i="109"/>
  <c r="T1490" i="109"/>
  <c r="T1489" i="109"/>
  <c r="T1488" i="109"/>
  <c r="T1487" i="109"/>
  <c r="T1486" i="109"/>
  <c r="T1485" i="109"/>
  <c r="T1484" i="109"/>
  <c r="T1483" i="109"/>
  <c r="T1482" i="109"/>
  <c r="T1481" i="109"/>
  <c r="T1480" i="109"/>
  <c r="T1479" i="109"/>
  <c r="T1478" i="109"/>
  <c r="T1477" i="109"/>
  <c r="T1476" i="109"/>
  <c r="T1475" i="109"/>
  <c r="T1474" i="109"/>
  <c r="T1473" i="109"/>
  <c r="T1472" i="109"/>
  <c r="T1471" i="109"/>
  <c r="T1470" i="109"/>
  <c r="T1469" i="109"/>
  <c r="T1468" i="109"/>
  <c r="T1467" i="109"/>
  <c r="T1466" i="109"/>
  <c r="T1465" i="109"/>
  <c r="T1464" i="109"/>
  <c r="T1463" i="109"/>
  <c r="T1462" i="109"/>
  <c r="T1461" i="109"/>
  <c r="T1460" i="109"/>
  <c r="T1459" i="109"/>
  <c r="T1458" i="109"/>
  <c r="T1457" i="109"/>
  <c r="T1456" i="109"/>
  <c r="T1455" i="109"/>
  <c r="T1454" i="109"/>
  <c r="T1453" i="109"/>
  <c r="T1452" i="109"/>
  <c r="T1451" i="109"/>
  <c r="T1450" i="109"/>
  <c r="T1449" i="109"/>
  <c r="T1448" i="109"/>
  <c r="T1447" i="109"/>
  <c r="T1446" i="109"/>
  <c r="T1445" i="109"/>
  <c r="T1444" i="109"/>
  <c r="T1443" i="109"/>
  <c r="T1442" i="109"/>
  <c r="T1441" i="109"/>
  <c r="T1440" i="109"/>
  <c r="T1439" i="109"/>
  <c r="T1438" i="109"/>
  <c r="T1437" i="109"/>
  <c r="T1436" i="109"/>
  <c r="T1435" i="109"/>
  <c r="T1434" i="109"/>
  <c r="T1433" i="109"/>
  <c r="T1432" i="109"/>
  <c r="T1431" i="109"/>
  <c r="T1430" i="109"/>
  <c r="T1429" i="109"/>
  <c r="T1428" i="109"/>
  <c r="T1427" i="109"/>
  <c r="T1426" i="109"/>
  <c r="T1425" i="109"/>
  <c r="T1424" i="109"/>
  <c r="T1423" i="109"/>
  <c r="T1422" i="109"/>
  <c r="T1421" i="109"/>
  <c r="T1420" i="109"/>
  <c r="T1419" i="109"/>
  <c r="T1418" i="109"/>
  <c r="T1417" i="109"/>
  <c r="T1416" i="109"/>
  <c r="T1415" i="109"/>
  <c r="T1414" i="109"/>
  <c r="T1413" i="109"/>
  <c r="T1412" i="109"/>
  <c r="T1411" i="109"/>
  <c r="T1410" i="109"/>
  <c r="T1409" i="109"/>
  <c r="T1408" i="109"/>
  <c r="T1407" i="109"/>
  <c r="T1406" i="109"/>
  <c r="T1405" i="109"/>
  <c r="T1404" i="109"/>
  <c r="T1403" i="109"/>
  <c r="T1402" i="109"/>
  <c r="T1401" i="109"/>
  <c r="T1400" i="109"/>
  <c r="T1399" i="109"/>
  <c r="T1398" i="109"/>
  <c r="T1397" i="109"/>
  <c r="T1396" i="109"/>
  <c r="T1395" i="109"/>
  <c r="T1394" i="109"/>
  <c r="T1393" i="109"/>
  <c r="T1392" i="109"/>
  <c r="T1391" i="109"/>
  <c r="T1390" i="109"/>
  <c r="T1389" i="109"/>
  <c r="T1388" i="109"/>
  <c r="T1387" i="109"/>
  <c r="T1386" i="109"/>
  <c r="T1385" i="109"/>
  <c r="T1384" i="109"/>
  <c r="T1383" i="109"/>
  <c r="T1382" i="109"/>
  <c r="T1381" i="109"/>
  <c r="T1380" i="109"/>
  <c r="T1379" i="109"/>
  <c r="T1378" i="109"/>
  <c r="T1377" i="109"/>
  <c r="T1376" i="109"/>
  <c r="T1375" i="109"/>
  <c r="T1374" i="109"/>
  <c r="T1373" i="109"/>
  <c r="T1372" i="109"/>
  <c r="T1371" i="109"/>
  <c r="T1370" i="109"/>
  <c r="T1369" i="109"/>
  <c r="T1368" i="109"/>
  <c r="T1367" i="109"/>
  <c r="T1366" i="109"/>
  <c r="T1365" i="109"/>
  <c r="T1364" i="109"/>
  <c r="T1363" i="109"/>
  <c r="T1362" i="109"/>
  <c r="T1361" i="109"/>
  <c r="T1360" i="109"/>
  <c r="T1359" i="109"/>
  <c r="T1358" i="109"/>
  <c r="T1357" i="109"/>
  <c r="T1356" i="109"/>
  <c r="T1355" i="109"/>
  <c r="T1354" i="109"/>
  <c r="T1353" i="109"/>
  <c r="T1352" i="109"/>
  <c r="T1351" i="109"/>
  <c r="T1350" i="109"/>
  <c r="T1349" i="109"/>
  <c r="T1348" i="109"/>
  <c r="T1347" i="109"/>
  <c r="T1346" i="109"/>
  <c r="T1345" i="109"/>
  <c r="T1344" i="109"/>
  <c r="T1343" i="109"/>
  <c r="T1342" i="109"/>
  <c r="T1341" i="109"/>
  <c r="T1340" i="109"/>
  <c r="T1339" i="109"/>
  <c r="T1338" i="109"/>
  <c r="T1337" i="109"/>
  <c r="T1336" i="109"/>
  <c r="T1335" i="109"/>
  <c r="T1334" i="109"/>
  <c r="T1333" i="109"/>
  <c r="T1332" i="109"/>
  <c r="T1331" i="109"/>
  <c r="T1330" i="109"/>
  <c r="T1329" i="109"/>
  <c r="T1328" i="109"/>
  <c r="T1327" i="109"/>
  <c r="T1326" i="109"/>
  <c r="T1325" i="109"/>
  <c r="T1324" i="109"/>
  <c r="T1323" i="109"/>
  <c r="T1322" i="109"/>
  <c r="T1321" i="109"/>
  <c r="T1320" i="109"/>
  <c r="T1319" i="109"/>
  <c r="T1318" i="109"/>
  <c r="T1317" i="109"/>
  <c r="T1316" i="109"/>
  <c r="T1315" i="109"/>
  <c r="T1314" i="109"/>
  <c r="T1313" i="109"/>
  <c r="T1312" i="109"/>
  <c r="T1311" i="109"/>
  <c r="T1310" i="109"/>
  <c r="T1309" i="109"/>
  <c r="T1308" i="109"/>
  <c r="T1307" i="109"/>
  <c r="T1306" i="109"/>
  <c r="T1305" i="109"/>
  <c r="T1304" i="109"/>
  <c r="T1303" i="109"/>
  <c r="T1302" i="109"/>
  <c r="T1301" i="109"/>
  <c r="T1300" i="109"/>
  <c r="T1299" i="109"/>
  <c r="T1298" i="109"/>
  <c r="T1297" i="109"/>
  <c r="T1296" i="109"/>
  <c r="T1295" i="109"/>
  <c r="T1294" i="109"/>
  <c r="T1293" i="109"/>
  <c r="T1292" i="109"/>
  <c r="T1291" i="109"/>
  <c r="T1290" i="109"/>
  <c r="T1289" i="109"/>
  <c r="T1288" i="109"/>
  <c r="T1287" i="109"/>
  <c r="T1286" i="109"/>
  <c r="T1285" i="109"/>
  <c r="T1284" i="109"/>
  <c r="T1283" i="109"/>
  <c r="T1282" i="109"/>
  <c r="T1281" i="109"/>
  <c r="T1280" i="109"/>
  <c r="T1279" i="109"/>
  <c r="T1278" i="109"/>
  <c r="T1277" i="109"/>
  <c r="T1276" i="109"/>
  <c r="T1275" i="109"/>
  <c r="T1274" i="109"/>
  <c r="T1273" i="109"/>
  <c r="T1272" i="109"/>
  <c r="T1271" i="109"/>
  <c r="T1270" i="109"/>
  <c r="T1269" i="109"/>
  <c r="T1268" i="109"/>
  <c r="T1267" i="109"/>
  <c r="T1266" i="109"/>
  <c r="T1265" i="109"/>
  <c r="T1264" i="109"/>
  <c r="T1263" i="109"/>
  <c r="T1262" i="109"/>
  <c r="T1261" i="109"/>
  <c r="T1260" i="109"/>
  <c r="T1259" i="109"/>
  <c r="T1258" i="109"/>
  <c r="T1257" i="109"/>
  <c r="T1256" i="109"/>
  <c r="T1255" i="109"/>
  <c r="T1254" i="109"/>
  <c r="T1253" i="109"/>
  <c r="T1252" i="109"/>
  <c r="T1251" i="109"/>
  <c r="T1250" i="109"/>
  <c r="T1249" i="109"/>
  <c r="T1248" i="109"/>
  <c r="T1247" i="109"/>
  <c r="T1246" i="109"/>
  <c r="T1245" i="109"/>
  <c r="T1244" i="109"/>
  <c r="T1243" i="109"/>
  <c r="T1242" i="109"/>
  <c r="T1241" i="109"/>
  <c r="T1240" i="109"/>
  <c r="T1239" i="109"/>
  <c r="T1238" i="109"/>
  <c r="T1237" i="109"/>
  <c r="T1236" i="109"/>
  <c r="T1235" i="109"/>
  <c r="T1234" i="109"/>
  <c r="T1233" i="109"/>
  <c r="T1232" i="109"/>
  <c r="T1231" i="109"/>
  <c r="T1230" i="109"/>
  <c r="T1229" i="109"/>
  <c r="T1228" i="109"/>
  <c r="T1227" i="109"/>
  <c r="T1226" i="109"/>
  <c r="T1225" i="109"/>
  <c r="T1224" i="109"/>
  <c r="T1223" i="109"/>
  <c r="T1222" i="109"/>
  <c r="T1221" i="109"/>
  <c r="T1220" i="109"/>
  <c r="T1219" i="109"/>
  <c r="T1218" i="109"/>
  <c r="T1217" i="109"/>
  <c r="T1216" i="109"/>
  <c r="T1215" i="109"/>
  <c r="T1214" i="109"/>
  <c r="T1213" i="109"/>
  <c r="T1212" i="109"/>
  <c r="T1211" i="109"/>
  <c r="T1210" i="109"/>
  <c r="T1209" i="109"/>
  <c r="T1208" i="109"/>
  <c r="T1207" i="109"/>
  <c r="T1206" i="109"/>
  <c r="T1205" i="109"/>
  <c r="T1204" i="109"/>
  <c r="T1203" i="109"/>
  <c r="T1202" i="109"/>
  <c r="T1201" i="109"/>
  <c r="T1200" i="109"/>
  <c r="T1199" i="109"/>
  <c r="T1198" i="109"/>
  <c r="T1197" i="109"/>
  <c r="T1196" i="109"/>
  <c r="T1195" i="109"/>
  <c r="T1194" i="109"/>
  <c r="T1193" i="109"/>
  <c r="T1192" i="109"/>
  <c r="T1191" i="109"/>
  <c r="T1190" i="109"/>
  <c r="T1189" i="109"/>
  <c r="T1188" i="109"/>
  <c r="T1187" i="109"/>
  <c r="T1186" i="109"/>
  <c r="T1185" i="109"/>
  <c r="T1184" i="109"/>
  <c r="T1183" i="109"/>
  <c r="T1182" i="109"/>
  <c r="T1181" i="109"/>
  <c r="T1180" i="109"/>
  <c r="T1179" i="109"/>
  <c r="T1178" i="109"/>
  <c r="T1177" i="109"/>
  <c r="T1176" i="109"/>
  <c r="T1175" i="109"/>
  <c r="T1174" i="109"/>
  <c r="T1173" i="109"/>
  <c r="T1172" i="109"/>
  <c r="T1171" i="109"/>
  <c r="T1170" i="109"/>
  <c r="T1169" i="109"/>
  <c r="T1168" i="109"/>
  <c r="T1167" i="109"/>
  <c r="T1166" i="109"/>
  <c r="T1165" i="109"/>
  <c r="T1164" i="109"/>
  <c r="T1163" i="109"/>
  <c r="T1162" i="109"/>
  <c r="T1161" i="109"/>
  <c r="T1160" i="109"/>
  <c r="T1159" i="109"/>
  <c r="T1158" i="109"/>
  <c r="T1157" i="109"/>
  <c r="T1156" i="109"/>
  <c r="T1155" i="109"/>
  <c r="T1154" i="109"/>
  <c r="T1153" i="109"/>
  <c r="T1152" i="109"/>
  <c r="T1151" i="109"/>
  <c r="T1150" i="109"/>
  <c r="T1149" i="109"/>
  <c r="T1148" i="109"/>
  <c r="T1147" i="109"/>
  <c r="T1146" i="109"/>
  <c r="T1145" i="109"/>
  <c r="T1144" i="109"/>
  <c r="T1143" i="109"/>
  <c r="T1142" i="109"/>
  <c r="T1141" i="109"/>
  <c r="T1140" i="109"/>
  <c r="T1139" i="109"/>
  <c r="T1138" i="109"/>
  <c r="T1137" i="109"/>
  <c r="T1136" i="109"/>
  <c r="T1135" i="109"/>
  <c r="T1134" i="109"/>
  <c r="T1133" i="109"/>
  <c r="T1132" i="109"/>
  <c r="T1131" i="109"/>
  <c r="T1130" i="109"/>
  <c r="T1129" i="109"/>
  <c r="T1128" i="109"/>
  <c r="T1127" i="109"/>
  <c r="T1126" i="109"/>
  <c r="T1125" i="109"/>
  <c r="T1124" i="109"/>
  <c r="T1123" i="109"/>
  <c r="T1122" i="109"/>
  <c r="T1121" i="109"/>
  <c r="T1120" i="109"/>
  <c r="T1119" i="109"/>
  <c r="T1118" i="109"/>
  <c r="T1117" i="109"/>
  <c r="T1116" i="109"/>
  <c r="T1115" i="109"/>
  <c r="T1114" i="109"/>
  <c r="T1113" i="109"/>
  <c r="T1112" i="109"/>
  <c r="T1111" i="109"/>
  <c r="T1110" i="109"/>
  <c r="T1109" i="109"/>
  <c r="T1108" i="109"/>
  <c r="T1107" i="109"/>
  <c r="T1106" i="109"/>
  <c r="T1105" i="109"/>
  <c r="T1104" i="109"/>
  <c r="T1103" i="109"/>
  <c r="T1102" i="109"/>
  <c r="T1101" i="109"/>
  <c r="T1100" i="109"/>
  <c r="T1099" i="109"/>
  <c r="T1098" i="109"/>
  <c r="T1097" i="109"/>
  <c r="T1096" i="109"/>
  <c r="T1095" i="109"/>
  <c r="T1094" i="109"/>
  <c r="T1093" i="109"/>
  <c r="T1092" i="109"/>
  <c r="T1091" i="109"/>
  <c r="T1090" i="109"/>
  <c r="T1089" i="109"/>
  <c r="T1088" i="109"/>
  <c r="T1087" i="109"/>
  <c r="T1086" i="109"/>
  <c r="T1085" i="109"/>
  <c r="T1084" i="109"/>
  <c r="T1083" i="109"/>
  <c r="T1082" i="109"/>
  <c r="T1081" i="109"/>
  <c r="T1080" i="109"/>
  <c r="T1079" i="109"/>
  <c r="T1078" i="109"/>
  <c r="T1077" i="109"/>
  <c r="T1076" i="109"/>
  <c r="T1075" i="109"/>
  <c r="T1074" i="109"/>
  <c r="T1073" i="109"/>
  <c r="T1072" i="109"/>
  <c r="T1071" i="109"/>
  <c r="T1070" i="109"/>
  <c r="T1069" i="109"/>
  <c r="T1068" i="109"/>
  <c r="T1067" i="109"/>
  <c r="T1066" i="109"/>
  <c r="T1065" i="109"/>
  <c r="T1064" i="109"/>
  <c r="T1063" i="109"/>
  <c r="T1062" i="109"/>
  <c r="T1061" i="109"/>
  <c r="T1060" i="109"/>
  <c r="T1059" i="109"/>
  <c r="T1058" i="109"/>
  <c r="T1057" i="109"/>
  <c r="T1056" i="109"/>
  <c r="T1055" i="109"/>
  <c r="T1054" i="109"/>
  <c r="T1053" i="109"/>
  <c r="T1052" i="109"/>
  <c r="T1051" i="109"/>
  <c r="T1050" i="109"/>
  <c r="T1049" i="109"/>
  <c r="T1048" i="109"/>
  <c r="T1047" i="109"/>
  <c r="T1046" i="109"/>
  <c r="T1045" i="109"/>
  <c r="T1044" i="109"/>
  <c r="T1043" i="109"/>
  <c r="T1042" i="109"/>
  <c r="T1041" i="109"/>
  <c r="T1040" i="109"/>
  <c r="T1039" i="109"/>
  <c r="T1038" i="109"/>
  <c r="T1037" i="109"/>
  <c r="T1036" i="109"/>
  <c r="T1035" i="109"/>
  <c r="T1034" i="109"/>
  <c r="T1033" i="109"/>
  <c r="T1032" i="109"/>
  <c r="T1031" i="109"/>
  <c r="T1030" i="109"/>
  <c r="T1029" i="109"/>
  <c r="T1028" i="109"/>
  <c r="T1027" i="109"/>
  <c r="T1026" i="109"/>
  <c r="T1025" i="109"/>
  <c r="T1024" i="109"/>
  <c r="T1023" i="109"/>
  <c r="T1022" i="109"/>
  <c r="T1021" i="109"/>
  <c r="T1020" i="109"/>
  <c r="T1019" i="109"/>
  <c r="T1018" i="109"/>
  <c r="T1017" i="109"/>
  <c r="T1016" i="109"/>
  <c r="T1015" i="109"/>
  <c r="T1014" i="109"/>
  <c r="T1013" i="109"/>
  <c r="T1012" i="109"/>
  <c r="T1011" i="109"/>
  <c r="T1010" i="109"/>
  <c r="T1009" i="109"/>
  <c r="T1008" i="109"/>
  <c r="T1007" i="109"/>
  <c r="T1006" i="109"/>
  <c r="T1005" i="109"/>
  <c r="T1004" i="109"/>
  <c r="T1003" i="109"/>
  <c r="T1002" i="109"/>
  <c r="T1001" i="109"/>
  <c r="T1000" i="109"/>
  <c r="T999" i="109"/>
  <c r="T998" i="109"/>
  <c r="T997" i="109"/>
  <c r="T996" i="109"/>
  <c r="T995" i="109"/>
  <c r="T994" i="109"/>
  <c r="T993" i="109"/>
  <c r="T992" i="109"/>
  <c r="T991" i="109"/>
  <c r="T990" i="109"/>
  <c r="T989" i="109"/>
  <c r="T988" i="109"/>
  <c r="T987" i="109"/>
  <c r="T986" i="109"/>
  <c r="T985" i="109"/>
  <c r="T984" i="109"/>
  <c r="T983" i="109"/>
  <c r="T982" i="109"/>
  <c r="T981" i="109"/>
  <c r="T980" i="109"/>
  <c r="T979" i="109"/>
  <c r="T978" i="109"/>
  <c r="T977" i="109"/>
  <c r="T976" i="109"/>
  <c r="T975" i="109"/>
  <c r="T974" i="109"/>
  <c r="T973" i="109"/>
  <c r="T972" i="109"/>
  <c r="T971" i="109"/>
  <c r="T970" i="109"/>
  <c r="T969" i="109"/>
  <c r="T968" i="109"/>
  <c r="T967" i="109"/>
  <c r="T966" i="109"/>
  <c r="T965" i="109"/>
  <c r="T964" i="109"/>
  <c r="T963" i="109"/>
  <c r="T962" i="109"/>
  <c r="T961" i="109"/>
  <c r="T960" i="109"/>
  <c r="T959" i="109"/>
  <c r="T958" i="109"/>
  <c r="T957" i="109"/>
  <c r="T956" i="109"/>
  <c r="T955" i="109"/>
  <c r="T954" i="109"/>
  <c r="T953" i="109"/>
  <c r="T952" i="109"/>
  <c r="T951" i="109"/>
  <c r="T950" i="109"/>
  <c r="T949" i="109"/>
  <c r="T948" i="109"/>
  <c r="T947" i="109"/>
  <c r="T946" i="109"/>
  <c r="T945" i="109"/>
  <c r="T944" i="109"/>
  <c r="T943" i="109"/>
  <c r="T942" i="109"/>
  <c r="T941" i="109"/>
  <c r="T940" i="109"/>
  <c r="T939" i="109"/>
  <c r="T938" i="109"/>
  <c r="T937" i="109"/>
  <c r="T936" i="109"/>
  <c r="T935" i="109"/>
  <c r="T934" i="109"/>
  <c r="T933" i="109"/>
  <c r="T932" i="109"/>
  <c r="T931" i="109"/>
  <c r="T930" i="109"/>
  <c r="T929" i="109"/>
  <c r="T928" i="109"/>
  <c r="T927" i="109"/>
  <c r="T926" i="109"/>
  <c r="T925" i="109"/>
  <c r="T924" i="109"/>
  <c r="T923" i="109"/>
  <c r="T922" i="109"/>
  <c r="T921" i="109"/>
  <c r="T920" i="109"/>
  <c r="T919" i="109"/>
  <c r="T918" i="109"/>
  <c r="T917" i="109"/>
  <c r="T916" i="109"/>
  <c r="T915" i="109"/>
  <c r="T914" i="109"/>
  <c r="T913" i="109"/>
  <c r="T912" i="109"/>
  <c r="T911" i="109"/>
  <c r="T910" i="109"/>
  <c r="T909" i="109"/>
  <c r="T908" i="109"/>
  <c r="T907" i="109"/>
  <c r="T906" i="109"/>
  <c r="T905" i="109"/>
  <c r="T904" i="109"/>
  <c r="T903" i="109"/>
  <c r="T902" i="109"/>
  <c r="T901" i="109"/>
  <c r="T900" i="109"/>
  <c r="T899" i="109"/>
  <c r="T898" i="109"/>
  <c r="T897" i="109"/>
  <c r="T896" i="109"/>
  <c r="T895" i="109"/>
  <c r="T894" i="109"/>
  <c r="T893" i="109"/>
  <c r="T892" i="109"/>
  <c r="T891" i="109"/>
  <c r="T890" i="109"/>
  <c r="T889" i="109"/>
  <c r="T888" i="109"/>
  <c r="T887" i="109"/>
  <c r="T886" i="109"/>
  <c r="T885" i="109"/>
  <c r="T884" i="109"/>
  <c r="T883" i="109"/>
  <c r="T882" i="109"/>
  <c r="T881" i="109"/>
  <c r="T880" i="109"/>
  <c r="T879" i="109"/>
  <c r="T878" i="109"/>
  <c r="T877" i="109"/>
  <c r="T876" i="109"/>
  <c r="T875" i="109"/>
  <c r="T874" i="109"/>
  <c r="T873" i="109"/>
  <c r="T872" i="109"/>
  <c r="T871" i="109"/>
  <c r="T870" i="109"/>
  <c r="T869" i="109"/>
  <c r="T868" i="109"/>
  <c r="T867" i="109"/>
  <c r="T866" i="109"/>
  <c r="T865" i="109"/>
  <c r="T864" i="109"/>
  <c r="T863" i="109"/>
  <c r="T862" i="109"/>
  <c r="T861" i="109"/>
  <c r="T860" i="109"/>
  <c r="T859" i="109"/>
  <c r="T858" i="109"/>
  <c r="T857" i="109"/>
  <c r="T856" i="109"/>
  <c r="T855" i="109"/>
  <c r="T854" i="109"/>
  <c r="T853" i="109"/>
  <c r="T852" i="109"/>
  <c r="T851" i="109"/>
  <c r="T850" i="109"/>
  <c r="T849" i="109"/>
  <c r="T848" i="109"/>
  <c r="T847" i="109"/>
  <c r="T846" i="109"/>
  <c r="T845" i="109"/>
  <c r="T844" i="109"/>
  <c r="T843" i="109"/>
  <c r="T842" i="109"/>
  <c r="T841" i="109"/>
  <c r="T840" i="109"/>
  <c r="T839" i="109"/>
  <c r="T838" i="109"/>
  <c r="T837" i="109"/>
  <c r="T836" i="109"/>
  <c r="T835" i="109"/>
  <c r="T834" i="109"/>
  <c r="T833" i="109"/>
  <c r="T832" i="109"/>
  <c r="T831" i="109"/>
  <c r="T830" i="109"/>
  <c r="T829" i="109"/>
  <c r="T828" i="109"/>
  <c r="T827" i="109"/>
  <c r="T826" i="109"/>
  <c r="T825" i="109"/>
  <c r="T824" i="109"/>
  <c r="T823" i="109"/>
  <c r="T822" i="109"/>
  <c r="T821" i="109"/>
  <c r="T820" i="109"/>
  <c r="T819" i="109"/>
  <c r="T818" i="109"/>
  <c r="T817" i="109"/>
  <c r="T816" i="109"/>
  <c r="T815" i="109"/>
  <c r="T814" i="109"/>
  <c r="T813" i="109"/>
  <c r="T812" i="109"/>
  <c r="T811" i="109"/>
  <c r="T810" i="109"/>
  <c r="T809" i="109"/>
  <c r="T808" i="109"/>
  <c r="T807" i="109"/>
  <c r="T806" i="109"/>
  <c r="T805" i="109"/>
  <c r="T804" i="109"/>
  <c r="T803" i="109"/>
  <c r="T802" i="109"/>
  <c r="T801" i="109"/>
  <c r="T800" i="109"/>
  <c r="T799" i="109"/>
  <c r="T798" i="109"/>
  <c r="T797" i="109"/>
  <c r="T796" i="109"/>
  <c r="T795" i="109"/>
  <c r="T794" i="109"/>
  <c r="T793" i="109"/>
  <c r="T792" i="109"/>
  <c r="T791" i="109"/>
  <c r="T790" i="109"/>
  <c r="T789" i="109"/>
  <c r="T788" i="109"/>
  <c r="T787" i="109"/>
  <c r="T786" i="109"/>
  <c r="T785" i="109"/>
  <c r="T784" i="109"/>
  <c r="T783" i="109"/>
  <c r="T782" i="109"/>
  <c r="T781" i="109"/>
  <c r="T780" i="109"/>
  <c r="T779" i="109"/>
  <c r="T778" i="109"/>
  <c r="T777" i="109"/>
  <c r="T776" i="109"/>
  <c r="T775" i="109"/>
  <c r="T774" i="109"/>
  <c r="T773" i="109"/>
  <c r="T772" i="109"/>
  <c r="T771" i="109"/>
  <c r="T770" i="109"/>
  <c r="T769" i="109"/>
  <c r="T768" i="109"/>
  <c r="T767" i="109"/>
  <c r="T766" i="109"/>
  <c r="T765" i="109"/>
  <c r="T764" i="109"/>
  <c r="T763" i="109"/>
  <c r="T762" i="109"/>
  <c r="T761" i="109"/>
  <c r="T760" i="109"/>
  <c r="T759" i="109"/>
  <c r="T758" i="109"/>
  <c r="T757" i="109"/>
  <c r="T756" i="109"/>
  <c r="T755" i="109"/>
  <c r="T754" i="109"/>
  <c r="T753" i="109"/>
  <c r="T752" i="109"/>
  <c r="T751" i="109"/>
  <c r="T750" i="109"/>
  <c r="T749" i="109"/>
  <c r="T748" i="109"/>
  <c r="T747" i="109"/>
  <c r="T746" i="109"/>
  <c r="T745" i="109"/>
  <c r="T744" i="109"/>
  <c r="T743" i="109"/>
  <c r="T742" i="109"/>
  <c r="T741" i="109"/>
  <c r="T740" i="109"/>
  <c r="T739" i="109"/>
  <c r="T738" i="109"/>
  <c r="T737" i="109"/>
  <c r="T736" i="109"/>
  <c r="T735" i="109"/>
  <c r="T734" i="109"/>
  <c r="T733" i="109"/>
  <c r="T732" i="109"/>
  <c r="T731" i="109"/>
  <c r="T730" i="109"/>
  <c r="T729" i="109"/>
  <c r="T728" i="109"/>
  <c r="T727" i="109"/>
  <c r="T726" i="109"/>
  <c r="T725" i="109"/>
  <c r="T724" i="109"/>
  <c r="T723" i="109"/>
  <c r="T722" i="109"/>
  <c r="T721" i="109"/>
  <c r="T720" i="109"/>
  <c r="T719" i="109"/>
  <c r="T718" i="109"/>
  <c r="T717" i="109"/>
  <c r="T716" i="109"/>
  <c r="T715" i="109"/>
  <c r="T714" i="109"/>
  <c r="T713" i="109"/>
  <c r="T712" i="109"/>
  <c r="T711" i="109"/>
  <c r="T710" i="109"/>
  <c r="T709" i="109"/>
  <c r="T708" i="109"/>
  <c r="T707" i="109"/>
  <c r="T706" i="109"/>
  <c r="T705" i="109"/>
  <c r="T704" i="109"/>
  <c r="T703" i="109"/>
  <c r="T702" i="109"/>
  <c r="T701" i="109"/>
  <c r="T700" i="109"/>
  <c r="T699" i="109"/>
  <c r="T698" i="109"/>
  <c r="T697" i="109"/>
  <c r="T696" i="109"/>
  <c r="T695" i="109"/>
  <c r="T694" i="109"/>
  <c r="T693" i="109"/>
  <c r="T692" i="109"/>
  <c r="T691" i="109"/>
  <c r="T690" i="109"/>
  <c r="T689" i="109"/>
  <c r="T688" i="109"/>
  <c r="T687" i="109"/>
  <c r="T686" i="109"/>
  <c r="T685" i="109"/>
  <c r="T684" i="109"/>
  <c r="T683" i="109"/>
  <c r="T682" i="109"/>
  <c r="T681" i="109"/>
  <c r="T680" i="109"/>
  <c r="T679" i="109"/>
  <c r="T678" i="109"/>
  <c r="T677" i="109"/>
  <c r="T676" i="109"/>
  <c r="T675" i="109"/>
  <c r="T674" i="109"/>
  <c r="T673" i="109"/>
  <c r="T672" i="109"/>
  <c r="T671" i="109"/>
  <c r="T670" i="109"/>
  <c r="T669" i="109"/>
  <c r="T668" i="109"/>
  <c r="T667" i="109"/>
  <c r="T666" i="109"/>
  <c r="T665" i="109"/>
  <c r="T664" i="109"/>
  <c r="T663" i="109"/>
  <c r="T662" i="109"/>
  <c r="T661" i="109"/>
  <c r="T660" i="109"/>
  <c r="T659" i="109"/>
  <c r="T658" i="109"/>
  <c r="T657" i="109"/>
  <c r="T656" i="109"/>
  <c r="T655" i="109"/>
  <c r="T654" i="109"/>
  <c r="T653" i="109"/>
  <c r="T652" i="109"/>
  <c r="T651" i="109"/>
  <c r="T650" i="109"/>
  <c r="T649" i="109"/>
  <c r="T648" i="109"/>
  <c r="T647" i="109"/>
  <c r="T646" i="109"/>
  <c r="T645" i="109"/>
  <c r="T644" i="109"/>
  <c r="T643" i="109"/>
  <c r="T642" i="109"/>
  <c r="T641" i="109"/>
  <c r="T640" i="109"/>
  <c r="T639" i="109"/>
  <c r="T638" i="109"/>
  <c r="T637" i="109"/>
  <c r="T636" i="109"/>
  <c r="T635" i="109"/>
  <c r="T634" i="109"/>
  <c r="T633" i="109"/>
  <c r="T632" i="109"/>
  <c r="T631" i="109"/>
  <c r="T630" i="109"/>
  <c r="T629" i="109"/>
  <c r="T628" i="109"/>
  <c r="T627" i="109"/>
  <c r="T626" i="109"/>
  <c r="T625" i="109"/>
  <c r="T624" i="109"/>
  <c r="T623" i="109"/>
  <c r="T622" i="109"/>
  <c r="T621" i="109"/>
  <c r="T620" i="109"/>
  <c r="T619" i="109"/>
  <c r="T618" i="109"/>
  <c r="T617" i="109"/>
  <c r="T616" i="109"/>
  <c r="T615" i="109"/>
  <c r="T614" i="109"/>
  <c r="T613" i="109"/>
  <c r="T612" i="109"/>
  <c r="T611" i="109"/>
  <c r="T610" i="109"/>
  <c r="T609" i="109"/>
  <c r="T608" i="109"/>
  <c r="T607" i="109"/>
  <c r="T606" i="109"/>
  <c r="T605" i="109"/>
  <c r="T604" i="109"/>
  <c r="T603" i="109"/>
  <c r="T602" i="109"/>
  <c r="T601" i="109"/>
  <c r="T600" i="109"/>
  <c r="T599" i="109"/>
  <c r="T598" i="109"/>
  <c r="T597" i="109"/>
  <c r="T596" i="109"/>
  <c r="T595" i="109"/>
  <c r="T594" i="109"/>
  <c r="T593" i="109"/>
  <c r="T592" i="109"/>
  <c r="T591" i="109"/>
  <c r="T590" i="109"/>
  <c r="T589" i="109"/>
  <c r="T588" i="109"/>
  <c r="T587" i="109"/>
  <c r="T586" i="109"/>
  <c r="T585" i="109"/>
  <c r="T584" i="109"/>
  <c r="T583" i="109"/>
  <c r="T582" i="109"/>
  <c r="T581" i="109"/>
  <c r="T580" i="109"/>
  <c r="T579" i="109"/>
  <c r="T578" i="109"/>
  <c r="T577" i="109"/>
  <c r="T576" i="109"/>
  <c r="T575" i="109"/>
  <c r="T574" i="109"/>
  <c r="T573" i="109"/>
  <c r="T572" i="109"/>
  <c r="T571" i="109"/>
  <c r="T570" i="109"/>
  <c r="T569" i="109"/>
  <c r="T568" i="109"/>
  <c r="T567" i="109"/>
  <c r="T566" i="109"/>
  <c r="T565" i="109"/>
  <c r="T564" i="109"/>
  <c r="T563" i="109"/>
  <c r="T562" i="109"/>
  <c r="T561" i="109"/>
  <c r="T560" i="109"/>
  <c r="T559" i="109"/>
  <c r="T558" i="109"/>
  <c r="T557" i="109"/>
  <c r="T556" i="109"/>
  <c r="T555" i="109"/>
  <c r="T554" i="109"/>
  <c r="T553" i="109"/>
  <c r="T552" i="109"/>
  <c r="T551" i="109"/>
  <c r="T550" i="109"/>
  <c r="T549" i="109"/>
  <c r="T548" i="109"/>
  <c r="T547" i="109"/>
  <c r="T546" i="109"/>
  <c r="T545" i="109"/>
  <c r="T544" i="109"/>
  <c r="T543" i="109"/>
  <c r="T542" i="109"/>
  <c r="T541" i="109"/>
  <c r="T540" i="109"/>
  <c r="T539" i="109"/>
  <c r="T538" i="109"/>
  <c r="T537" i="109"/>
  <c r="T536" i="109"/>
  <c r="T535" i="109"/>
  <c r="T534" i="109"/>
  <c r="T533" i="109"/>
  <c r="T532" i="109"/>
  <c r="T531" i="109"/>
  <c r="T530" i="109"/>
  <c r="T529" i="109"/>
  <c r="T528" i="109"/>
  <c r="T527" i="109"/>
  <c r="T526" i="109"/>
  <c r="T525" i="109"/>
  <c r="T524" i="109"/>
  <c r="T523" i="109"/>
  <c r="T522" i="109"/>
  <c r="T521" i="109"/>
  <c r="T520" i="109"/>
  <c r="T519" i="109"/>
  <c r="T518" i="109"/>
  <c r="T517" i="109"/>
  <c r="T516" i="109"/>
  <c r="T515" i="109"/>
  <c r="T514" i="109"/>
  <c r="T513" i="109"/>
  <c r="T512" i="109"/>
  <c r="T511" i="109"/>
  <c r="T510" i="109"/>
  <c r="T509" i="109"/>
  <c r="T508" i="109"/>
  <c r="T507" i="109"/>
  <c r="T506" i="109"/>
  <c r="T505" i="109"/>
  <c r="T504" i="109"/>
  <c r="T503" i="109"/>
  <c r="T502" i="109"/>
  <c r="T501" i="109"/>
  <c r="T500" i="109"/>
  <c r="T499" i="109"/>
  <c r="T498" i="109"/>
  <c r="T497" i="109"/>
  <c r="T496" i="109"/>
  <c r="T495" i="109"/>
  <c r="T494" i="109"/>
  <c r="T493" i="109"/>
  <c r="T492" i="109"/>
  <c r="T491" i="109"/>
  <c r="T490" i="109"/>
  <c r="T489" i="109"/>
  <c r="T488" i="109"/>
  <c r="T487" i="109"/>
  <c r="T486" i="109"/>
  <c r="T485" i="109"/>
  <c r="T484" i="109"/>
  <c r="T483" i="109"/>
  <c r="T482" i="109"/>
  <c r="T481" i="109"/>
  <c r="T480" i="109"/>
  <c r="T479" i="109"/>
  <c r="T478" i="109"/>
  <c r="T477" i="109"/>
  <c r="T476" i="109"/>
  <c r="T475" i="109"/>
  <c r="T474" i="109"/>
  <c r="T473" i="109"/>
  <c r="T472" i="109"/>
  <c r="T471" i="109"/>
  <c r="T470" i="109"/>
  <c r="T469" i="109"/>
  <c r="T468" i="109"/>
  <c r="T467" i="109"/>
  <c r="T466" i="109"/>
  <c r="T465" i="109"/>
  <c r="T464" i="109"/>
  <c r="T463" i="109"/>
  <c r="T462" i="109"/>
  <c r="T461" i="109"/>
  <c r="T460" i="109"/>
  <c r="T459" i="109"/>
  <c r="T458" i="109"/>
  <c r="T457" i="109"/>
  <c r="T456" i="109"/>
  <c r="T455" i="109"/>
  <c r="T454" i="109"/>
  <c r="T453" i="109"/>
  <c r="T452" i="109"/>
  <c r="T451" i="109"/>
  <c r="T450" i="109"/>
  <c r="T449" i="109"/>
  <c r="T448" i="109"/>
  <c r="T447" i="109"/>
  <c r="T446" i="109"/>
  <c r="T445" i="109"/>
  <c r="T444" i="109"/>
  <c r="T443" i="109"/>
  <c r="T442" i="109"/>
  <c r="T441" i="109"/>
  <c r="T440" i="109"/>
  <c r="T439" i="109"/>
  <c r="T438" i="109"/>
  <c r="T437" i="109"/>
  <c r="T436" i="109"/>
  <c r="T435" i="109"/>
  <c r="T434" i="109"/>
  <c r="T433" i="109"/>
  <c r="T432" i="109"/>
  <c r="T431" i="109"/>
  <c r="T430" i="109"/>
  <c r="T429" i="109"/>
  <c r="T428" i="109"/>
  <c r="T427" i="109"/>
  <c r="T426" i="109"/>
  <c r="T425" i="109"/>
  <c r="T424" i="109"/>
  <c r="T423" i="109"/>
  <c r="T422" i="109"/>
  <c r="T421" i="109"/>
  <c r="T420" i="109"/>
  <c r="T419" i="109"/>
  <c r="T418" i="109"/>
  <c r="T417" i="109"/>
  <c r="T416" i="109"/>
  <c r="T415" i="109"/>
  <c r="T414" i="109"/>
  <c r="T413" i="109"/>
  <c r="T412" i="109"/>
  <c r="T411" i="109"/>
  <c r="T410" i="109"/>
  <c r="T409" i="109"/>
  <c r="T408" i="109"/>
  <c r="T407" i="109"/>
  <c r="T406" i="109"/>
  <c r="T405" i="109"/>
  <c r="T404" i="109"/>
  <c r="T403" i="109"/>
  <c r="T402" i="109"/>
  <c r="T401" i="109"/>
  <c r="T400" i="109"/>
  <c r="T399" i="109"/>
  <c r="T398" i="109"/>
  <c r="T397" i="109"/>
  <c r="T396" i="109"/>
  <c r="T395" i="109"/>
  <c r="T394" i="109"/>
  <c r="T393" i="109"/>
  <c r="T392" i="109"/>
  <c r="T391" i="109"/>
  <c r="T390" i="109"/>
  <c r="T389" i="109"/>
  <c r="T388" i="109"/>
  <c r="T387" i="109"/>
  <c r="T386" i="109"/>
  <c r="T385" i="109"/>
  <c r="T384" i="109"/>
  <c r="T383" i="109"/>
  <c r="T382" i="109"/>
  <c r="T381" i="109"/>
  <c r="T380" i="109"/>
  <c r="T379" i="109"/>
  <c r="T378" i="109"/>
  <c r="T377" i="109"/>
  <c r="T376" i="109"/>
  <c r="T375" i="109"/>
  <c r="T374" i="109"/>
  <c r="T373" i="109"/>
  <c r="T372" i="109"/>
  <c r="T371" i="109"/>
  <c r="T370" i="109"/>
  <c r="T369" i="109"/>
  <c r="T368" i="109"/>
  <c r="T367" i="109"/>
  <c r="T366" i="109"/>
  <c r="T365" i="109"/>
  <c r="T364" i="109"/>
  <c r="T363" i="109"/>
  <c r="T362" i="109"/>
  <c r="T361" i="109"/>
  <c r="T360" i="109"/>
  <c r="T359" i="109"/>
  <c r="T358" i="109"/>
  <c r="T357" i="109"/>
  <c r="T356" i="109"/>
  <c r="T355" i="109"/>
  <c r="T354" i="109"/>
  <c r="T353" i="109"/>
  <c r="T352" i="109"/>
  <c r="T351" i="109"/>
  <c r="T350" i="109"/>
  <c r="T349" i="109"/>
  <c r="T348" i="109"/>
  <c r="T347" i="109"/>
  <c r="T346" i="109"/>
  <c r="T345" i="109"/>
  <c r="T344" i="109"/>
  <c r="T343" i="109"/>
  <c r="T342" i="109"/>
  <c r="T341" i="109"/>
  <c r="T340" i="109"/>
  <c r="T339" i="109"/>
  <c r="T338" i="109"/>
  <c r="T337" i="109"/>
  <c r="T336" i="109"/>
  <c r="T335" i="109"/>
  <c r="T334" i="109"/>
  <c r="T333" i="109"/>
  <c r="T332" i="109"/>
  <c r="T331" i="109"/>
  <c r="T330" i="109"/>
  <c r="T329" i="109"/>
  <c r="T328" i="109"/>
  <c r="T327" i="109"/>
  <c r="T326" i="109"/>
  <c r="T325" i="109"/>
  <c r="T324" i="109"/>
  <c r="T323" i="109"/>
  <c r="T322" i="109"/>
  <c r="T321" i="109"/>
  <c r="T320" i="109"/>
  <c r="T319" i="109"/>
  <c r="T318" i="109"/>
  <c r="T317" i="109"/>
  <c r="T316" i="109"/>
  <c r="T315" i="109"/>
  <c r="T314" i="109"/>
  <c r="T313" i="109"/>
  <c r="T312" i="109"/>
  <c r="T311" i="109"/>
  <c r="T310" i="109"/>
  <c r="T309" i="109"/>
  <c r="T308" i="109"/>
  <c r="T307" i="109"/>
  <c r="T306" i="109"/>
  <c r="T305" i="109"/>
  <c r="T304" i="109"/>
  <c r="T303" i="109"/>
  <c r="T302" i="109"/>
  <c r="T301" i="109"/>
  <c r="T300" i="109"/>
  <c r="T299" i="109"/>
  <c r="T298" i="109"/>
  <c r="T297" i="109"/>
  <c r="T296" i="109"/>
  <c r="T295" i="109"/>
  <c r="T294" i="109"/>
  <c r="T293" i="109"/>
  <c r="T292" i="109"/>
  <c r="T291" i="109"/>
  <c r="T290" i="109"/>
  <c r="T289" i="109"/>
  <c r="T288" i="109"/>
  <c r="T287" i="109"/>
  <c r="T286" i="109"/>
  <c r="T285" i="109"/>
  <c r="T284" i="109"/>
  <c r="T283" i="109"/>
  <c r="T282" i="109"/>
  <c r="T281" i="109"/>
  <c r="T280" i="109"/>
  <c r="T279" i="109"/>
  <c r="T278" i="109"/>
  <c r="T277" i="109"/>
  <c r="T276" i="109"/>
  <c r="T275" i="109"/>
  <c r="T274" i="109"/>
  <c r="T273" i="109"/>
  <c r="T272" i="109"/>
  <c r="T271" i="109"/>
  <c r="T270" i="109"/>
  <c r="T269" i="109"/>
  <c r="T268" i="109"/>
  <c r="T267" i="109"/>
  <c r="T266" i="109"/>
  <c r="T265" i="109"/>
  <c r="T264" i="109"/>
  <c r="T263" i="109"/>
  <c r="T262" i="109"/>
  <c r="T261" i="109"/>
  <c r="T260" i="109"/>
  <c r="T259" i="109"/>
  <c r="T258" i="109"/>
  <c r="T257" i="109"/>
  <c r="T256" i="109"/>
  <c r="T255" i="109"/>
  <c r="T254" i="109"/>
  <c r="T253" i="109"/>
  <c r="T252" i="109"/>
  <c r="T251" i="109"/>
  <c r="T250" i="109"/>
  <c r="T249" i="109"/>
  <c r="T248" i="109"/>
  <c r="T247" i="109"/>
  <c r="T246" i="109"/>
  <c r="T245" i="109"/>
  <c r="T244" i="109"/>
  <c r="T243" i="109"/>
  <c r="T242" i="109"/>
  <c r="T241" i="109"/>
  <c r="T240" i="109"/>
  <c r="T239" i="109"/>
  <c r="T238" i="109"/>
  <c r="T237" i="109"/>
  <c r="T236" i="109"/>
  <c r="T235" i="109"/>
  <c r="T234" i="109"/>
  <c r="T233" i="109"/>
  <c r="T232" i="109"/>
  <c r="T231" i="109"/>
  <c r="T230" i="109"/>
  <c r="T229" i="109"/>
  <c r="T228" i="109"/>
  <c r="T227" i="109"/>
  <c r="T226" i="109"/>
  <c r="T225" i="109"/>
  <c r="T224" i="109"/>
  <c r="T223" i="109"/>
  <c r="T222" i="109"/>
  <c r="T221" i="109"/>
  <c r="T220" i="109"/>
  <c r="T219" i="109"/>
  <c r="T218" i="109"/>
  <c r="T217" i="109"/>
  <c r="T216" i="109"/>
  <c r="T215" i="109"/>
  <c r="T214" i="109"/>
  <c r="T213" i="109"/>
  <c r="T212" i="109"/>
  <c r="T211" i="109"/>
  <c r="T210" i="109"/>
  <c r="T209" i="109"/>
  <c r="T208" i="109"/>
  <c r="T207" i="109"/>
  <c r="T206" i="109"/>
  <c r="T205" i="109"/>
  <c r="T204" i="109"/>
  <c r="T203" i="109"/>
  <c r="T202" i="109"/>
  <c r="T201" i="109"/>
  <c r="T200" i="109"/>
  <c r="T199" i="109"/>
  <c r="T198" i="109"/>
  <c r="T197" i="109"/>
  <c r="T196" i="109"/>
  <c r="T195" i="109"/>
  <c r="T194" i="109"/>
  <c r="T193" i="109"/>
  <c r="T192" i="109"/>
  <c r="T191" i="109"/>
  <c r="T190" i="109"/>
  <c r="T189" i="109"/>
  <c r="T188" i="109"/>
  <c r="T187" i="109"/>
  <c r="T186" i="109"/>
  <c r="T185" i="109"/>
  <c r="T184" i="109"/>
  <c r="T183" i="109"/>
  <c r="T182" i="109"/>
  <c r="T181" i="109"/>
  <c r="T180" i="109"/>
  <c r="T179" i="109"/>
  <c r="T178" i="109"/>
  <c r="T177" i="109"/>
  <c r="T176" i="109"/>
  <c r="T175" i="109"/>
  <c r="T174" i="109"/>
  <c r="T173" i="109"/>
  <c r="T172" i="109"/>
  <c r="T171" i="109"/>
  <c r="T170" i="109"/>
  <c r="T169" i="109"/>
  <c r="T168" i="109"/>
  <c r="T167" i="109"/>
  <c r="T166" i="109"/>
  <c r="T165" i="109"/>
  <c r="T164" i="109"/>
  <c r="T163" i="109"/>
  <c r="T162" i="109"/>
  <c r="T161" i="109"/>
  <c r="T160" i="109"/>
  <c r="T159" i="109"/>
  <c r="T158" i="109"/>
  <c r="T157" i="109"/>
  <c r="T156" i="109"/>
  <c r="T155" i="109"/>
  <c r="T154" i="109"/>
  <c r="T153" i="109"/>
  <c r="T152" i="109"/>
  <c r="T151" i="109"/>
  <c r="T150" i="109"/>
  <c r="T149" i="109"/>
  <c r="T148" i="109"/>
  <c r="T147" i="109"/>
  <c r="T146" i="109"/>
  <c r="T145" i="109"/>
  <c r="T144" i="109"/>
  <c r="T143" i="109"/>
  <c r="T142" i="109"/>
  <c r="T141" i="109"/>
  <c r="T140" i="109"/>
  <c r="T139" i="109"/>
  <c r="T138" i="109"/>
  <c r="T137" i="109"/>
  <c r="T136" i="109"/>
  <c r="T135" i="109"/>
  <c r="T134" i="109"/>
  <c r="T133" i="109"/>
  <c r="T132" i="109"/>
  <c r="T131" i="109"/>
  <c r="T130" i="109"/>
  <c r="T129" i="109"/>
  <c r="T128" i="109"/>
  <c r="T127" i="109"/>
  <c r="T126" i="109"/>
  <c r="T125" i="109"/>
  <c r="T124" i="109"/>
  <c r="T123" i="109"/>
  <c r="T122" i="109"/>
  <c r="T121" i="109"/>
  <c r="T120" i="109"/>
  <c r="T119" i="109"/>
  <c r="T118" i="109"/>
  <c r="T117" i="109"/>
  <c r="T116" i="109"/>
  <c r="T115" i="109"/>
  <c r="T114" i="109"/>
  <c r="T113" i="109"/>
  <c r="T112" i="109"/>
  <c r="T111" i="109"/>
  <c r="T110" i="109"/>
  <c r="T109" i="109"/>
  <c r="T108" i="109"/>
  <c r="T107" i="109"/>
  <c r="T106" i="109"/>
  <c r="T105" i="109"/>
  <c r="T104" i="109"/>
  <c r="T103" i="109"/>
  <c r="T102" i="109"/>
  <c r="T101" i="109"/>
  <c r="T100" i="109"/>
  <c r="T99" i="109"/>
  <c r="T98" i="109"/>
  <c r="T97" i="109"/>
  <c r="T96" i="109"/>
  <c r="T95" i="109"/>
  <c r="T94" i="109"/>
  <c r="T93" i="109"/>
  <c r="T92" i="109"/>
  <c r="T91" i="109"/>
  <c r="T90" i="109"/>
  <c r="T89" i="109"/>
  <c r="T88" i="109"/>
  <c r="T87" i="109"/>
  <c r="T86" i="109"/>
  <c r="T85" i="109"/>
  <c r="T84" i="109"/>
  <c r="T83" i="109"/>
  <c r="T82" i="109"/>
  <c r="T81" i="109"/>
  <c r="T80" i="109"/>
  <c r="T79" i="109"/>
  <c r="T78" i="109"/>
  <c r="T77" i="109"/>
  <c r="T76" i="109"/>
  <c r="T75" i="109"/>
  <c r="T74" i="109"/>
  <c r="T73" i="109"/>
  <c r="T72" i="109"/>
  <c r="T71" i="109"/>
  <c r="T70" i="109"/>
  <c r="T69" i="109"/>
  <c r="T68" i="109"/>
  <c r="T67" i="109"/>
  <c r="T66" i="109"/>
  <c r="T65" i="109"/>
  <c r="T64" i="109"/>
  <c r="T63" i="109"/>
  <c r="T62" i="109"/>
  <c r="T61" i="109"/>
  <c r="T60" i="109"/>
  <c r="T59" i="109"/>
  <c r="T58" i="109"/>
  <c r="T57" i="109"/>
  <c r="T56" i="109"/>
  <c r="T55" i="109"/>
  <c r="T54" i="109"/>
  <c r="T53" i="109"/>
  <c r="T52" i="109"/>
  <c r="T51" i="109"/>
  <c r="T50" i="109"/>
  <c r="T49" i="109"/>
  <c r="T48" i="109"/>
  <c r="T47" i="109"/>
  <c r="T46" i="109"/>
  <c r="T45" i="109"/>
  <c r="T44" i="109"/>
  <c r="T43" i="109"/>
  <c r="T42" i="109"/>
  <c r="T41" i="109"/>
  <c r="T40" i="109"/>
  <c r="T39" i="109"/>
  <c r="T38" i="109"/>
  <c r="T37" i="109"/>
  <c r="T36" i="109"/>
  <c r="T35" i="109"/>
  <c r="M35" i="109"/>
  <c r="T34" i="109"/>
  <c r="M34" i="109"/>
  <c r="T33" i="109"/>
  <c r="M33" i="109"/>
  <c r="T32" i="109"/>
  <c r="M32" i="109"/>
  <c r="T31" i="109"/>
  <c r="M31" i="109"/>
  <c r="T30" i="109"/>
  <c r="M30" i="109"/>
  <c r="T29" i="109"/>
  <c r="M29" i="109"/>
  <c r="T28" i="109"/>
  <c r="M28" i="109"/>
  <c r="T27" i="109"/>
  <c r="M27" i="109"/>
  <c r="T26" i="109"/>
  <c r="M26" i="109"/>
  <c r="T25" i="109"/>
  <c r="M25" i="109"/>
  <c r="T24" i="109"/>
  <c r="M24" i="109"/>
  <c r="T23" i="109"/>
  <c r="M23" i="109"/>
  <c r="T22" i="109"/>
  <c r="M22" i="109"/>
  <c r="T21" i="109"/>
  <c r="M21" i="109"/>
  <c r="T20" i="109"/>
  <c r="M20" i="109"/>
  <c r="T19" i="109"/>
  <c r="M19" i="109"/>
  <c r="T18" i="109"/>
  <c r="M18" i="109"/>
  <c r="T17" i="109"/>
  <c r="M17" i="109"/>
  <c r="T16" i="109"/>
  <c r="M16" i="109"/>
  <c r="T15" i="109"/>
  <c r="M15" i="109"/>
  <c r="T14" i="109"/>
  <c r="M14" i="109"/>
  <c r="T13" i="109"/>
  <c r="M13" i="109"/>
  <c r="T12" i="109"/>
  <c r="M12" i="109"/>
  <c r="T11" i="109"/>
  <c r="M11" i="109"/>
  <c r="T10" i="109"/>
  <c r="M10" i="109"/>
  <c r="T9" i="109"/>
  <c r="M9" i="109"/>
  <c r="T8" i="109"/>
  <c r="M8" i="109"/>
  <c r="T7" i="109"/>
  <c r="M7" i="109"/>
  <c r="T6" i="109"/>
  <c r="M6" i="109"/>
  <c r="T5" i="109"/>
  <c r="M5" i="109"/>
  <c r="T4" i="109"/>
  <c r="P4" i="109"/>
  <c r="M4" i="109"/>
  <c r="T3" i="109"/>
  <c r="M3" i="109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4" i="96"/>
  <c r="M3" i="96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4" i="69"/>
  <c r="M3" i="69"/>
  <c r="D133" i="108"/>
  <c r="AC89" i="108" s="1"/>
  <c r="D132" i="108"/>
  <c r="AC88" i="108" s="1"/>
  <c r="D131" i="108"/>
  <c r="AC87" i="108" s="1"/>
  <c r="D130" i="108"/>
  <c r="X92" i="108" s="1"/>
  <c r="D129" i="108"/>
  <c r="D128" i="108"/>
  <c r="X90" i="108" s="1"/>
  <c r="D127" i="108"/>
  <c r="X89" i="108" s="1"/>
  <c r="D126" i="108"/>
  <c r="X88" i="108" s="1"/>
  <c r="D125" i="108"/>
  <c r="D124" i="108"/>
  <c r="S92" i="108" s="1"/>
  <c r="D123" i="108"/>
  <c r="S91" i="108" s="1"/>
  <c r="D122" i="108"/>
  <c r="S90" i="108" s="1"/>
  <c r="D121" i="108"/>
  <c r="D120" i="108"/>
  <c r="S88" i="108" s="1"/>
  <c r="D119" i="108"/>
  <c r="S87" i="108" s="1"/>
  <c r="D118" i="108"/>
  <c r="N92" i="108" s="1"/>
  <c r="D117" i="108"/>
  <c r="N91" i="108" s="1"/>
  <c r="D116" i="108"/>
  <c r="N90" i="108" s="1"/>
  <c r="D115" i="108"/>
  <c r="N89" i="108" s="1"/>
  <c r="D114" i="108"/>
  <c r="N88" i="108" s="1"/>
  <c r="D113" i="108"/>
  <c r="N87" i="108" s="1"/>
  <c r="D112" i="108"/>
  <c r="I92" i="108" s="1"/>
  <c r="D111" i="108"/>
  <c r="I91" i="108" s="1"/>
  <c r="D110" i="108"/>
  <c r="I90" i="108" s="1"/>
  <c r="D109" i="108"/>
  <c r="I89" i="108" s="1"/>
  <c r="D108" i="108"/>
  <c r="I88" i="108" s="1"/>
  <c r="D107" i="108"/>
  <c r="I87" i="108" s="1"/>
  <c r="D106" i="108"/>
  <c r="D92" i="108" s="1"/>
  <c r="D105" i="108"/>
  <c r="D104" i="108"/>
  <c r="D90" i="108" s="1"/>
  <c r="D103" i="108"/>
  <c r="D89" i="108" s="1"/>
  <c r="D102" i="108"/>
  <c r="D88" i="108" s="1"/>
  <c r="D101" i="108"/>
  <c r="D87" i="108" s="1"/>
  <c r="X91" i="108"/>
  <c r="D91" i="108"/>
  <c r="S89" i="108"/>
  <c r="X87" i="108"/>
  <c r="A1" i="108"/>
  <c r="I9" i="109" l="1"/>
  <c r="H8" i="109"/>
  <c r="H6" i="109"/>
  <c r="H14" i="109"/>
  <c r="I15" i="109"/>
  <c r="I16" i="109"/>
  <c r="H16" i="109"/>
  <c r="H10" i="109"/>
  <c r="H12" i="109"/>
  <c r="I8" i="109"/>
  <c r="I3" i="109"/>
  <c r="I11" i="109"/>
  <c r="H4" i="109"/>
  <c r="I7" i="109"/>
  <c r="I13" i="109"/>
  <c r="I5" i="109"/>
  <c r="O92" i="108" a="1"/>
  <c r="O92" i="108" s="1"/>
  <c r="E91" i="108" a="1"/>
  <c r="E91" i="108" s="1"/>
  <c r="I6" i="109"/>
  <c r="I14" i="109"/>
  <c r="I10" i="109"/>
  <c r="I12" i="109"/>
  <c r="I4" i="109"/>
  <c r="H3" i="109"/>
  <c r="H5" i="109"/>
  <c r="H7" i="109"/>
  <c r="H9" i="109"/>
  <c r="H11" i="109"/>
  <c r="H13" i="109"/>
  <c r="H15" i="109"/>
  <c r="Y87" i="108" a="1"/>
  <c r="Y87" i="108" s="1"/>
  <c r="Y89" i="108" a="1"/>
  <c r="Y89" i="108" s="1"/>
  <c r="E92" i="108" a="1"/>
  <c r="E92" i="108" s="1"/>
  <c r="J88" i="108" a="1"/>
  <c r="J88" i="108" s="1"/>
  <c r="J90" i="108" a="1"/>
  <c r="J90" i="108" s="1"/>
  <c r="Y91" i="108" a="1"/>
  <c r="Y91" i="108" s="1"/>
  <c r="J87" i="108" a="1"/>
  <c r="J87" i="108" s="1"/>
  <c r="AD87" i="108" a="1"/>
  <c r="AD87" i="108" s="1"/>
  <c r="T88" i="108" a="1"/>
  <c r="T88" i="108" s="1"/>
  <c r="J89" i="108" a="1"/>
  <c r="J89" i="108" s="1"/>
  <c r="AD89" i="108" a="1"/>
  <c r="AD89" i="108" s="1"/>
  <c r="T90" i="108" a="1"/>
  <c r="T90" i="108" s="1"/>
  <c r="O91" i="108" a="1"/>
  <c r="O91" i="108" s="1"/>
  <c r="J92" i="108" a="1"/>
  <c r="J92" i="108" s="1"/>
  <c r="Y92" i="108" a="1"/>
  <c r="Y92" i="108" s="1"/>
  <c r="E87" i="108" a="1"/>
  <c r="E87" i="108" s="1"/>
  <c r="E89" i="108" a="1"/>
  <c r="E89" i="108" s="1"/>
  <c r="J91" i="108" a="1"/>
  <c r="J91" i="108" s="1"/>
  <c r="T92" i="108" a="1"/>
  <c r="T92" i="108" s="1"/>
  <c r="O88" i="108" a="1"/>
  <c r="O88" i="108" s="1"/>
  <c r="O90" i="108" a="1"/>
  <c r="O90" i="108" s="1"/>
  <c r="T87" i="108" a="1"/>
  <c r="T87" i="108" s="1"/>
  <c r="AD88" i="108" a="1"/>
  <c r="AD88" i="108" s="1"/>
  <c r="T89" i="108" a="1"/>
  <c r="T89" i="108" s="1"/>
  <c r="O87" i="108" a="1"/>
  <c r="O87" i="108" s="1"/>
  <c r="E88" i="108" a="1"/>
  <c r="E88" i="108" s="1"/>
  <c r="Y88" i="108" a="1"/>
  <c r="Y88" i="108" s="1"/>
  <c r="O89" i="108" a="1"/>
  <c r="O89" i="108" s="1"/>
  <c r="E90" i="108" a="1"/>
  <c r="E90" i="108" s="1"/>
  <c r="Y90" i="108" a="1"/>
  <c r="Y90" i="108" s="1"/>
  <c r="T91" i="108" a="1"/>
  <c r="T91" i="108" s="1"/>
  <c r="G11" i="98" l="1"/>
  <c r="F11" i="98"/>
  <c r="G8" i="98"/>
  <c r="F8" i="98"/>
  <c r="F5" i="98"/>
  <c r="G5" i="98"/>
  <c r="M17" i="97"/>
  <c r="M13" i="97"/>
  <c r="M9" i="97"/>
  <c r="R17" i="97"/>
  <c r="R13" i="97"/>
  <c r="R9" i="97"/>
  <c r="W17" i="97"/>
  <c r="W9" i="97"/>
  <c r="W13" i="97"/>
  <c r="O18" i="97"/>
  <c r="O14" i="97"/>
  <c r="O10" i="97"/>
  <c r="T18" i="97"/>
  <c r="T14" i="97"/>
  <c r="T10" i="97"/>
  <c r="Y18" i="97"/>
  <c r="Y14" i="97"/>
  <c r="Y10" i="97"/>
  <c r="M18" i="97"/>
  <c r="M14" i="97"/>
  <c r="R18" i="97"/>
  <c r="R14" i="97"/>
  <c r="W14" i="97"/>
  <c r="W18" i="97"/>
  <c r="R10" i="97"/>
  <c r="W10" i="97"/>
  <c r="G14" i="65"/>
  <c r="F14" i="65"/>
  <c r="G13" i="65"/>
  <c r="F13" i="65"/>
  <c r="G12" i="65"/>
  <c r="F12" i="65"/>
  <c r="G11" i="65"/>
  <c r="F11" i="65"/>
  <c r="F10" i="65"/>
  <c r="G9" i="65"/>
  <c r="F9" i="65"/>
  <c r="G8" i="65"/>
  <c r="F8" i="65"/>
  <c r="G7" i="65"/>
  <c r="F7" i="65"/>
  <c r="G6" i="65"/>
  <c r="G5" i="65"/>
  <c r="G4" i="65"/>
  <c r="F6" i="65"/>
  <c r="F5" i="65"/>
  <c r="F3" i="65"/>
  <c r="O22" i="41"/>
  <c r="O18" i="41"/>
  <c r="T22" i="41"/>
  <c r="O14" i="41"/>
  <c r="T18" i="41"/>
  <c r="T14" i="41"/>
  <c r="T10" i="41"/>
  <c r="Y18" i="41"/>
  <c r="Y22" i="41"/>
  <c r="Y10" i="41"/>
  <c r="M22" i="41" l="1"/>
  <c r="M18" i="41"/>
  <c r="R22" i="41"/>
  <c r="M14" i="41"/>
  <c r="R18" i="41"/>
  <c r="R14" i="41"/>
  <c r="R10" i="41"/>
  <c r="W18" i="41"/>
  <c r="W22" i="41"/>
  <c r="W10" i="41"/>
  <c r="T26" i="95"/>
  <c r="T22" i="95"/>
  <c r="Y26" i="95"/>
  <c r="Y22" i="95"/>
  <c r="J10" i="95"/>
  <c r="O18" i="95"/>
  <c r="O14" i="95"/>
  <c r="O10" i="95"/>
  <c r="T18" i="95"/>
  <c r="T14" i="95"/>
  <c r="T10" i="95"/>
  <c r="Y18" i="95"/>
  <c r="R26" i="95"/>
  <c r="R22" i="95"/>
  <c r="W26" i="95"/>
  <c r="W22" i="95"/>
  <c r="H10" i="95"/>
  <c r="M18" i="95"/>
  <c r="M14" i="95"/>
  <c r="M10" i="95"/>
  <c r="R18" i="95"/>
  <c r="R14" i="95"/>
  <c r="R10" i="95"/>
  <c r="W18" i="95"/>
  <c r="Y14" i="95"/>
  <c r="W14" i="95"/>
  <c r="Y10" i="95"/>
  <c r="W10" i="95"/>
  <c r="G5" i="96"/>
  <c r="G16" i="96" l="1"/>
  <c r="G15" i="96"/>
  <c r="G14" i="96"/>
  <c r="G13" i="96"/>
  <c r="G10" i="96"/>
  <c r="G9" i="96"/>
  <c r="G11" i="96"/>
  <c r="G12" i="96"/>
  <c r="G8" i="96"/>
  <c r="F16" i="96"/>
  <c r="F15" i="96"/>
  <c r="F14" i="96"/>
  <c r="F13" i="96"/>
  <c r="F12" i="96"/>
  <c r="F11" i="96"/>
  <c r="F10" i="96"/>
  <c r="F9" i="96"/>
  <c r="F8" i="96"/>
  <c r="I8" i="96" l="1"/>
  <c r="H8" i="96"/>
  <c r="I11" i="96"/>
  <c r="H11" i="96"/>
  <c r="I13" i="96"/>
  <c r="H13" i="96"/>
  <c r="I15" i="96"/>
  <c r="H15" i="96"/>
  <c r="H10" i="96"/>
  <c r="I10" i="96"/>
  <c r="I9" i="96"/>
  <c r="H9" i="96"/>
  <c r="H14" i="96"/>
  <c r="I14" i="96"/>
  <c r="I12" i="96"/>
  <c r="H12" i="96"/>
  <c r="I16" i="96"/>
  <c r="H16" i="96"/>
  <c r="G18" i="76"/>
  <c r="G17" i="76"/>
  <c r="G16" i="76"/>
  <c r="G15" i="76"/>
  <c r="G14" i="76"/>
  <c r="G13" i="76"/>
  <c r="G12" i="76"/>
  <c r="G11" i="76"/>
  <c r="G8" i="76"/>
  <c r="G7" i="76"/>
  <c r="G6" i="76"/>
  <c r="G5" i="76"/>
  <c r="W22" i="75" l="1"/>
  <c r="W10" i="75" l="1"/>
  <c r="R22" i="75"/>
  <c r="M34" i="76" l="1"/>
  <c r="M35" i="76"/>
  <c r="M33" i="76"/>
  <c r="M28" i="76"/>
  <c r="M29" i="76"/>
  <c r="M30" i="76"/>
  <c r="M31" i="76"/>
  <c r="M32" i="76"/>
  <c r="M27" i="76"/>
  <c r="M22" i="76"/>
  <c r="M23" i="76"/>
  <c r="M24" i="76"/>
  <c r="M25" i="76"/>
  <c r="M26" i="76"/>
  <c r="M21" i="76"/>
  <c r="M16" i="76"/>
  <c r="M17" i="76"/>
  <c r="M18" i="76"/>
  <c r="M19" i="76"/>
  <c r="M20" i="76"/>
  <c r="M15" i="76"/>
  <c r="M11" i="76"/>
  <c r="M12" i="76"/>
  <c r="M13" i="76"/>
  <c r="M14" i="76"/>
  <c r="M10" i="76"/>
  <c r="M9" i="76"/>
  <c r="M4" i="76"/>
  <c r="M5" i="76"/>
  <c r="M6" i="76"/>
  <c r="M7" i="76"/>
  <c r="M8" i="76"/>
  <c r="M3" i="76"/>
  <c r="AF25" i="102" l="1"/>
  <c r="C18" i="102" l="1"/>
  <c r="W17" i="32" l="1"/>
  <c r="C10" i="102"/>
  <c r="C14" i="102" l="1"/>
  <c r="E14" i="102"/>
  <c r="H14" i="102"/>
  <c r="J14" i="102"/>
  <c r="M14" i="102"/>
  <c r="O14" i="102"/>
  <c r="R14" i="102"/>
  <c r="T14" i="102"/>
  <c r="W14" i="102"/>
  <c r="Y14" i="102"/>
  <c r="E18" i="102"/>
  <c r="H18" i="102"/>
  <c r="J18" i="102"/>
  <c r="O18" i="102"/>
  <c r="R18" i="102"/>
  <c r="T18" i="102"/>
  <c r="W18" i="102"/>
  <c r="Y18" i="102"/>
  <c r="E10" i="102"/>
  <c r="H10" i="102"/>
  <c r="J10" i="102"/>
  <c r="O10" i="102"/>
  <c r="R10" i="102"/>
  <c r="T10" i="102"/>
  <c r="W10" i="102"/>
  <c r="Y10" i="102"/>
  <c r="M21" i="102"/>
  <c r="M22" i="102"/>
  <c r="O22" i="102"/>
  <c r="R22" i="102"/>
  <c r="T22" i="102"/>
  <c r="W22" i="102"/>
  <c r="Y22" i="102"/>
  <c r="Y26" i="102"/>
  <c r="R30" i="102"/>
  <c r="T30" i="102"/>
  <c r="W30" i="102"/>
  <c r="Y30" i="102"/>
  <c r="R31" i="102"/>
  <c r="T31" i="102"/>
  <c r="W31" i="102"/>
  <c r="Y31" i="102"/>
  <c r="M34" i="101"/>
  <c r="M35" i="101"/>
  <c r="M33" i="101"/>
  <c r="M27" i="101"/>
  <c r="M28" i="101"/>
  <c r="M29" i="101"/>
  <c r="M30" i="101"/>
  <c r="M31" i="101"/>
  <c r="M32" i="101"/>
  <c r="M26" i="101"/>
  <c r="F8" i="101" l="1"/>
  <c r="C10" i="103" l="1"/>
  <c r="E10" i="103"/>
  <c r="H10" i="103"/>
  <c r="J10" i="103"/>
  <c r="M10" i="103"/>
  <c r="O10" i="103"/>
  <c r="R10" i="103"/>
  <c r="T10" i="103"/>
  <c r="W10" i="103"/>
  <c r="Y10" i="103"/>
  <c r="C14" i="103"/>
  <c r="E14" i="103"/>
  <c r="H14" i="103"/>
  <c r="J14" i="103"/>
  <c r="M14" i="103"/>
  <c r="O14" i="103"/>
  <c r="R14" i="103"/>
  <c r="T14" i="103"/>
  <c r="W14" i="103"/>
  <c r="Y14" i="103"/>
  <c r="W18" i="103"/>
  <c r="Y18" i="103"/>
  <c r="M34" i="68" l="1"/>
  <c r="M35" i="68"/>
  <c r="M33" i="68"/>
  <c r="M28" i="68"/>
  <c r="M29" i="68"/>
  <c r="M30" i="68"/>
  <c r="M31" i="68"/>
  <c r="M32" i="68"/>
  <c r="M27" i="68"/>
  <c r="M22" i="68"/>
  <c r="M23" i="68"/>
  <c r="M24" i="68"/>
  <c r="M25" i="68"/>
  <c r="M26" i="68"/>
  <c r="M21" i="68"/>
  <c r="M36" i="68"/>
  <c r="M37" i="68"/>
  <c r="M38" i="68"/>
  <c r="M15" i="68"/>
  <c r="M16" i="68"/>
  <c r="M17" i="68"/>
  <c r="M18" i="68"/>
  <c r="M19" i="68"/>
  <c r="M20" i="68"/>
  <c r="M10" i="68"/>
  <c r="M11" i="68"/>
  <c r="M12" i="68"/>
  <c r="M13" i="68"/>
  <c r="M14" i="68"/>
  <c r="M9" i="68"/>
  <c r="M4" i="68"/>
  <c r="M5" i="68"/>
  <c r="M6" i="68"/>
  <c r="M7" i="68"/>
  <c r="M8" i="68"/>
  <c r="M3" i="68"/>
  <c r="M22" i="101"/>
  <c r="M23" i="101"/>
  <c r="M24" i="101"/>
  <c r="M25" i="101"/>
  <c r="M21" i="101"/>
  <c r="M16" i="101"/>
  <c r="M17" i="101"/>
  <c r="M18" i="101"/>
  <c r="M19" i="101"/>
  <c r="M20" i="101"/>
  <c r="M15" i="101"/>
  <c r="M10" i="101"/>
  <c r="M11" i="101"/>
  <c r="M12" i="101"/>
  <c r="M13" i="101"/>
  <c r="M14" i="101"/>
  <c r="M9" i="101"/>
  <c r="M4" i="101"/>
  <c r="M5" i="101"/>
  <c r="M6" i="101"/>
  <c r="M7" i="101"/>
  <c r="M8" i="101"/>
  <c r="M3" i="101"/>
  <c r="I8" i="101" l="1"/>
  <c r="H8" i="101"/>
  <c r="R18" i="75"/>
  <c r="G4" i="76" l="1"/>
  <c r="Y14" i="75" l="1"/>
  <c r="W14" i="75"/>
  <c r="M13" i="75"/>
  <c r="R17" i="75"/>
  <c r="M14" i="75"/>
  <c r="O14" i="75"/>
  <c r="T18" i="75"/>
  <c r="R10" i="75"/>
  <c r="T10" i="75"/>
  <c r="W18" i="75"/>
  <c r="Y18" i="75"/>
  <c r="Y10" i="75"/>
  <c r="H10" i="75"/>
  <c r="J10" i="75"/>
  <c r="M18" i="75"/>
  <c r="O18" i="75"/>
  <c r="M10" i="75"/>
  <c r="O10" i="75"/>
  <c r="R14" i="75"/>
  <c r="T14" i="75"/>
  <c r="R26" i="75"/>
  <c r="T26" i="75"/>
  <c r="M21" i="75"/>
  <c r="M25" i="75"/>
  <c r="M22" i="75"/>
  <c r="O22" i="75"/>
  <c r="O26" i="75"/>
  <c r="T22" i="75"/>
  <c r="Y22" i="75"/>
  <c r="W26" i="75"/>
  <c r="Y26" i="75"/>
  <c r="AN6" i="82" l="1"/>
  <c r="G13" i="104" l="1"/>
  <c r="G12" i="104"/>
  <c r="G11" i="104"/>
  <c r="G10" i="104"/>
  <c r="G9" i="104"/>
  <c r="G8" i="104"/>
  <c r="G7" i="104"/>
  <c r="G6" i="104" a="1"/>
  <c r="G6" i="104" s="1"/>
  <c r="G5" i="104"/>
  <c r="G4" i="104"/>
  <c r="G3" i="104" a="1"/>
  <c r="G3" i="104" s="1"/>
  <c r="D133" i="106" l="1"/>
  <c r="D132" i="106"/>
  <c r="AC88" i="106" s="1"/>
  <c r="D131" i="106"/>
  <c r="AC87" i="106" s="1"/>
  <c r="D130" i="106"/>
  <c r="X92" i="106" s="1"/>
  <c r="D129" i="106"/>
  <c r="X91" i="106" s="1"/>
  <c r="D128" i="106"/>
  <c r="X90" i="106" s="1"/>
  <c r="D127" i="106"/>
  <c r="X89" i="106" s="1"/>
  <c r="D126" i="106"/>
  <c r="X88" i="106" s="1"/>
  <c r="D125" i="106"/>
  <c r="D124" i="106"/>
  <c r="S92" i="106" s="1"/>
  <c r="D123" i="106"/>
  <c r="S91" i="106" s="1"/>
  <c r="D122" i="106"/>
  <c r="S90" i="106" s="1"/>
  <c r="D121" i="106"/>
  <c r="S89" i="106" s="1"/>
  <c r="D120" i="106"/>
  <c r="S88" i="106" s="1"/>
  <c r="D119" i="106"/>
  <c r="S87" i="106" s="1"/>
  <c r="D118" i="106"/>
  <c r="N92" i="106" s="1"/>
  <c r="D117" i="106"/>
  <c r="D116" i="106"/>
  <c r="N90" i="106" s="1"/>
  <c r="D115" i="106"/>
  <c r="N89" i="106" s="1"/>
  <c r="D114" i="106"/>
  <c r="N88" i="106" s="1"/>
  <c r="D113" i="106"/>
  <c r="D112" i="106"/>
  <c r="I92" i="106" s="1"/>
  <c r="D111" i="106"/>
  <c r="I91" i="106" s="1"/>
  <c r="D110" i="106"/>
  <c r="I90" i="106" s="1"/>
  <c r="D109" i="106"/>
  <c r="I89" i="106" s="1"/>
  <c r="D108" i="106"/>
  <c r="I88" i="106" s="1"/>
  <c r="D107" i="106"/>
  <c r="I87" i="106" s="1"/>
  <c r="D106" i="106"/>
  <c r="D92" i="106" s="1"/>
  <c r="D105" i="106"/>
  <c r="D104" i="106"/>
  <c r="D90" i="106" s="1"/>
  <c r="D103" i="106"/>
  <c r="D89" i="106" s="1"/>
  <c r="D102" i="106"/>
  <c r="D88" i="106" s="1"/>
  <c r="D101" i="106"/>
  <c r="D87" i="106" s="1"/>
  <c r="Y92" i="106" a="1"/>
  <c r="Y92" i="106" s="1"/>
  <c r="T92" i="106" a="1"/>
  <c r="T92" i="106" s="1"/>
  <c r="O92" i="106" a="1"/>
  <c r="O92" i="106" s="1"/>
  <c r="J92" i="106" a="1"/>
  <c r="J92" i="106" s="1"/>
  <c r="E92" i="106" a="1"/>
  <c r="E92" i="106" s="1"/>
  <c r="Y91" i="106" a="1"/>
  <c r="Y91" i="106" s="1"/>
  <c r="T91" i="106" a="1"/>
  <c r="T91" i="106" s="1"/>
  <c r="O91" i="106" a="1"/>
  <c r="O91" i="106" s="1"/>
  <c r="N91" i="106"/>
  <c r="J91" i="106" a="1"/>
  <c r="J91" i="106" s="1"/>
  <c r="E91" i="106" a="1"/>
  <c r="E91" i="106" s="1"/>
  <c r="D91" i="106"/>
  <c r="Y90" i="106" a="1"/>
  <c r="Y90" i="106" s="1"/>
  <c r="T90" i="106" a="1"/>
  <c r="T90" i="106" s="1"/>
  <c r="O90" i="106" a="1"/>
  <c r="O90" i="106" s="1"/>
  <c r="J90" i="106" a="1"/>
  <c r="J90" i="106" s="1"/>
  <c r="E90" i="106" a="1"/>
  <c r="E90" i="106" s="1"/>
  <c r="AD89" i="106" a="1"/>
  <c r="AD89" i="106" s="1"/>
  <c r="AC89" i="106"/>
  <c r="Y89" i="106" a="1"/>
  <c r="Y89" i="106" s="1"/>
  <c r="T89" i="106" a="1"/>
  <c r="T89" i="106" s="1"/>
  <c r="O89" i="106" a="1"/>
  <c r="O89" i="106" s="1"/>
  <c r="J89" i="106" a="1"/>
  <c r="J89" i="106" s="1"/>
  <c r="E89" i="106" a="1"/>
  <c r="E89" i="106" s="1"/>
  <c r="AD88" i="106" a="1"/>
  <c r="AD88" i="106" s="1"/>
  <c r="Y88" i="106" a="1"/>
  <c r="Y88" i="106" s="1"/>
  <c r="T88" i="106" a="1"/>
  <c r="T88" i="106" s="1"/>
  <c r="O88" i="106" a="1"/>
  <c r="O88" i="106" s="1"/>
  <c r="J88" i="106" a="1"/>
  <c r="J88" i="106" s="1"/>
  <c r="E88" i="106" a="1"/>
  <c r="E88" i="106" s="1"/>
  <c r="AD87" i="106" a="1"/>
  <c r="AD87" i="106" s="1"/>
  <c r="Y87" i="106" a="1"/>
  <c r="Y87" i="106" s="1"/>
  <c r="X87" i="106"/>
  <c r="T87" i="106" a="1"/>
  <c r="T87" i="106" s="1"/>
  <c r="O87" i="106" a="1"/>
  <c r="O87" i="106" s="1"/>
  <c r="N87" i="106"/>
  <c r="J87" i="106" a="1"/>
  <c r="J87" i="106" s="1"/>
  <c r="E87" i="106" a="1"/>
  <c r="E87" i="106" s="1"/>
  <c r="F3" i="101" l="1"/>
  <c r="F4" i="101"/>
  <c r="F11" i="101"/>
  <c r="F18" i="101"/>
  <c r="I18" i="101" l="1"/>
  <c r="H18" i="101"/>
  <c r="H11" i="101"/>
  <c r="I11" i="101"/>
  <c r="G7" i="96" l="1"/>
  <c r="F7" i="96"/>
  <c r="G6" i="96"/>
  <c r="F6" i="96"/>
  <c r="F5" i="96"/>
  <c r="G4" i="96"/>
  <c r="F4" i="96"/>
  <c r="G3" i="96"/>
  <c r="F3" i="96"/>
  <c r="I6" i="96" l="1"/>
  <c r="H6" i="96"/>
  <c r="I3" i="96"/>
  <c r="H3" i="96"/>
  <c r="I4" i="96"/>
  <c r="H4" i="96"/>
  <c r="H5" i="96"/>
  <c r="I5" i="96"/>
  <c r="I7" i="96"/>
  <c r="H7" i="96"/>
  <c r="F5" i="83"/>
  <c r="G5" i="83"/>
  <c r="AN94" i="82" l="1"/>
  <c r="AN99" i="82"/>
  <c r="AN98" i="82"/>
  <c r="AN97" i="82"/>
  <c r="AN96" i="82"/>
  <c r="AN95" i="82"/>
  <c r="G28" i="83" l="1"/>
  <c r="G15" i="83"/>
  <c r="G31" i="83"/>
  <c r="G8" i="83"/>
  <c r="G20" i="83"/>
  <c r="G13" i="83"/>
  <c r="G18" i="83"/>
  <c r="G30" i="83"/>
  <c r="G23" i="83"/>
  <c r="G16" i="83"/>
  <c r="G14" i="83"/>
  <c r="G27" i="83"/>
  <c r="G6" i="83"/>
  <c r="G19" i="83"/>
  <c r="G11" i="83"/>
  <c r="G7" i="83"/>
  <c r="G4" i="83"/>
  <c r="F28" i="83"/>
  <c r="F15" i="83"/>
  <c r="F21" i="83"/>
  <c r="F8" i="83"/>
  <c r="F20" i="83"/>
  <c r="F13" i="83"/>
  <c r="F18" i="83"/>
  <c r="F30" i="83"/>
  <c r="F23" i="83"/>
  <c r="F16" i="83"/>
  <c r="F14" i="83"/>
  <c r="F6" i="83"/>
  <c r="F22" i="83"/>
  <c r="F19" i="83"/>
  <c r="F11" i="83"/>
  <c r="F17" i="83"/>
  <c r="R18" i="82"/>
  <c r="F7" i="83"/>
  <c r="F4" i="83"/>
  <c r="G3" i="83"/>
  <c r="F3" i="83"/>
  <c r="G22" i="83"/>
  <c r="G17" i="83"/>
  <c r="F10" i="83"/>
  <c r="G10" i="83"/>
  <c r="G32" i="83" l="1"/>
  <c r="G12" i="83"/>
  <c r="G25" i="83"/>
  <c r="G26" i="83"/>
  <c r="G9" i="83"/>
  <c r="T27" i="82"/>
  <c r="R27" i="82"/>
  <c r="T26" i="82"/>
  <c r="AO94" i="82" s="1"/>
  <c r="R26" i="82"/>
  <c r="R25" i="82"/>
  <c r="AM94" i="82" s="1"/>
  <c r="T18" i="82"/>
  <c r="X91" i="75" l="1"/>
  <c r="A1" i="75" l="1"/>
  <c r="G4" i="98" l="1"/>
  <c r="G7" i="98"/>
  <c r="F7" i="98"/>
  <c r="G3" i="98"/>
  <c r="F3" i="98"/>
  <c r="D102" i="75" l="1"/>
  <c r="D103" i="75"/>
  <c r="D101" i="75"/>
  <c r="F13" i="104" l="1"/>
  <c r="F12" i="104"/>
  <c r="F11" i="104"/>
  <c r="F10" i="104" l="1"/>
  <c r="F9" i="104"/>
  <c r="F7" i="104"/>
  <c r="F5" i="104"/>
  <c r="F4" i="104"/>
  <c r="D133" i="103"/>
  <c r="AC89" i="103" s="1"/>
  <c r="D132" i="103"/>
  <c r="AC88" i="103" s="1"/>
  <c r="D131" i="103"/>
  <c r="AC87" i="103" s="1"/>
  <c r="D130" i="103"/>
  <c r="X92" i="103" s="1"/>
  <c r="D129" i="103"/>
  <c r="X91" i="103" s="1"/>
  <c r="D128" i="103"/>
  <c r="X90" i="103" s="1"/>
  <c r="D127" i="103"/>
  <c r="X89" i="103" s="1"/>
  <c r="D126" i="103"/>
  <c r="X88" i="103" s="1"/>
  <c r="D125" i="103"/>
  <c r="X87" i="103" s="1"/>
  <c r="D124" i="103"/>
  <c r="D123" i="103"/>
  <c r="S91" i="103" s="1"/>
  <c r="D122" i="103"/>
  <c r="S90" i="103" s="1"/>
  <c r="D121" i="103"/>
  <c r="S89" i="103" s="1"/>
  <c r="D120" i="103"/>
  <c r="S88" i="103" s="1"/>
  <c r="D119" i="103"/>
  <c r="S87" i="103" s="1"/>
  <c r="D118" i="103"/>
  <c r="N92" i="103" s="1"/>
  <c r="D117" i="103"/>
  <c r="N91" i="103" s="1"/>
  <c r="D116" i="103"/>
  <c r="N90" i="103" s="1"/>
  <c r="D115" i="103"/>
  <c r="N89" i="103" s="1"/>
  <c r="D114" i="103"/>
  <c r="N88" i="103" s="1"/>
  <c r="D113" i="103"/>
  <c r="N87" i="103" s="1"/>
  <c r="D112" i="103"/>
  <c r="I92" i="103" s="1"/>
  <c r="D111" i="103"/>
  <c r="I91" i="103" s="1"/>
  <c r="D110" i="103"/>
  <c r="I90" i="103" s="1"/>
  <c r="D109" i="103"/>
  <c r="I89" i="103" s="1"/>
  <c r="D108" i="103"/>
  <c r="I88" i="103" s="1"/>
  <c r="D107" i="103"/>
  <c r="I87" i="103" s="1"/>
  <c r="D106" i="103"/>
  <c r="D92" i="103" s="1"/>
  <c r="D105" i="103"/>
  <c r="D91" i="103" s="1"/>
  <c r="D104" i="103"/>
  <c r="D90" i="103" s="1"/>
  <c r="D103" i="103"/>
  <c r="D89" i="103" s="1"/>
  <c r="D102" i="103"/>
  <c r="D88" i="103" s="1"/>
  <c r="D101" i="103"/>
  <c r="D87" i="103" s="1"/>
  <c r="S92" i="103"/>
  <c r="O92" i="103" l="1" a="1"/>
  <c r="O92" i="103" s="1"/>
  <c r="J92" i="103" a="1"/>
  <c r="J92" i="103" s="1"/>
  <c r="AD87" i="103" a="1"/>
  <c r="AD87" i="103" s="1"/>
  <c r="T90" i="103" a="1"/>
  <c r="T90" i="103" s="1"/>
  <c r="E87" i="103" a="1"/>
  <c r="E87" i="103" s="1"/>
  <c r="Y89" i="103" a="1"/>
  <c r="Y89" i="103" s="1"/>
  <c r="O90" i="103" a="1"/>
  <c r="O90" i="103" s="1"/>
  <c r="J91" i="103" a="1"/>
  <c r="J91" i="103" s="1"/>
  <c r="E92" i="103" a="1"/>
  <c r="E92" i="103" s="1"/>
  <c r="Y92" i="103" a="1"/>
  <c r="Y92" i="103" s="1"/>
  <c r="J87" i="103" a="1"/>
  <c r="J87" i="103" s="1"/>
  <c r="J89" i="103" a="1"/>
  <c r="J89" i="103" s="1"/>
  <c r="O91" i="103" a="1"/>
  <c r="O91" i="103" s="1"/>
  <c r="Y87" i="103" a="1"/>
  <c r="Y87" i="103" s="1"/>
  <c r="E89" i="103" a="1"/>
  <c r="E89" i="103" s="1"/>
  <c r="T87" i="103" a="1"/>
  <c r="T87" i="103" s="1"/>
  <c r="J88" i="103" a="1"/>
  <c r="J88" i="103" s="1"/>
  <c r="AD88" i="103" a="1"/>
  <c r="AD88" i="103" s="1"/>
  <c r="T89" i="103" a="1"/>
  <c r="T89" i="103" s="1"/>
  <c r="J90" i="103" a="1"/>
  <c r="J90" i="103" s="1"/>
  <c r="E91" i="103" a="1"/>
  <c r="E91" i="103" s="1"/>
  <c r="Y91" i="103" a="1"/>
  <c r="Y91" i="103" s="1"/>
  <c r="T92" i="103" a="1"/>
  <c r="T92" i="103" s="1"/>
  <c r="T88" i="103" a="1"/>
  <c r="T88" i="103" s="1"/>
  <c r="AD89" i="103" a="1"/>
  <c r="AD89" i="103" s="1"/>
  <c r="O88" i="103" a="1"/>
  <c r="O88" i="103" s="1"/>
  <c r="O87" i="103" a="1"/>
  <c r="O87" i="103" s="1"/>
  <c r="E88" i="103" a="1"/>
  <c r="E88" i="103" s="1"/>
  <c r="Y88" i="103" a="1"/>
  <c r="Y88" i="103" s="1"/>
  <c r="O89" i="103" a="1"/>
  <c r="O89" i="103" s="1"/>
  <c r="E90" i="103" a="1"/>
  <c r="E90" i="103" s="1"/>
  <c r="Y90" i="103" a="1"/>
  <c r="Y90" i="103" s="1"/>
  <c r="T91" i="103" a="1"/>
  <c r="T91" i="103" s="1"/>
  <c r="G17" i="69" l="1"/>
  <c r="G15" i="69"/>
  <c r="G16" i="69"/>
  <c r="G14" i="69"/>
  <c r="G13" i="69"/>
  <c r="G9" i="69"/>
  <c r="G8" i="69"/>
  <c r="G25" i="68" l="1"/>
  <c r="G24" i="68"/>
  <c r="G23" i="68"/>
  <c r="G22" i="68"/>
  <c r="G21" i="68"/>
  <c r="G20" i="68"/>
  <c r="G19" i="68"/>
  <c r="G18" i="68"/>
  <c r="G17" i="68"/>
  <c r="G16" i="68"/>
  <c r="G15" i="68"/>
  <c r="G14" i="68"/>
  <c r="G13" i="68"/>
  <c r="G12" i="68"/>
  <c r="G11" i="68"/>
  <c r="G10" i="68"/>
  <c r="G8" i="68"/>
  <c r="G9" i="68"/>
  <c r="G7" i="68"/>
  <c r="G6" i="68"/>
  <c r="G5" i="68"/>
  <c r="G4" i="68"/>
  <c r="F25" i="68"/>
  <c r="I25" i="68" s="1"/>
  <c r="F24" i="68"/>
  <c r="I24" i="68" s="1"/>
  <c r="F23" i="68"/>
  <c r="F22" i="68"/>
  <c r="I22" i="68" s="1"/>
  <c r="F21" i="68"/>
  <c r="I21" i="68" s="1"/>
  <c r="F20" i="68"/>
  <c r="F19" i="68"/>
  <c r="I19" i="68" s="1"/>
  <c r="F18" i="68"/>
  <c r="F17" i="68"/>
  <c r="F16" i="68"/>
  <c r="F15" i="68"/>
  <c r="F14" i="68"/>
  <c r="F13" i="68"/>
  <c r="F12" i="68"/>
  <c r="F11" i="68"/>
  <c r="F10" i="68"/>
  <c r="F9" i="68"/>
  <c r="F8" i="68"/>
  <c r="F7" i="68"/>
  <c r="F6" i="68"/>
  <c r="F5" i="68"/>
  <c r="F4" i="68"/>
  <c r="G3" i="68"/>
  <c r="F3" i="68"/>
  <c r="H19" i="68" l="1"/>
  <c r="H21" i="68"/>
  <c r="H24" i="68"/>
  <c r="H25" i="68"/>
  <c r="H22" i="68"/>
  <c r="G10" i="76" l="1"/>
  <c r="F4" i="76"/>
  <c r="C24" i="101" l="1"/>
  <c r="C25" i="101"/>
  <c r="G22" i="101"/>
  <c r="F22" i="101"/>
  <c r="C22" i="101"/>
  <c r="H22" i="101" l="1"/>
  <c r="I22" i="101"/>
  <c r="C18" i="89"/>
  <c r="D125" i="102" l="1"/>
  <c r="D89" i="102" s="1"/>
  <c r="D126" i="102"/>
  <c r="D90" i="102" s="1"/>
  <c r="D127" i="102"/>
  <c r="D91" i="102" s="1"/>
  <c r="D128" i="102"/>
  <c r="D92" i="102" s="1"/>
  <c r="D129" i="102"/>
  <c r="D93" i="102" s="1"/>
  <c r="D130" i="102"/>
  <c r="I88" i="102" s="1"/>
  <c r="D131" i="102"/>
  <c r="I89" i="102" s="1"/>
  <c r="D132" i="102"/>
  <c r="I90" i="102" s="1"/>
  <c r="D133" i="102"/>
  <c r="I91" i="102" s="1"/>
  <c r="D134" i="102"/>
  <c r="I92" i="102" s="1"/>
  <c r="D135" i="102"/>
  <c r="I93" i="102" s="1"/>
  <c r="D136" i="102"/>
  <c r="N88" i="102" s="1"/>
  <c r="D137" i="102"/>
  <c r="N89" i="102" s="1"/>
  <c r="D138" i="102"/>
  <c r="N90" i="102" s="1"/>
  <c r="D139" i="102"/>
  <c r="N91" i="102" s="1"/>
  <c r="D140" i="102"/>
  <c r="N92" i="102" s="1"/>
  <c r="D141" i="102"/>
  <c r="N93" i="102" s="1"/>
  <c r="D142" i="102"/>
  <c r="S88" i="102" s="1"/>
  <c r="D143" i="102"/>
  <c r="S89" i="102" s="1"/>
  <c r="D144" i="102"/>
  <c r="S90" i="102" s="1"/>
  <c r="D145" i="102"/>
  <c r="S91" i="102" s="1"/>
  <c r="D146" i="102"/>
  <c r="S92" i="102" s="1"/>
  <c r="D147" i="102"/>
  <c r="S93" i="102" s="1"/>
  <c r="D148" i="102"/>
  <c r="X88" i="102" s="1"/>
  <c r="D149" i="102"/>
  <c r="X89" i="102" s="1"/>
  <c r="D150" i="102"/>
  <c r="X90" i="102" s="1"/>
  <c r="D151" i="102"/>
  <c r="X91" i="102" s="1"/>
  <c r="D152" i="102"/>
  <c r="X92" i="102" s="1"/>
  <c r="D153" i="102"/>
  <c r="X93" i="102" s="1"/>
  <c r="D154" i="102"/>
  <c r="AC88" i="102" s="1"/>
  <c r="D155" i="102"/>
  <c r="AC89" i="102" s="1"/>
  <c r="D156" i="102"/>
  <c r="AC90" i="102" s="1"/>
  <c r="D124" i="102"/>
  <c r="D88" i="102" s="1"/>
  <c r="A1" i="102"/>
  <c r="C3" i="101"/>
  <c r="G3" i="101"/>
  <c r="C4" i="101"/>
  <c r="G4" i="101"/>
  <c r="C5" i="101"/>
  <c r="F5" i="101"/>
  <c r="G5" i="101"/>
  <c r="C6" i="101"/>
  <c r="F6" i="101"/>
  <c r="G6" i="101"/>
  <c r="C7" i="101"/>
  <c r="F7" i="101"/>
  <c r="G7" i="101"/>
  <c r="C8" i="101"/>
  <c r="G8" i="101"/>
  <c r="C9" i="101"/>
  <c r="F9" i="101"/>
  <c r="G9" i="101"/>
  <c r="C10" i="101"/>
  <c r="F10" i="101"/>
  <c r="G10" i="101"/>
  <c r="C11" i="101"/>
  <c r="G11" i="101"/>
  <c r="C12" i="101"/>
  <c r="F12" i="101"/>
  <c r="G12" i="101"/>
  <c r="C13" i="101"/>
  <c r="F13" i="101"/>
  <c r="G13" i="101"/>
  <c r="C14" i="101"/>
  <c r="F14" i="101"/>
  <c r="G14" i="101"/>
  <c r="C15" i="101"/>
  <c r="F15" i="101"/>
  <c r="G15" i="101"/>
  <c r="C16" i="101"/>
  <c r="F16" i="101"/>
  <c r="G16" i="101"/>
  <c r="C17" i="101"/>
  <c r="F17" i="101"/>
  <c r="G17" i="101"/>
  <c r="C18" i="101"/>
  <c r="G18" i="101"/>
  <c r="C19" i="101"/>
  <c r="F19" i="101"/>
  <c r="G19" i="101"/>
  <c r="C20" i="101"/>
  <c r="F20" i="101"/>
  <c r="G20" i="101"/>
  <c r="C21" i="101"/>
  <c r="F21" i="101"/>
  <c r="G21" i="101"/>
  <c r="C23" i="101"/>
  <c r="F23" i="101"/>
  <c r="G23" i="101"/>
  <c r="I16" i="101" l="1"/>
  <c r="H16" i="101"/>
  <c r="I12" i="101"/>
  <c r="H12" i="101"/>
  <c r="H9" i="101"/>
  <c r="I9" i="101"/>
  <c r="H6" i="101"/>
  <c r="I6" i="101"/>
  <c r="H17" i="101"/>
  <c r="I17" i="101"/>
  <c r="H13" i="101"/>
  <c r="I13" i="101"/>
  <c r="I10" i="101"/>
  <c r="H10" i="101"/>
  <c r="H7" i="101"/>
  <c r="I7" i="101"/>
  <c r="H20" i="101"/>
  <c r="I20" i="101"/>
  <c r="I21" i="101"/>
  <c r="H21" i="101"/>
  <c r="H19" i="101"/>
  <c r="I19" i="101"/>
  <c r="I14" i="101"/>
  <c r="H14" i="101"/>
  <c r="I23" i="101"/>
  <c r="H23" i="101"/>
  <c r="H15" i="101"/>
  <c r="I15" i="101"/>
  <c r="H5" i="101"/>
  <c r="I5" i="101"/>
  <c r="T88" i="102" a="1"/>
  <c r="T88" i="102" s="1"/>
  <c r="J91" i="102" a="1"/>
  <c r="J91" i="102" s="1"/>
  <c r="I4" i="101"/>
  <c r="H3" i="101"/>
  <c r="Y92" i="102" a="1"/>
  <c r="Y92" i="102" s="1"/>
  <c r="E88" i="102" a="1"/>
  <c r="E88" i="102" s="1"/>
  <c r="T93" i="102" a="1"/>
  <c r="T93" i="102" s="1"/>
  <c r="T90" i="102" a="1"/>
  <c r="T90" i="102" s="1"/>
  <c r="AD89" i="102" a="1"/>
  <c r="AD89" i="102" s="1"/>
  <c r="O88" i="102" a="1"/>
  <c r="O88" i="102" s="1"/>
  <c r="E92" i="102" a="1"/>
  <c r="E92" i="102" s="1"/>
  <c r="J89" i="102" a="1"/>
  <c r="J89" i="102" s="1"/>
  <c r="H4" i="101"/>
  <c r="Y93" i="102" a="1"/>
  <c r="Y93" i="102" s="1"/>
  <c r="E93" i="102" a="1"/>
  <c r="E93" i="102" s="1"/>
  <c r="J92" i="102" a="1"/>
  <c r="J92" i="102" s="1"/>
  <c r="O91" i="102" a="1"/>
  <c r="O91" i="102" s="1"/>
  <c r="Y90" i="102" a="1"/>
  <c r="Y90" i="102" s="1"/>
  <c r="E90" i="102" a="1"/>
  <c r="E90" i="102" s="1"/>
  <c r="O89" i="102" a="1"/>
  <c r="O89" i="102" s="1"/>
  <c r="Y88" i="102" a="1"/>
  <c r="Y88" i="102" s="1"/>
  <c r="I3" i="101"/>
  <c r="J93" i="102" a="1"/>
  <c r="J93" i="102" s="1"/>
  <c r="O92" i="102" a="1"/>
  <c r="O92" i="102" s="1"/>
  <c r="T91" i="102" a="1"/>
  <c r="T91" i="102" s="1"/>
  <c r="AD90" i="102" a="1"/>
  <c r="AD90" i="102" s="1"/>
  <c r="J90" i="102" a="1"/>
  <c r="J90" i="102" s="1"/>
  <c r="T89" i="102" a="1"/>
  <c r="T89" i="102" s="1"/>
  <c r="AD88" i="102" a="1"/>
  <c r="AD88" i="102" s="1"/>
  <c r="J88" i="102" a="1"/>
  <c r="J88" i="102" s="1"/>
  <c r="O93" i="102" a="1"/>
  <c r="O93" i="102" s="1"/>
  <c r="T92" i="102" a="1"/>
  <c r="T92" i="102" s="1"/>
  <c r="Y91" i="102" a="1"/>
  <c r="Y91" i="102" s="1"/>
  <c r="E91" i="102" a="1"/>
  <c r="E91" i="102" s="1"/>
  <c r="O90" i="102" a="1"/>
  <c r="O90" i="102" s="1"/>
  <c r="Y89" i="102" a="1"/>
  <c r="Y89" i="102" s="1"/>
  <c r="E89" i="102" a="1"/>
  <c r="E89" i="102" s="1"/>
  <c r="G9" i="98" l="1"/>
  <c r="G10" i="98"/>
  <c r="G6" i="98"/>
  <c r="F6" i="98"/>
  <c r="F10" i="98"/>
  <c r="F9" i="98"/>
  <c r="F4" i="98"/>
  <c r="D133" i="97" l="1"/>
  <c r="AC89" i="97" s="1"/>
  <c r="D132" i="97"/>
  <c r="AC88" i="97" s="1"/>
  <c r="D131" i="97"/>
  <c r="AC87" i="97" s="1"/>
  <c r="D130" i="97"/>
  <c r="X92" i="97" s="1"/>
  <c r="D129" i="97"/>
  <c r="X91" i="97" s="1"/>
  <c r="D128" i="97"/>
  <c r="X90" i="97" s="1"/>
  <c r="D127" i="97"/>
  <c r="X89" i="97" s="1"/>
  <c r="D126" i="97"/>
  <c r="X88" i="97" s="1"/>
  <c r="D125" i="97"/>
  <c r="X87" i="97" s="1"/>
  <c r="D124" i="97"/>
  <c r="D123" i="97"/>
  <c r="S91" i="97" s="1"/>
  <c r="D122" i="97"/>
  <c r="S90" i="97" s="1"/>
  <c r="D121" i="97"/>
  <c r="S89" i="97" s="1"/>
  <c r="D120" i="97"/>
  <c r="S88" i="97" s="1"/>
  <c r="D119" i="97"/>
  <c r="S87" i="97" s="1"/>
  <c r="D118" i="97"/>
  <c r="N92" i="97" s="1"/>
  <c r="D117" i="97"/>
  <c r="N91" i="97" s="1"/>
  <c r="D116" i="97"/>
  <c r="N90" i="97" s="1"/>
  <c r="D115" i="97"/>
  <c r="N89" i="97" s="1"/>
  <c r="D114" i="97"/>
  <c r="N88" i="97" s="1"/>
  <c r="D113" i="97"/>
  <c r="N87" i="97" s="1"/>
  <c r="D112" i="97"/>
  <c r="I92" i="97" s="1"/>
  <c r="D111" i="97"/>
  <c r="I91" i="97" s="1"/>
  <c r="D110" i="97"/>
  <c r="I90" i="97" s="1"/>
  <c r="D109" i="97"/>
  <c r="I89" i="97" s="1"/>
  <c r="D108" i="97"/>
  <c r="I88" i="97" s="1"/>
  <c r="D107" i="97"/>
  <c r="I87" i="97" s="1"/>
  <c r="D106" i="97"/>
  <c r="D92" i="97" s="1"/>
  <c r="D105" i="97"/>
  <c r="D91" i="97" s="1"/>
  <c r="D104" i="97"/>
  <c r="D90" i="97" s="1"/>
  <c r="D103" i="97"/>
  <c r="D89" i="97" s="1"/>
  <c r="D102" i="97"/>
  <c r="D88" i="97" s="1"/>
  <c r="D101" i="97"/>
  <c r="D87" i="97" s="1"/>
  <c r="S92" i="97"/>
  <c r="O92" i="97" l="1" a="1"/>
  <c r="O92" i="97" s="1"/>
  <c r="J89" i="97" a="1"/>
  <c r="J89" i="97" s="1"/>
  <c r="T88" i="97" a="1"/>
  <c r="T88" i="97" s="1"/>
  <c r="T90" i="97" a="1"/>
  <c r="T90" i="97" s="1"/>
  <c r="O91" i="97" a="1"/>
  <c r="O91" i="97" s="1"/>
  <c r="J92" i="97" a="1"/>
  <c r="J92" i="97" s="1"/>
  <c r="AD87" i="97" a="1"/>
  <c r="AD87" i="97" s="1"/>
  <c r="E87" i="97" a="1"/>
  <c r="E87" i="97" s="1"/>
  <c r="Y87" i="97" a="1"/>
  <c r="Y87" i="97" s="1"/>
  <c r="O88" i="97" a="1"/>
  <c r="O88" i="97" s="1"/>
  <c r="E89" i="97" a="1"/>
  <c r="E89" i="97" s="1"/>
  <c r="Y89" i="97" a="1"/>
  <c r="Y89" i="97" s="1"/>
  <c r="O90" i="97" a="1"/>
  <c r="O90" i="97" s="1"/>
  <c r="J91" i="97" a="1"/>
  <c r="J91" i="97" s="1"/>
  <c r="E92" i="97" a="1"/>
  <c r="E92" i="97" s="1"/>
  <c r="Y92" i="97" a="1"/>
  <c r="Y92" i="97" s="1"/>
  <c r="J87" i="97" a="1"/>
  <c r="J87" i="97" s="1"/>
  <c r="AD89" i="97" a="1"/>
  <c r="AD89" i="97" s="1"/>
  <c r="T87" i="97" a="1"/>
  <c r="T87" i="97" s="1"/>
  <c r="J88" i="97" a="1"/>
  <c r="J88" i="97" s="1"/>
  <c r="AD88" i="97" a="1"/>
  <c r="AD88" i="97" s="1"/>
  <c r="T89" i="97" a="1"/>
  <c r="T89" i="97" s="1"/>
  <c r="J90" i="97" a="1"/>
  <c r="J90" i="97" s="1"/>
  <c r="E91" i="97" a="1"/>
  <c r="E91" i="97" s="1"/>
  <c r="Y91" i="97" a="1"/>
  <c r="Y91" i="97" s="1"/>
  <c r="T92" i="97" a="1"/>
  <c r="T92" i="97" s="1"/>
  <c r="O87" i="97" a="1"/>
  <c r="O87" i="97" s="1"/>
  <c r="E88" i="97" a="1"/>
  <c r="E88" i="97" s="1"/>
  <c r="Y88" i="97" a="1"/>
  <c r="Y88" i="97" s="1"/>
  <c r="O89" i="97" a="1"/>
  <c r="O89" i="97" s="1"/>
  <c r="E90" i="97" a="1"/>
  <c r="E90" i="97" s="1"/>
  <c r="Y90" i="97" a="1"/>
  <c r="Y90" i="97" s="1"/>
  <c r="T91" i="97" a="1"/>
  <c r="T91" i="97" s="1"/>
  <c r="C14" i="89" l="1"/>
  <c r="D133" i="95" l="1"/>
  <c r="AC89" i="95" s="1"/>
  <c r="D132" i="95"/>
  <c r="D131" i="95"/>
  <c r="AC87" i="95" s="1"/>
  <c r="D130" i="95"/>
  <c r="X92" i="95" s="1"/>
  <c r="D129" i="95"/>
  <c r="X91" i="95" s="1"/>
  <c r="D128" i="95"/>
  <c r="X90" i="95" s="1"/>
  <c r="D127" i="95"/>
  <c r="X89" i="95" s="1"/>
  <c r="D126" i="95"/>
  <c r="X88" i="95" s="1"/>
  <c r="D125" i="95"/>
  <c r="X87" i="95" s="1"/>
  <c r="D124" i="95"/>
  <c r="S92" i="95" s="1"/>
  <c r="D123" i="95"/>
  <c r="S91" i="95" s="1"/>
  <c r="D122" i="95"/>
  <c r="S90" i="95" s="1"/>
  <c r="D121" i="95"/>
  <c r="S89" i="95" s="1"/>
  <c r="D120" i="95"/>
  <c r="S88" i="95" s="1"/>
  <c r="D119" i="95"/>
  <c r="S87" i="95" s="1"/>
  <c r="D118" i="95"/>
  <c r="N92" i="95" s="1"/>
  <c r="D117" i="95"/>
  <c r="N91" i="95" s="1"/>
  <c r="D116" i="95"/>
  <c r="N90" i="95" s="1"/>
  <c r="D115" i="95"/>
  <c r="N89" i="95" s="1"/>
  <c r="D114" i="95"/>
  <c r="N88" i="95" s="1"/>
  <c r="D113" i="95"/>
  <c r="N87" i="95" s="1"/>
  <c r="D112" i="95"/>
  <c r="I92" i="95" s="1"/>
  <c r="D111" i="95"/>
  <c r="I91" i="95" s="1"/>
  <c r="D110" i="95"/>
  <c r="I90" i="95" s="1"/>
  <c r="D109" i="95"/>
  <c r="I89" i="95" s="1"/>
  <c r="D108" i="95"/>
  <c r="I88" i="95" s="1"/>
  <c r="D107" i="95"/>
  <c r="I87" i="95" s="1"/>
  <c r="D106" i="95"/>
  <c r="D92" i="95" s="1"/>
  <c r="D105" i="95"/>
  <c r="D91" i="95" s="1"/>
  <c r="D104" i="95"/>
  <c r="D90" i="95" s="1"/>
  <c r="D103" i="95"/>
  <c r="D89" i="95" s="1"/>
  <c r="D102" i="95"/>
  <c r="D88" i="95" s="1"/>
  <c r="D101" i="95"/>
  <c r="D87" i="95" s="1"/>
  <c r="AC88" i="95"/>
  <c r="O92" i="95" a="1"/>
  <c r="O92" i="95" s="1"/>
  <c r="O87" i="95" l="1" a="1"/>
  <c r="O87" i="95" s="1"/>
  <c r="O89" i="95" a="1"/>
  <c r="O89" i="95" s="1"/>
  <c r="T91" i="95" a="1"/>
  <c r="T91" i="95" s="1"/>
  <c r="T90" i="95" a="1"/>
  <c r="T90" i="95" s="1"/>
  <c r="O91" i="95" a="1"/>
  <c r="O91" i="95" s="1"/>
  <c r="J92" i="95" a="1"/>
  <c r="J92" i="95" s="1"/>
  <c r="Y88" i="95" a="1"/>
  <c r="Y88" i="95" s="1"/>
  <c r="Y90" i="95" a="1"/>
  <c r="Y90" i="95" s="1"/>
  <c r="J87" i="95" a="1"/>
  <c r="J87" i="95" s="1"/>
  <c r="T88" i="95" a="1"/>
  <c r="T88" i="95" s="1"/>
  <c r="AD89" i="95" a="1"/>
  <c r="AD89" i="95" s="1"/>
  <c r="Y87" i="95" a="1"/>
  <c r="Y87" i="95" s="1"/>
  <c r="E89" i="95" a="1"/>
  <c r="E89" i="95" s="1"/>
  <c r="Y89" i="95" a="1"/>
  <c r="Y89" i="95" s="1"/>
  <c r="O90" i="95" a="1"/>
  <c r="O90" i="95" s="1"/>
  <c r="J91" i="95" a="1"/>
  <c r="J91" i="95" s="1"/>
  <c r="E92" i="95" a="1"/>
  <c r="E92" i="95" s="1"/>
  <c r="Y92" i="95" a="1"/>
  <c r="Y92" i="95" s="1"/>
  <c r="E88" i="95" a="1"/>
  <c r="E88" i="95" s="1"/>
  <c r="E90" i="95" a="1"/>
  <c r="E90" i="95" s="1"/>
  <c r="AD87" i="95" a="1"/>
  <c r="AD87" i="95" s="1"/>
  <c r="J89" i="95" a="1"/>
  <c r="J89" i="95" s="1"/>
  <c r="E87" i="95" a="1"/>
  <c r="E87" i="95" s="1"/>
  <c r="O88" i="95" a="1"/>
  <c r="O88" i="95" s="1"/>
  <c r="T87" i="95" a="1"/>
  <c r="T87" i="95" s="1"/>
  <c r="J88" i="95" a="1"/>
  <c r="J88" i="95" s="1"/>
  <c r="AD88" i="95" a="1"/>
  <c r="AD88" i="95" s="1"/>
  <c r="T89" i="95" a="1"/>
  <c r="T89" i="95" s="1"/>
  <c r="J90" i="95" a="1"/>
  <c r="J90" i="95" s="1"/>
  <c r="E91" i="95" a="1"/>
  <c r="E91" i="95" s="1"/>
  <c r="Y91" i="95" a="1"/>
  <c r="Y91" i="95" s="1"/>
  <c r="T92" i="95" a="1"/>
  <c r="T92" i="95" s="1"/>
  <c r="A1" i="32" l="1"/>
  <c r="AE25" i="89" l="1"/>
  <c r="O14" i="52" l="1"/>
  <c r="H21" i="52" l="1"/>
  <c r="M21" i="52"/>
  <c r="R21" i="52"/>
  <c r="W21" i="52"/>
  <c r="H22" i="52"/>
  <c r="J22" i="52"/>
  <c r="M22" i="52"/>
  <c r="O22" i="52"/>
  <c r="T22" i="52"/>
  <c r="W22" i="52"/>
  <c r="Y22" i="52"/>
  <c r="H25" i="52"/>
  <c r="M25" i="52"/>
  <c r="R25" i="52"/>
  <c r="M26" i="52"/>
  <c r="O26" i="52"/>
  <c r="R26" i="52"/>
  <c r="T26" i="52"/>
  <c r="W26" i="52"/>
  <c r="Y26" i="52"/>
  <c r="R29" i="52"/>
  <c r="W29" i="52"/>
  <c r="R30" i="52"/>
  <c r="T30" i="52"/>
  <c r="W30" i="52"/>
  <c r="Y30" i="52"/>
  <c r="R31" i="52"/>
  <c r="T31" i="52"/>
  <c r="W31" i="52"/>
  <c r="Y31" i="52"/>
  <c r="H13" i="52"/>
  <c r="M13" i="52"/>
  <c r="R13" i="52"/>
  <c r="W13" i="52"/>
  <c r="H14" i="52"/>
  <c r="J14" i="52"/>
  <c r="M14" i="52"/>
  <c r="R14" i="52"/>
  <c r="T14" i="52"/>
  <c r="W14" i="52"/>
  <c r="Y14" i="52"/>
  <c r="M17" i="52"/>
  <c r="R17" i="52"/>
  <c r="W17" i="52"/>
  <c r="M18" i="52"/>
  <c r="O18" i="52"/>
  <c r="R18" i="52"/>
  <c r="T18" i="52"/>
  <c r="W18" i="52"/>
  <c r="Y18" i="52"/>
  <c r="M9" i="52"/>
  <c r="R9" i="52"/>
  <c r="W9" i="52"/>
  <c r="H10" i="52"/>
  <c r="J10" i="52"/>
  <c r="M10" i="52"/>
  <c r="O10" i="52"/>
  <c r="R10" i="52"/>
  <c r="T10" i="52"/>
  <c r="W10" i="52"/>
  <c r="Y10" i="52"/>
  <c r="AF22" i="52"/>
  <c r="A1" i="54" l="1"/>
  <c r="M26" i="89" l="1"/>
  <c r="H9" i="54" l="1"/>
  <c r="M9" i="54"/>
  <c r="R9" i="54"/>
  <c r="W9" i="54"/>
  <c r="C10" i="54"/>
  <c r="E10" i="54"/>
  <c r="H10" i="54"/>
  <c r="J10" i="54"/>
  <c r="M10" i="54"/>
  <c r="O10" i="54"/>
  <c r="R10" i="54"/>
  <c r="T10" i="54"/>
  <c r="W10" i="54"/>
  <c r="Y10" i="54"/>
  <c r="H13" i="54"/>
  <c r="M13" i="54"/>
  <c r="R13" i="54"/>
  <c r="W13" i="54"/>
  <c r="C14" i="54"/>
  <c r="E14" i="54"/>
  <c r="H14" i="54"/>
  <c r="J14" i="54"/>
  <c r="M14" i="54"/>
  <c r="O14" i="54"/>
  <c r="R14" i="54"/>
  <c r="T14" i="54"/>
  <c r="W14" i="54"/>
  <c r="Y14" i="54"/>
  <c r="C17" i="54"/>
  <c r="H17" i="54"/>
  <c r="R17" i="54"/>
  <c r="W17" i="54"/>
  <c r="C18" i="54"/>
  <c r="E18" i="54"/>
  <c r="H18" i="54"/>
  <c r="J18" i="54"/>
  <c r="M18" i="54"/>
  <c r="O18" i="54"/>
  <c r="R18" i="54"/>
  <c r="T18" i="54"/>
  <c r="W18" i="54"/>
  <c r="Y18" i="54"/>
  <c r="M21" i="54"/>
  <c r="R21" i="54"/>
  <c r="W21" i="54"/>
  <c r="M22" i="54"/>
  <c r="O22" i="54"/>
  <c r="R22" i="54"/>
  <c r="T22" i="54"/>
  <c r="W22" i="54"/>
  <c r="Y22" i="54"/>
  <c r="R25" i="54"/>
  <c r="W25" i="54"/>
  <c r="R26" i="54"/>
  <c r="T26" i="54"/>
  <c r="W26" i="54"/>
  <c r="Y26" i="54"/>
  <c r="M29" i="54"/>
  <c r="R29" i="54"/>
  <c r="W29" i="54"/>
  <c r="M30" i="54"/>
  <c r="O30" i="54"/>
  <c r="R30" i="54"/>
  <c r="T30" i="54"/>
  <c r="W30" i="54"/>
  <c r="Y30" i="54"/>
  <c r="E10" i="89" l="1"/>
  <c r="H10" i="89"/>
  <c r="J10" i="89"/>
  <c r="M10" i="89"/>
  <c r="O10" i="89"/>
  <c r="R10" i="89"/>
  <c r="T10" i="89"/>
  <c r="W10" i="89"/>
  <c r="Y10" i="89"/>
  <c r="E14" i="89"/>
  <c r="H14" i="89"/>
  <c r="J14" i="89"/>
  <c r="M14" i="89"/>
  <c r="O14" i="89"/>
  <c r="R14" i="89"/>
  <c r="T14" i="89"/>
  <c r="W14" i="89"/>
  <c r="Y14" i="89"/>
  <c r="E18" i="89"/>
  <c r="H18" i="89"/>
  <c r="J18" i="89"/>
  <c r="M18" i="89"/>
  <c r="O18" i="89"/>
  <c r="R18" i="89"/>
  <c r="T18" i="89"/>
  <c r="W18" i="89"/>
  <c r="Y18" i="89"/>
  <c r="M22" i="89"/>
  <c r="O22" i="89"/>
  <c r="R22" i="89"/>
  <c r="T22" i="89"/>
  <c r="W22" i="89"/>
  <c r="Y22" i="89"/>
  <c r="H26" i="89"/>
  <c r="J26" i="89"/>
  <c r="O26" i="89"/>
  <c r="R26" i="89"/>
  <c r="T26" i="89"/>
  <c r="W26" i="89"/>
  <c r="Y26" i="89"/>
  <c r="H30" i="89"/>
  <c r="J30" i="89"/>
  <c r="M30" i="89"/>
  <c r="O30" i="89"/>
  <c r="R30" i="89"/>
  <c r="T30" i="89"/>
  <c r="W30" i="89"/>
  <c r="Y30" i="89"/>
  <c r="H31" i="89"/>
  <c r="J31" i="89"/>
  <c r="M31" i="89"/>
  <c r="O31" i="89"/>
  <c r="R31" i="89"/>
  <c r="T31" i="89"/>
  <c r="W31" i="89"/>
  <c r="Y31" i="89"/>
  <c r="G27" i="90"/>
  <c r="G26" i="90"/>
  <c r="G25" i="90"/>
  <c r="G21" i="90"/>
  <c r="G19" i="90"/>
  <c r="G17" i="90"/>
  <c r="G14" i="90"/>
  <c r="F25" i="90"/>
  <c r="F26" i="90"/>
  <c r="F28" i="90"/>
  <c r="G28" i="90"/>
  <c r="F27" i="90"/>
  <c r="F29" i="90"/>
  <c r="F3" i="90"/>
  <c r="G3" i="90"/>
  <c r="F4" i="90"/>
  <c r="G4" i="90"/>
  <c r="F5" i="90"/>
  <c r="G5" i="90"/>
  <c r="F6" i="90"/>
  <c r="G6" i="90"/>
  <c r="F7" i="90"/>
  <c r="G7" i="90"/>
  <c r="F8" i="90"/>
  <c r="G8" i="90"/>
  <c r="F9" i="90"/>
  <c r="G9" i="90"/>
  <c r="F10" i="90"/>
  <c r="G10" i="90"/>
  <c r="F11" i="90"/>
  <c r="G11" i="90"/>
  <c r="F12" i="90"/>
  <c r="G12" i="90"/>
  <c r="F13" i="90"/>
  <c r="G13" i="90"/>
  <c r="F14" i="90"/>
  <c r="F15" i="90"/>
  <c r="G15" i="90"/>
  <c r="F16" i="90"/>
  <c r="G16" i="90"/>
  <c r="F17" i="90"/>
  <c r="F18" i="90"/>
  <c r="G18" i="90"/>
  <c r="F19" i="90"/>
  <c r="F20" i="90"/>
  <c r="G20" i="90"/>
  <c r="F21" i="90"/>
  <c r="F22" i="90"/>
  <c r="G22" i="90"/>
  <c r="F23" i="90"/>
  <c r="G23" i="90"/>
  <c r="O91" i="89" l="1" a="1"/>
  <c r="O91" i="89" s="1"/>
  <c r="Y92" i="89" a="1"/>
  <c r="Y92" i="89" s="1"/>
  <c r="Y91" i="89" a="1"/>
  <c r="Y91" i="89" s="1"/>
  <c r="G24" i="90"/>
  <c r="F24" i="90"/>
  <c r="AN97" i="89" l="1"/>
  <c r="AM97" i="89"/>
  <c r="AN96" i="89"/>
  <c r="AN95" i="89"/>
  <c r="AM95" i="89"/>
  <c r="AN94" i="89"/>
  <c r="AM94" i="89"/>
  <c r="M22" i="64" l="1"/>
  <c r="M23" i="64"/>
  <c r="M24" i="64"/>
  <c r="M25" i="64"/>
  <c r="M26" i="64"/>
  <c r="M21" i="64"/>
  <c r="M16" i="64"/>
  <c r="M17" i="64"/>
  <c r="M18" i="64"/>
  <c r="M19" i="64"/>
  <c r="M20" i="64"/>
  <c r="M15" i="64"/>
  <c r="M34" i="64"/>
  <c r="M35" i="64"/>
  <c r="M33" i="64"/>
  <c r="M30" i="64"/>
  <c r="M31" i="64"/>
  <c r="M32" i="64"/>
  <c r="M27" i="64"/>
  <c r="M28" i="64"/>
  <c r="M29" i="64"/>
  <c r="M10" i="64"/>
  <c r="M11" i="64"/>
  <c r="M12" i="64"/>
  <c r="M13" i="64"/>
  <c r="M14" i="64"/>
  <c r="M9" i="64"/>
  <c r="M4" i="64"/>
  <c r="M5" i="64"/>
  <c r="M6" i="64"/>
  <c r="M7" i="64"/>
  <c r="M8" i="64"/>
  <c r="M3" i="64"/>
  <c r="F11" i="64" l="1"/>
  <c r="F8" i="64"/>
  <c r="H8" i="64" s="1"/>
  <c r="M23" i="65" l="1"/>
  <c r="M26" i="65"/>
  <c r="M25" i="65"/>
  <c r="M24" i="65"/>
  <c r="M20" i="65"/>
  <c r="M16" i="65"/>
  <c r="M12" i="65"/>
  <c r="M19" i="65"/>
  <c r="M15" i="65"/>
  <c r="M11" i="65"/>
  <c r="M22" i="65"/>
  <c r="M18" i="65"/>
  <c r="M14" i="65"/>
  <c r="M10" i="65"/>
  <c r="M21" i="65"/>
  <c r="M17" i="65"/>
  <c r="M13" i="65"/>
  <c r="M9" i="65"/>
  <c r="C3" i="64"/>
  <c r="J10" i="53" l="1"/>
  <c r="H10" i="53"/>
  <c r="J14" i="53"/>
  <c r="H14" i="53"/>
  <c r="J18" i="53"/>
  <c r="H18" i="53"/>
  <c r="J22" i="53"/>
  <c r="H22" i="53"/>
  <c r="Y18" i="53"/>
  <c r="W18" i="53"/>
  <c r="T18" i="53"/>
  <c r="R18" i="53"/>
  <c r="O22" i="53"/>
  <c r="M22" i="53"/>
  <c r="O18" i="53"/>
  <c r="M18" i="53"/>
  <c r="O14" i="53"/>
  <c r="M14" i="53"/>
  <c r="T22" i="53"/>
  <c r="R22" i="53"/>
  <c r="T14" i="53"/>
  <c r="R14" i="53"/>
  <c r="Y14" i="53"/>
  <c r="W14" i="53"/>
  <c r="O10" i="53"/>
  <c r="M10" i="53"/>
  <c r="Y22" i="53"/>
  <c r="W22" i="53"/>
  <c r="T10" i="53"/>
  <c r="R10" i="53"/>
  <c r="Y10" i="53"/>
  <c r="W10" i="53"/>
  <c r="H21" i="53"/>
  <c r="H17" i="53"/>
  <c r="H13" i="53"/>
  <c r="H9" i="53"/>
  <c r="M17" i="53"/>
  <c r="M21" i="53"/>
  <c r="R17" i="53"/>
  <c r="W17" i="53"/>
  <c r="R13" i="53"/>
  <c r="R21" i="53"/>
  <c r="M13" i="53"/>
  <c r="M9" i="53"/>
  <c r="W21" i="53"/>
  <c r="R9" i="53"/>
  <c r="W9" i="53"/>
  <c r="W13" i="53"/>
  <c r="F23" i="64" l="1"/>
  <c r="G11" i="64" l="1"/>
  <c r="G23" i="64"/>
  <c r="G21" i="64"/>
  <c r="F21" i="64"/>
  <c r="G22" i="64"/>
  <c r="F22" i="64"/>
  <c r="G20" i="64"/>
  <c r="F20" i="64"/>
  <c r="G19" i="64"/>
  <c r="G18" i="64"/>
  <c r="F18" i="64"/>
  <c r="G17" i="64"/>
  <c r="F17" i="64"/>
  <c r="G16" i="64"/>
  <c r="F16" i="64"/>
  <c r="G14" i="64"/>
  <c r="F14" i="64"/>
  <c r="G13" i="64"/>
  <c r="F13" i="64"/>
  <c r="G12" i="64"/>
  <c r="G9" i="64"/>
  <c r="G6" i="64"/>
  <c r="F6" i="64"/>
  <c r="C23" i="64"/>
  <c r="G15" i="64"/>
  <c r="G10" i="64"/>
  <c r="G7" i="64"/>
  <c r="G8" i="64"/>
  <c r="G5" i="64"/>
  <c r="G3" i="64" l="1"/>
  <c r="D133" i="93"/>
  <c r="AC89" i="93" s="1"/>
  <c r="D132" i="93"/>
  <c r="AC88" i="93" s="1"/>
  <c r="D131" i="93"/>
  <c r="AC87" i="93" s="1"/>
  <c r="D130" i="93"/>
  <c r="D129" i="93"/>
  <c r="X91" i="93" s="1"/>
  <c r="D128" i="93"/>
  <c r="X90" i="93" s="1"/>
  <c r="D127" i="93"/>
  <c r="X89" i="93" s="1"/>
  <c r="D126" i="93"/>
  <c r="X88" i="93" s="1"/>
  <c r="D125" i="93"/>
  <c r="X87" i="93" s="1"/>
  <c r="D124" i="93"/>
  <c r="S92" i="93" s="1"/>
  <c r="D123" i="93"/>
  <c r="S91" i="93" s="1"/>
  <c r="D122" i="93"/>
  <c r="S90" i="93" s="1"/>
  <c r="D121" i="93"/>
  <c r="S89" i="93" s="1"/>
  <c r="D120" i="93"/>
  <c r="S88" i="93" s="1"/>
  <c r="D119" i="93"/>
  <c r="S87" i="93" s="1"/>
  <c r="D118" i="93"/>
  <c r="N92" i="93" s="1"/>
  <c r="D117" i="93"/>
  <c r="N91" i="93" s="1"/>
  <c r="D116" i="93"/>
  <c r="N90" i="93" s="1"/>
  <c r="D115" i="93"/>
  <c r="N89" i="93" s="1"/>
  <c r="D114" i="93"/>
  <c r="N88" i="93" s="1"/>
  <c r="D113" i="93"/>
  <c r="N87" i="93" s="1"/>
  <c r="D112" i="93"/>
  <c r="I92" i="93" s="1"/>
  <c r="D111" i="93"/>
  <c r="I91" i="93" s="1"/>
  <c r="D110" i="93"/>
  <c r="I90" i="93" s="1"/>
  <c r="D109" i="93"/>
  <c r="I89" i="93" s="1"/>
  <c r="D108" i="93"/>
  <c r="I88" i="93" s="1"/>
  <c r="D107" i="93"/>
  <c r="I87" i="93" s="1"/>
  <c r="D106" i="93"/>
  <c r="D92" i="93" s="1"/>
  <c r="D105" i="93"/>
  <c r="D91" i="93" s="1"/>
  <c r="D104" i="93"/>
  <c r="D90" i="93" s="1"/>
  <c r="D103" i="93"/>
  <c r="D89" i="93" s="1"/>
  <c r="D102" i="93"/>
  <c r="D88" i="93" s="1"/>
  <c r="D101" i="93"/>
  <c r="D87" i="93" s="1"/>
  <c r="AN94" i="93"/>
  <c r="AN93" i="93"/>
  <c r="X92" i="93"/>
  <c r="AM91" i="93"/>
  <c r="Y31" i="93"/>
  <c r="W31" i="93"/>
  <c r="T31" i="93"/>
  <c r="R31" i="93"/>
  <c r="Y30" i="93"/>
  <c r="AO94" i="93" s="1"/>
  <c r="W30" i="93"/>
  <c r="T30" i="93"/>
  <c r="AO93" i="93" s="1"/>
  <c r="R30" i="93"/>
  <c r="W29" i="93"/>
  <c r="Y26" i="93"/>
  <c r="W26" i="93"/>
  <c r="T26" i="93"/>
  <c r="O26" i="93"/>
  <c r="M26" i="93"/>
  <c r="W25" i="93"/>
  <c r="R25" i="93"/>
  <c r="M25" i="93"/>
  <c r="AF22" i="93"/>
  <c r="Y22" i="93"/>
  <c r="W22" i="93"/>
  <c r="T22" i="93"/>
  <c r="R22" i="93"/>
  <c r="O22" i="93"/>
  <c r="M22" i="93"/>
  <c r="J22" i="93"/>
  <c r="H22" i="93"/>
  <c r="W21" i="93"/>
  <c r="R21" i="93"/>
  <c r="M21" i="93"/>
  <c r="Y18" i="93"/>
  <c r="W18" i="93"/>
  <c r="T18" i="93"/>
  <c r="R18" i="93"/>
  <c r="O18" i="93"/>
  <c r="M18" i="93"/>
  <c r="J18" i="93"/>
  <c r="H18" i="93"/>
  <c r="W17" i="93"/>
  <c r="R17" i="93"/>
  <c r="M17" i="93"/>
  <c r="H17" i="93"/>
  <c r="Y14" i="93"/>
  <c r="W14" i="93"/>
  <c r="T14" i="93"/>
  <c r="R14" i="93"/>
  <c r="O14" i="93"/>
  <c r="M14" i="93"/>
  <c r="J14" i="93"/>
  <c r="H14" i="93"/>
  <c r="E14" i="93"/>
  <c r="C14" i="93"/>
  <c r="W13" i="93"/>
  <c r="R13" i="93"/>
  <c r="M13" i="93"/>
  <c r="H13" i="93"/>
  <c r="C13" i="93"/>
  <c r="Y10" i="93"/>
  <c r="W10" i="93"/>
  <c r="T10" i="93"/>
  <c r="R10" i="93"/>
  <c r="O10" i="93"/>
  <c r="M10" i="93"/>
  <c r="J10" i="93"/>
  <c r="H10" i="93"/>
  <c r="E10" i="93"/>
  <c r="C10" i="93"/>
  <c r="W9" i="93"/>
  <c r="R9" i="93"/>
  <c r="M9" i="93"/>
  <c r="H9" i="93"/>
  <c r="A1" i="93"/>
  <c r="O92" i="93" l="1" a="1"/>
  <c r="O92" i="93" s="1"/>
  <c r="E88" i="93" a="1"/>
  <c r="E88" i="93" s="1"/>
  <c r="O89" i="93" a="1"/>
  <c r="O89" i="93" s="1"/>
  <c r="E90" i="93" a="1"/>
  <c r="E90" i="93" s="1"/>
  <c r="T91" i="93" a="1"/>
  <c r="T91" i="93" s="1"/>
  <c r="E87" i="93" a="1"/>
  <c r="E87" i="93" s="1"/>
  <c r="Y87" i="93" a="1"/>
  <c r="Y87" i="93" s="1"/>
  <c r="O88" i="93" a="1"/>
  <c r="O88" i="93" s="1"/>
  <c r="E89" i="93" a="1"/>
  <c r="E89" i="93" s="1"/>
  <c r="Y89" i="93" a="1"/>
  <c r="Y89" i="93" s="1"/>
  <c r="O90" i="93" a="1"/>
  <c r="O90" i="93" s="1"/>
  <c r="J91" i="93" a="1"/>
  <c r="J91" i="93" s="1"/>
  <c r="J92" i="93" a="1"/>
  <c r="J92" i="93" s="1"/>
  <c r="T87" i="93" a="1"/>
  <c r="T87" i="93" s="1"/>
  <c r="J88" i="93" a="1"/>
  <c r="J88" i="93" s="1"/>
  <c r="AD88" i="93" a="1"/>
  <c r="AD88" i="93" s="1"/>
  <c r="T89" i="93" a="1"/>
  <c r="T89" i="93" s="1"/>
  <c r="J90" i="93" a="1"/>
  <c r="J90" i="93" s="1"/>
  <c r="E91" i="93" a="1"/>
  <c r="E91" i="93" s="1"/>
  <c r="Y91" i="93" a="1"/>
  <c r="Y91" i="93" s="1"/>
  <c r="E92" i="93" a="1"/>
  <c r="E92" i="93" s="1"/>
  <c r="Y92" i="93" a="1"/>
  <c r="Y92" i="93" s="1"/>
  <c r="T92" i="93" a="1"/>
  <c r="T92" i="93" s="1"/>
  <c r="O87" i="93" a="1"/>
  <c r="O87" i="93" s="1"/>
  <c r="Y88" i="93" a="1"/>
  <c r="Y88" i="93" s="1"/>
  <c r="Y90" i="93" a="1"/>
  <c r="Y90" i="93" s="1"/>
  <c r="J87" i="93" a="1"/>
  <c r="J87" i="93" s="1"/>
  <c r="AD87" i="93" a="1"/>
  <c r="AD87" i="93" s="1"/>
  <c r="T88" i="93" a="1"/>
  <c r="T88" i="93" s="1"/>
  <c r="J89" i="93" a="1"/>
  <c r="J89" i="93" s="1"/>
  <c r="AD89" i="93" a="1"/>
  <c r="AD89" i="93" s="1"/>
  <c r="T90" i="93" a="1"/>
  <c r="T90" i="93" s="1"/>
  <c r="O91" i="93" a="1"/>
  <c r="O91" i="93" s="1"/>
  <c r="R10" i="44" l="1"/>
  <c r="G8" i="72" l="1"/>
  <c r="F8" i="72"/>
  <c r="F4" i="72"/>
  <c r="G3" i="72"/>
  <c r="G4" i="72"/>
  <c r="G22" i="67" l="1"/>
  <c r="F22" i="67"/>
  <c r="I22" i="67" s="1"/>
  <c r="G21" i="67"/>
  <c r="F21" i="67"/>
  <c r="G7" i="73" l="1"/>
  <c r="G6" i="73"/>
  <c r="J14" i="44"/>
  <c r="H14" i="44"/>
  <c r="J10" i="44"/>
  <c r="H10" i="44"/>
  <c r="O14" i="44"/>
  <c r="M14" i="44"/>
  <c r="T14" i="44"/>
  <c r="R14" i="44"/>
  <c r="O10" i="44"/>
  <c r="T10" i="44"/>
  <c r="Y10" i="44"/>
  <c r="W10" i="44"/>
  <c r="Y14" i="44"/>
  <c r="W14" i="44"/>
  <c r="G7" i="72" l="1"/>
  <c r="F7" i="72"/>
  <c r="I39" i="83" l="1"/>
  <c r="I38" i="83"/>
  <c r="I37" i="83"/>
  <c r="I36" i="83"/>
  <c r="I35" i="83"/>
  <c r="I34" i="83"/>
  <c r="I33" i="83"/>
  <c r="H39" i="83"/>
  <c r="H38" i="83"/>
  <c r="H37" i="83"/>
  <c r="H36" i="83"/>
  <c r="H35" i="83"/>
  <c r="H34" i="83"/>
  <c r="H33" i="83"/>
  <c r="M35" i="90" l="1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4" i="90"/>
  <c r="M3" i="90"/>
  <c r="D134" i="89"/>
  <c r="AC90" i="89" s="1"/>
  <c r="D133" i="89"/>
  <c r="AC89" i="89" s="1"/>
  <c r="D132" i="89"/>
  <c r="AC88" i="89" s="1"/>
  <c r="D131" i="89"/>
  <c r="X93" i="89" s="1"/>
  <c r="D130" i="89"/>
  <c r="X92" i="89" s="1"/>
  <c r="D129" i="89"/>
  <c r="X91" i="89" s="1"/>
  <c r="D128" i="89"/>
  <c r="X90" i="89" s="1"/>
  <c r="D127" i="89"/>
  <c r="X89" i="89" s="1"/>
  <c r="D126" i="89"/>
  <c r="X88" i="89" s="1"/>
  <c r="D125" i="89"/>
  <c r="S93" i="89" s="1"/>
  <c r="D124" i="89"/>
  <c r="D123" i="89"/>
  <c r="S91" i="89" s="1"/>
  <c r="D122" i="89"/>
  <c r="S90" i="89" s="1"/>
  <c r="D121" i="89"/>
  <c r="S89" i="89" s="1"/>
  <c r="D120" i="89"/>
  <c r="S88" i="89" s="1"/>
  <c r="D119" i="89"/>
  <c r="N93" i="89" s="1"/>
  <c r="D118" i="89"/>
  <c r="N92" i="89" s="1"/>
  <c r="D117" i="89"/>
  <c r="N91" i="89" s="1"/>
  <c r="D116" i="89"/>
  <c r="N90" i="89" s="1"/>
  <c r="D115" i="89"/>
  <c r="N89" i="89" s="1"/>
  <c r="D114" i="89"/>
  <c r="N88" i="89" s="1"/>
  <c r="D113" i="89"/>
  <c r="I93" i="89" s="1"/>
  <c r="D112" i="89"/>
  <c r="I92" i="89" s="1"/>
  <c r="D111" i="89"/>
  <c r="I91" i="89" s="1"/>
  <c r="D110" i="89"/>
  <c r="I90" i="89" s="1"/>
  <c r="D109" i="89"/>
  <c r="I89" i="89" s="1"/>
  <c r="D108" i="89"/>
  <c r="I88" i="89" s="1"/>
  <c r="D107" i="89"/>
  <c r="D93" i="89" s="1"/>
  <c r="D106" i="89"/>
  <c r="D92" i="89" s="1"/>
  <c r="D105" i="89"/>
  <c r="D91" i="89" s="1"/>
  <c r="D104" i="89"/>
  <c r="D90" i="89" s="1"/>
  <c r="D103" i="89"/>
  <c r="D89" i="89" s="1"/>
  <c r="D102" i="89"/>
  <c r="D88" i="89" s="1"/>
  <c r="AM92" i="89"/>
  <c r="S92" i="89"/>
  <c r="O93" i="89" a="1"/>
  <c r="O93" i="89" s="1"/>
  <c r="I7" i="90" l="1"/>
  <c r="I13" i="90"/>
  <c r="I23" i="90"/>
  <c r="H23" i="90"/>
  <c r="I27" i="90"/>
  <c r="H27" i="90"/>
  <c r="I26" i="90"/>
  <c r="I19" i="90"/>
  <c r="I12" i="90"/>
  <c r="I3" i="90"/>
  <c r="I11" i="90"/>
  <c r="I16" i="90"/>
  <c r="I4" i="90"/>
  <c r="H4" i="90"/>
  <c r="I10" i="90"/>
  <c r="I22" i="90"/>
  <c r="H21" i="90"/>
  <c r="I25" i="90"/>
  <c r="I20" i="90"/>
  <c r="I28" i="90"/>
  <c r="I15" i="90"/>
  <c r="I18" i="90"/>
  <c r="I24" i="90"/>
  <c r="H5" i="90"/>
  <c r="H6" i="90"/>
  <c r="H9" i="90"/>
  <c r="H17" i="90"/>
  <c r="I17" i="90"/>
  <c r="I21" i="90"/>
  <c r="I6" i="90"/>
  <c r="H7" i="90"/>
  <c r="H18" i="90"/>
  <c r="H22" i="90"/>
  <c r="H10" i="90"/>
  <c r="H13" i="90"/>
  <c r="H25" i="90"/>
  <c r="H11" i="90"/>
  <c r="H26" i="90"/>
  <c r="I5" i="90"/>
  <c r="I9" i="90"/>
  <c r="H3" i="90"/>
  <c r="H15" i="90"/>
  <c r="H19" i="90"/>
  <c r="H28" i="90"/>
  <c r="H12" i="90"/>
  <c r="H16" i="90"/>
  <c r="H20" i="90"/>
  <c r="H24" i="90"/>
  <c r="E88" i="89" a="1"/>
  <c r="E88" i="89" s="1"/>
  <c r="Y88" i="89" a="1"/>
  <c r="Y88" i="89" s="1"/>
  <c r="O89" i="89" a="1"/>
  <c r="O89" i="89" s="1"/>
  <c r="E90" i="89" a="1"/>
  <c r="E90" i="89" s="1"/>
  <c r="Y90" i="89" a="1"/>
  <c r="Y90" i="89" s="1"/>
  <c r="J92" i="89" a="1"/>
  <c r="J92" i="89" s="1"/>
  <c r="J93" i="89" a="1"/>
  <c r="J93" i="89" s="1"/>
  <c r="J89" i="89" a="1"/>
  <c r="J89" i="89" s="1"/>
  <c r="T90" i="89" a="1"/>
  <c r="T90" i="89" s="1"/>
  <c r="J91" i="89" a="1"/>
  <c r="J91" i="89" s="1"/>
  <c r="E92" i="89" a="1"/>
  <c r="E92" i="89" s="1"/>
  <c r="E93" i="89" a="1"/>
  <c r="E93" i="89" s="1"/>
  <c r="Y93" i="89" a="1"/>
  <c r="Y93" i="89" s="1"/>
  <c r="T88" i="89" a="1"/>
  <c r="T88" i="89" s="1"/>
  <c r="O88" i="89" a="1"/>
  <c r="O88" i="89" s="1"/>
  <c r="E89" i="89" a="1"/>
  <c r="E89" i="89" s="1"/>
  <c r="Y89" i="89" a="1"/>
  <c r="Y89" i="89" s="1"/>
  <c r="O90" i="89" a="1"/>
  <c r="O90" i="89" s="1"/>
  <c r="E91" i="89" a="1"/>
  <c r="E91" i="89" s="1"/>
  <c r="T92" i="89" a="1"/>
  <c r="T92" i="89" s="1"/>
  <c r="T93" i="89" a="1"/>
  <c r="T93" i="89" s="1"/>
  <c r="J88" i="89" a="1"/>
  <c r="J88" i="89" s="1"/>
  <c r="T89" i="89" a="1"/>
  <c r="T89" i="89" s="1"/>
  <c r="J90" i="89" a="1"/>
  <c r="J90" i="89" s="1"/>
  <c r="T91" i="89" a="1"/>
  <c r="T91" i="89" s="1"/>
  <c r="O92" i="89" a="1"/>
  <c r="O92" i="89" s="1"/>
  <c r="F32" i="83" l="1"/>
  <c r="F12" i="83"/>
  <c r="M34" i="83" l="1"/>
  <c r="M35" i="83"/>
  <c r="G5" i="72" l="1"/>
  <c r="G13" i="72"/>
  <c r="G11" i="72"/>
  <c r="G9" i="72"/>
  <c r="G12" i="72"/>
  <c r="G10" i="72"/>
  <c r="G6" i="72"/>
  <c r="E10" i="32" l="1"/>
  <c r="J10" i="32"/>
  <c r="O10" i="32"/>
  <c r="T10" i="32"/>
  <c r="T14" i="32"/>
  <c r="O14" i="32"/>
  <c r="J14" i="32"/>
  <c r="E14" i="32"/>
  <c r="O18" i="32"/>
  <c r="T18" i="32"/>
  <c r="Y18" i="32"/>
  <c r="Y14" i="32"/>
  <c r="Y10" i="32"/>
  <c r="H18" i="32"/>
  <c r="M18" i="32"/>
  <c r="R18" i="32"/>
  <c r="C14" i="32"/>
  <c r="C10" i="32"/>
  <c r="H14" i="32"/>
  <c r="H10" i="32"/>
  <c r="M14" i="32"/>
  <c r="M10" i="32"/>
  <c r="R14" i="32"/>
  <c r="R10" i="32"/>
  <c r="W18" i="32"/>
  <c r="W14" i="32"/>
  <c r="W10" i="32"/>
  <c r="G29" i="83" l="1"/>
  <c r="G24" i="83"/>
  <c r="D133" i="54" l="1"/>
  <c r="AC90" i="54" s="1"/>
  <c r="D132" i="54"/>
  <c r="AC89" i="54" s="1"/>
  <c r="D131" i="54"/>
  <c r="AC88" i="54" s="1"/>
  <c r="D130" i="54"/>
  <c r="X93" i="54" s="1"/>
  <c r="D129" i="54"/>
  <c r="X92" i="54" s="1"/>
  <c r="D128" i="54"/>
  <c r="X91" i="54" s="1"/>
  <c r="D127" i="54"/>
  <c r="X90" i="54" s="1"/>
  <c r="D126" i="54"/>
  <c r="X89" i="54" s="1"/>
  <c r="D125" i="54"/>
  <c r="X88" i="54" s="1"/>
  <c r="D124" i="54"/>
  <c r="D123" i="54"/>
  <c r="S92" i="54" s="1"/>
  <c r="D122" i="54"/>
  <c r="S91" i="54" s="1"/>
  <c r="D121" i="54"/>
  <c r="S90" i="54" s="1"/>
  <c r="D120" i="54"/>
  <c r="S89" i="54" s="1"/>
  <c r="D119" i="54"/>
  <c r="S88" i="54" s="1"/>
  <c r="D118" i="54"/>
  <c r="N93" i="54" s="1"/>
  <c r="D117" i="54"/>
  <c r="N92" i="54" s="1"/>
  <c r="D116" i="54"/>
  <c r="N91" i="54" s="1"/>
  <c r="D115" i="54"/>
  <c r="N90" i="54" s="1"/>
  <c r="D114" i="54"/>
  <c r="N89" i="54" s="1"/>
  <c r="D113" i="54"/>
  <c r="N88" i="54" s="1"/>
  <c r="D112" i="54"/>
  <c r="I93" i="54" s="1"/>
  <c r="D111" i="54"/>
  <c r="I92" i="54" s="1"/>
  <c r="D110" i="54"/>
  <c r="I91" i="54" s="1"/>
  <c r="D109" i="54"/>
  <c r="I90" i="54" s="1"/>
  <c r="D108" i="54"/>
  <c r="I89" i="54" s="1"/>
  <c r="D107" i="54"/>
  <c r="I88" i="54" s="1"/>
  <c r="D106" i="54"/>
  <c r="D93" i="54" s="1"/>
  <c r="D105" i="54"/>
  <c r="D92" i="54" s="1"/>
  <c r="D104" i="54"/>
  <c r="D91" i="54" s="1"/>
  <c r="D103" i="54"/>
  <c r="D90" i="54" s="1"/>
  <c r="D102" i="54"/>
  <c r="D89" i="54" s="1"/>
  <c r="D101" i="54"/>
  <c r="D88" i="54" s="1"/>
  <c r="S93" i="54"/>
  <c r="Y89" i="54" l="1" a="1"/>
  <c r="Y89" i="54" s="1"/>
  <c r="T92" i="54" a="1"/>
  <c r="T92" i="54" s="1"/>
  <c r="E91" i="54" a="1"/>
  <c r="E91" i="54" s="1"/>
  <c r="E93" i="54" a="1"/>
  <c r="E93" i="54" s="1"/>
  <c r="Y90" i="54" a="1"/>
  <c r="Y90" i="54" s="1"/>
  <c r="J92" i="54" a="1"/>
  <c r="J92" i="54" s="1"/>
  <c r="Y93" i="54" a="1"/>
  <c r="Y93" i="54" s="1"/>
  <c r="AD89" i="54" a="1"/>
  <c r="AD89" i="54" s="1"/>
  <c r="O90" i="54" a="1"/>
  <c r="O90" i="54" s="1"/>
  <c r="Y91" i="54" a="1"/>
  <c r="Y91" i="54" s="1"/>
  <c r="O93" i="54" a="1"/>
  <c r="O93" i="54" s="1"/>
  <c r="E90" i="54" a="1"/>
  <c r="E90" i="54" s="1"/>
  <c r="O91" i="54" a="1"/>
  <c r="O91" i="54" s="1"/>
  <c r="J88" i="54" a="1"/>
  <c r="J88" i="54" s="1"/>
  <c r="T88" i="54" a="1"/>
  <c r="T88" i="54" s="1"/>
  <c r="AD88" i="54" a="1"/>
  <c r="AD88" i="54" s="1"/>
  <c r="J89" i="54" a="1"/>
  <c r="J89" i="54" s="1"/>
  <c r="T89" i="54" a="1"/>
  <c r="T89" i="54" s="1"/>
  <c r="J90" i="54" a="1"/>
  <c r="J90" i="54" s="1"/>
  <c r="AD90" i="54" a="1"/>
  <c r="AD90" i="54" s="1"/>
  <c r="E92" i="54" a="1"/>
  <c r="E92" i="54" s="1"/>
  <c r="O92" i="54" a="1"/>
  <c r="O92" i="54" s="1"/>
  <c r="Y92" i="54" a="1"/>
  <c r="Y92" i="54" s="1"/>
  <c r="J93" i="54" a="1"/>
  <c r="J93" i="54" s="1"/>
  <c r="T93" i="54" a="1"/>
  <c r="T93" i="54" s="1"/>
  <c r="T90" i="54" a="1"/>
  <c r="T90" i="54" s="1"/>
  <c r="J91" i="54" a="1"/>
  <c r="J91" i="54" s="1"/>
  <c r="T91" i="54" a="1"/>
  <c r="T91" i="54" s="1"/>
  <c r="E88" i="54" a="1"/>
  <c r="E88" i="54" s="1"/>
  <c r="O88" i="54" a="1"/>
  <c r="O88" i="54" s="1"/>
  <c r="Y88" i="54" a="1"/>
  <c r="Y88" i="54" s="1"/>
  <c r="E89" i="54" a="1"/>
  <c r="E89" i="54" s="1"/>
  <c r="O89" i="54" a="1"/>
  <c r="O89" i="54" s="1"/>
  <c r="F17" i="69" l="1"/>
  <c r="O88" i="53" l="1" a="1"/>
  <c r="O88" i="53" s="1"/>
  <c r="AF19" i="41"/>
  <c r="G7" i="69" l="1"/>
  <c r="F7" i="69"/>
  <c r="G10" i="65" l="1"/>
  <c r="G18" i="69"/>
  <c r="F18" i="69"/>
  <c r="F15" i="69"/>
  <c r="F14" i="69"/>
  <c r="F13" i="69"/>
  <c r="F16" i="69"/>
  <c r="G12" i="69"/>
  <c r="F12" i="69"/>
  <c r="G11" i="69"/>
  <c r="F11" i="69"/>
  <c r="A1" i="41" l="1"/>
  <c r="F4" i="65" l="1"/>
  <c r="D101" i="52" l="1"/>
  <c r="D102" i="52"/>
  <c r="D103" i="52"/>
  <c r="D104" i="52"/>
  <c r="D105" i="52"/>
  <c r="D106" i="52"/>
  <c r="D107" i="52"/>
  <c r="D108" i="52"/>
  <c r="D109" i="52"/>
  <c r="D110" i="52"/>
  <c r="D111" i="52"/>
  <c r="D112" i="52"/>
  <c r="D113" i="52"/>
  <c r="D114" i="52"/>
  <c r="D115" i="52"/>
  <c r="D116" i="52"/>
  <c r="D117" i="52"/>
  <c r="D118" i="52"/>
  <c r="D119" i="52"/>
  <c r="D120" i="52"/>
  <c r="D121" i="52"/>
  <c r="D122" i="52"/>
  <c r="D123" i="52"/>
  <c r="D124" i="52"/>
  <c r="D125" i="52"/>
  <c r="D126" i="52"/>
  <c r="D127" i="52"/>
  <c r="D128" i="52"/>
  <c r="D129" i="52"/>
  <c r="D130" i="52"/>
  <c r="D131" i="52"/>
  <c r="D132" i="52"/>
  <c r="D133" i="52"/>
  <c r="D133" i="41" l="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33" i="88" l="1"/>
  <c r="AC67" i="88" s="1"/>
  <c r="D132" i="88"/>
  <c r="AC66" i="88" s="1"/>
  <c r="D131" i="88"/>
  <c r="AC65" i="88" s="1"/>
  <c r="D130" i="88"/>
  <c r="X70" i="88" s="1"/>
  <c r="D129" i="88"/>
  <c r="X69" i="88" s="1"/>
  <c r="D128" i="88"/>
  <c r="X68" i="88" s="1"/>
  <c r="D127" i="88"/>
  <c r="X67" i="88" s="1"/>
  <c r="D126" i="88"/>
  <c r="X66" i="88" s="1"/>
  <c r="D125" i="88"/>
  <c r="X65" i="88" s="1"/>
  <c r="D124" i="88"/>
  <c r="D123" i="88"/>
  <c r="S69" i="88" s="1"/>
  <c r="D122" i="88"/>
  <c r="S68" i="88" s="1"/>
  <c r="D121" i="88"/>
  <c r="S67" i="88" s="1"/>
  <c r="D120" i="88"/>
  <c r="S66" i="88" s="1"/>
  <c r="D119" i="88"/>
  <c r="S65" i="88" s="1"/>
  <c r="D118" i="88"/>
  <c r="N70" i="88" s="1"/>
  <c r="D117" i="88"/>
  <c r="N69" i="88" s="1"/>
  <c r="D116" i="88"/>
  <c r="N68" i="88" s="1"/>
  <c r="D115" i="88"/>
  <c r="N67" i="88" s="1"/>
  <c r="D114" i="88"/>
  <c r="N66" i="88" s="1"/>
  <c r="D113" i="88"/>
  <c r="N65" i="88" s="1"/>
  <c r="D112" i="88"/>
  <c r="I70" i="88" s="1"/>
  <c r="D111" i="88"/>
  <c r="I69" i="88" s="1"/>
  <c r="D110" i="88"/>
  <c r="I68" i="88" s="1"/>
  <c r="D109" i="88"/>
  <c r="I67" i="88" s="1"/>
  <c r="D108" i="88"/>
  <c r="I66" i="88" s="1"/>
  <c r="D107" i="88"/>
  <c r="I65" i="88" s="1"/>
  <c r="D106" i="88"/>
  <c r="D70" i="88" s="1"/>
  <c r="D105" i="88"/>
  <c r="D69" i="88" s="1"/>
  <c r="D104" i="88"/>
  <c r="D68" i="88" s="1"/>
  <c r="D103" i="88"/>
  <c r="D67" i="88" s="1"/>
  <c r="D102" i="88"/>
  <c r="D66" i="88" s="1"/>
  <c r="D101" i="88"/>
  <c r="D65" i="88" s="1"/>
  <c r="S70" i="88"/>
  <c r="Y26" i="88"/>
  <c r="W26" i="88"/>
  <c r="T26" i="88"/>
  <c r="R26" i="88"/>
  <c r="O26" i="88"/>
  <c r="M26" i="88"/>
  <c r="J26" i="88"/>
  <c r="H26" i="88"/>
  <c r="AF25" i="88"/>
  <c r="W25" i="88"/>
  <c r="R25" i="88"/>
  <c r="M25" i="88"/>
  <c r="Y22" i="88"/>
  <c r="W22" i="88"/>
  <c r="T22" i="88"/>
  <c r="R22" i="88"/>
  <c r="O22" i="88"/>
  <c r="M22" i="88"/>
  <c r="J22" i="88"/>
  <c r="H22" i="88"/>
  <c r="Y18" i="88"/>
  <c r="W18" i="88"/>
  <c r="T18" i="88"/>
  <c r="R18" i="88"/>
  <c r="O18" i="88"/>
  <c r="M18" i="88"/>
  <c r="J18" i="88"/>
  <c r="H18" i="88"/>
  <c r="Y14" i="88"/>
  <c r="W14" i="88"/>
  <c r="T14" i="88"/>
  <c r="R14" i="88"/>
  <c r="O14" i="88"/>
  <c r="M14" i="88"/>
  <c r="J14" i="88"/>
  <c r="H14" i="88"/>
  <c r="Y10" i="88"/>
  <c r="W10" i="88"/>
  <c r="T10" i="88"/>
  <c r="R10" i="88"/>
  <c r="O10" i="88"/>
  <c r="M10" i="88"/>
  <c r="J10" i="88"/>
  <c r="H10" i="88"/>
  <c r="A1" i="88"/>
  <c r="E69" i="88" l="1" a="1"/>
  <c r="E69" i="88" s="1"/>
  <c r="AD66" i="88" a="1"/>
  <c r="AD66" i="88" s="1"/>
  <c r="O70" i="88" a="1"/>
  <c r="O70" i="88" s="1"/>
  <c r="T67" i="88" a="1"/>
  <c r="T67" i="88" s="1"/>
  <c r="J65" i="88" a="1"/>
  <c r="J65" i="88" s="1"/>
  <c r="AD65" i="88" a="1"/>
  <c r="AD65" i="88" s="1"/>
  <c r="T66" i="88" a="1"/>
  <c r="T66" i="88" s="1"/>
  <c r="J67" i="88" a="1"/>
  <c r="J67" i="88" s="1"/>
  <c r="AD67" i="88" a="1"/>
  <c r="AD67" i="88" s="1"/>
  <c r="T68" i="88" a="1"/>
  <c r="T68" i="88" s="1"/>
  <c r="O69" i="88" a="1"/>
  <c r="O69" i="88" s="1"/>
  <c r="J70" i="88" a="1"/>
  <c r="J70" i="88" s="1"/>
  <c r="J66" i="88" a="1"/>
  <c r="J66" i="88" s="1"/>
  <c r="J68" i="88" a="1"/>
  <c r="J68" i="88" s="1"/>
  <c r="E65" i="88" a="1"/>
  <c r="E65" i="88" s="1"/>
  <c r="Y65" i="88" a="1"/>
  <c r="Y65" i="88" s="1"/>
  <c r="O66" i="88" a="1"/>
  <c r="O66" i="88" s="1"/>
  <c r="E67" i="88" a="1"/>
  <c r="E67" i="88" s="1"/>
  <c r="Y67" i="88" a="1"/>
  <c r="Y67" i="88" s="1"/>
  <c r="O68" i="88" a="1"/>
  <c r="O68" i="88" s="1"/>
  <c r="J69" i="88" a="1"/>
  <c r="J69" i="88" s="1"/>
  <c r="E70" i="88" a="1"/>
  <c r="E70" i="88" s="1"/>
  <c r="Y70" i="88" a="1"/>
  <c r="Y70" i="88" s="1"/>
  <c r="T70" i="88" a="1"/>
  <c r="T70" i="88" s="1"/>
  <c r="T65" i="88" a="1"/>
  <c r="T65" i="88" s="1"/>
  <c r="Y69" i="88" a="1"/>
  <c r="Y69" i="88" s="1"/>
  <c r="O65" i="88" a="1"/>
  <c r="O65" i="88" s="1"/>
  <c r="E66" i="88" a="1"/>
  <c r="E66" i="88" s="1"/>
  <c r="Y66" i="88" a="1"/>
  <c r="Y66" i="88" s="1"/>
  <c r="O67" i="88" a="1"/>
  <c r="O67" i="88" s="1"/>
  <c r="E68" i="88" a="1"/>
  <c r="E68" i="88" s="1"/>
  <c r="Y68" i="88" a="1"/>
  <c r="Y68" i="88" s="1"/>
  <c r="T69" i="88" a="1"/>
  <c r="T69" i="88" s="1"/>
  <c r="AF22" i="44" l="1"/>
  <c r="A1" i="52" l="1"/>
  <c r="M17" i="85" l="1"/>
  <c r="AN100" i="85" l="1"/>
  <c r="AN99" i="85"/>
  <c r="AN98" i="85"/>
  <c r="AN96" i="85"/>
  <c r="AN95" i="85"/>
  <c r="AN94" i="85"/>
  <c r="E14" i="85"/>
  <c r="C14" i="85"/>
  <c r="C13" i="85"/>
  <c r="E31" i="85"/>
  <c r="E30" i="85"/>
  <c r="C31" i="85"/>
  <c r="C30" i="85"/>
  <c r="E26" i="85"/>
  <c r="C26" i="85"/>
  <c r="J26" i="85"/>
  <c r="H26" i="85"/>
  <c r="E18" i="85"/>
  <c r="C18" i="85"/>
  <c r="O27" i="85"/>
  <c r="O26" i="85"/>
  <c r="M27" i="85"/>
  <c r="M26" i="85"/>
  <c r="J31" i="85"/>
  <c r="J30" i="85"/>
  <c r="H31" i="85"/>
  <c r="H30" i="85"/>
  <c r="E22" i="85"/>
  <c r="C22" i="85"/>
  <c r="C21" i="85"/>
  <c r="J22" i="85"/>
  <c r="H22" i="85"/>
  <c r="H21" i="85"/>
  <c r="O31" i="85"/>
  <c r="O30" i="85"/>
  <c r="M31" i="85"/>
  <c r="M30" i="85"/>
  <c r="E10" i="85"/>
  <c r="C10" i="85"/>
  <c r="J18" i="85"/>
  <c r="H18" i="85"/>
  <c r="J14" i="85"/>
  <c r="H14" i="85"/>
  <c r="J10" i="85"/>
  <c r="H10" i="85"/>
  <c r="O14" i="85"/>
  <c r="M14" i="85"/>
  <c r="O10" i="85"/>
  <c r="M10" i="85"/>
  <c r="T14" i="85"/>
  <c r="R14" i="85"/>
  <c r="O18" i="85"/>
  <c r="M18" i="85"/>
  <c r="T31" i="85"/>
  <c r="R31" i="85"/>
  <c r="T30" i="85"/>
  <c r="R30" i="85"/>
  <c r="Y31" i="85"/>
  <c r="W31" i="85"/>
  <c r="Y30" i="85"/>
  <c r="W30" i="85"/>
  <c r="T10" i="85"/>
  <c r="R10" i="85"/>
  <c r="T26" i="85"/>
  <c r="R26" i="85"/>
  <c r="Y14" i="85"/>
  <c r="W14" i="85"/>
  <c r="O22" i="85"/>
  <c r="M22" i="85"/>
  <c r="M21" i="85"/>
  <c r="T18" i="85"/>
  <c r="R18" i="85"/>
  <c r="T23" i="85"/>
  <c r="R23" i="85"/>
  <c r="T22" i="85"/>
  <c r="R22" i="85"/>
  <c r="Y10" i="85"/>
  <c r="W10" i="85"/>
  <c r="Y22" i="85"/>
  <c r="W22" i="85"/>
  <c r="Y18" i="85"/>
  <c r="W18" i="85"/>
  <c r="C29" i="85"/>
  <c r="C25" i="85"/>
  <c r="H25" i="85"/>
  <c r="C17" i="85"/>
  <c r="M25" i="85"/>
  <c r="H29" i="85"/>
  <c r="M29" i="85"/>
  <c r="C9" i="85"/>
  <c r="H17" i="85"/>
  <c r="H13" i="85"/>
  <c r="H9" i="85"/>
  <c r="M13" i="85"/>
  <c r="M9" i="85"/>
  <c r="R13" i="85"/>
  <c r="R29" i="85"/>
  <c r="W29" i="85"/>
  <c r="R9" i="85"/>
  <c r="R25" i="85"/>
  <c r="W13" i="85"/>
  <c r="R17" i="85"/>
  <c r="R21" i="85"/>
  <c r="W9" i="85"/>
  <c r="W21" i="85"/>
  <c r="W17" i="85"/>
  <c r="D133" i="85" l="1"/>
  <c r="AC90" i="85" s="1"/>
  <c r="D132" i="85"/>
  <c r="AC89" i="85" s="1"/>
  <c r="D131" i="85"/>
  <c r="AC88" i="85" s="1"/>
  <c r="D130" i="85"/>
  <c r="X93" i="85" s="1"/>
  <c r="D129" i="85"/>
  <c r="X92" i="85" s="1"/>
  <c r="D128" i="85"/>
  <c r="X91" i="85" s="1"/>
  <c r="D127" i="85"/>
  <c r="X90" i="85" s="1"/>
  <c r="D126" i="85"/>
  <c r="X89" i="85" s="1"/>
  <c r="D125" i="85"/>
  <c r="X88" i="85" s="1"/>
  <c r="D124" i="85"/>
  <c r="S93" i="85" s="1"/>
  <c r="D123" i="85"/>
  <c r="S92" i="85" s="1"/>
  <c r="D122" i="85"/>
  <c r="S91" i="85" s="1"/>
  <c r="D121" i="85"/>
  <c r="S90" i="85" s="1"/>
  <c r="D120" i="85"/>
  <c r="S89" i="85" s="1"/>
  <c r="D119" i="85"/>
  <c r="S88" i="85" s="1"/>
  <c r="D118" i="85"/>
  <c r="N93" i="85" s="1"/>
  <c r="D117" i="85"/>
  <c r="N92" i="85" s="1"/>
  <c r="D116" i="85"/>
  <c r="N91" i="85" s="1"/>
  <c r="D115" i="85"/>
  <c r="N90" i="85" s="1"/>
  <c r="D114" i="85"/>
  <c r="N89" i="85" s="1"/>
  <c r="D113" i="85"/>
  <c r="N88" i="85" s="1"/>
  <c r="D112" i="85"/>
  <c r="I93" i="85" s="1"/>
  <c r="D111" i="85"/>
  <c r="I92" i="85" s="1"/>
  <c r="D110" i="85"/>
  <c r="I91" i="85" s="1"/>
  <c r="D109" i="85"/>
  <c r="I90" i="85" s="1"/>
  <c r="D108" i="85"/>
  <c r="I89" i="85" s="1"/>
  <c r="D107" i="85"/>
  <c r="I88" i="85" s="1"/>
  <c r="D106" i="85"/>
  <c r="D93" i="85" s="1"/>
  <c r="D105" i="85"/>
  <c r="D92" i="85" s="1"/>
  <c r="D104" i="85"/>
  <c r="D91" i="85" s="1"/>
  <c r="D103" i="85"/>
  <c r="D90" i="85" s="1"/>
  <c r="D102" i="85"/>
  <c r="D89" i="85" s="1"/>
  <c r="D101" i="85"/>
  <c r="D88" i="85" s="1"/>
  <c r="AN97" i="85" l="1"/>
  <c r="AM98" i="85"/>
  <c r="AM97" i="85"/>
  <c r="AM96" i="85"/>
  <c r="AM94" i="85"/>
  <c r="AM100" i="85"/>
  <c r="AM99" i="85"/>
  <c r="AM95" i="85"/>
  <c r="E91" i="44" l="1" a="1"/>
  <c r="E91" i="44" s="1"/>
  <c r="Y88" i="44" a="1"/>
  <c r="Y88" i="44" s="1"/>
  <c r="E90" i="44" a="1"/>
  <c r="E90" i="44" s="1"/>
  <c r="J92" i="44" a="1"/>
  <c r="J92" i="44" s="1"/>
  <c r="T88" i="44" a="1"/>
  <c r="T88" i="44" s="1"/>
  <c r="Y90" i="44" a="1"/>
  <c r="Y90" i="44" s="1"/>
  <c r="Y89" i="44" a="1"/>
  <c r="Y89" i="44" s="1"/>
  <c r="E89" i="44" a="1"/>
  <c r="E89" i="44" s="1"/>
  <c r="O87" i="44" a="1"/>
  <c r="O87" i="44" s="1"/>
  <c r="T89" i="44" a="1"/>
  <c r="T89" i="44" s="1"/>
  <c r="Y91" i="44" a="1"/>
  <c r="Y91" i="44" s="1"/>
  <c r="J91" i="44" a="1"/>
  <c r="J91" i="44" s="1"/>
  <c r="E88" i="44" a="1"/>
  <c r="E88" i="44" s="1"/>
  <c r="O88" i="44" a="1"/>
  <c r="O88" i="44" s="1"/>
  <c r="T90" i="44" a="1"/>
  <c r="T90" i="44" s="1"/>
  <c r="Y92" i="44" a="1"/>
  <c r="Y92" i="44" s="1"/>
  <c r="J87" i="44" a="1"/>
  <c r="J87" i="44" s="1"/>
  <c r="O89" i="44" a="1"/>
  <c r="O89" i="44" s="1"/>
  <c r="T91" i="44" a="1"/>
  <c r="T91" i="44" s="1"/>
  <c r="AD87" i="44" a="1"/>
  <c r="AD87" i="44" s="1"/>
  <c r="J88" i="44" a="1"/>
  <c r="J88" i="44" s="1"/>
  <c r="O90" i="44" a="1"/>
  <c r="O90" i="44" s="1"/>
  <c r="T92" i="44" a="1"/>
  <c r="T92" i="44" s="1"/>
  <c r="AD88" i="44" a="1"/>
  <c r="AD88" i="44" s="1"/>
  <c r="T87" i="44" a="1"/>
  <c r="T87" i="44" s="1"/>
  <c r="J89" i="44" a="1"/>
  <c r="J89" i="44" s="1"/>
  <c r="O91" i="44" a="1"/>
  <c r="O91" i="44" s="1"/>
  <c r="Y87" i="44" a="1"/>
  <c r="Y87" i="44" s="1"/>
  <c r="AD89" i="44" a="1"/>
  <c r="AD89" i="44" s="1"/>
  <c r="E92" i="44" a="1"/>
  <c r="E92" i="44" s="1"/>
  <c r="J90" i="44" a="1"/>
  <c r="J90" i="44" s="1"/>
  <c r="O92" i="44" a="1"/>
  <c r="O92" i="44" s="1"/>
  <c r="E87" i="44" a="1"/>
  <c r="E87" i="44" s="1"/>
  <c r="D88" i="82" l="1"/>
  <c r="A1" i="38"/>
  <c r="C9" i="38"/>
  <c r="H9" i="38"/>
  <c r="M9" i="38"/>
  <c r="R9" i="38"/>
  <c r="W9" i="38"/>
  <c r="C10" i="38"/>
  <c r="E10" i="38"/>
  <c r="H10" i="38"/>
  <c r="J10" i="38"/>
  <c r="M10" i="38"/>
  <c r="O10" i="38"/>
  <c r="R10" i="38"/>
  <c r="T10" i="38"/>
  <c r="W10" i="38"/>
  <c r="Y10" i="38"/>
  <c r="C13" i="38"/>
  <c r="H13" i="38"/>
  <c r="M13" i="38"/>
  <c r="R13" i="38"/>
  <c r="W13" i="38"/>
  <c r="E14" i="38"/>
  <c r="H14" i="38"/>
  <c r="J14" i="38"/>
  <c r="M14" i="38"/>
  <c r="O14" i="38"/>
  <c r="R14" i="38"/>
  <c r="T14" i="38"/>
  <c r="W14" i="38"/>
  <c r="Y14" i="38"/>
  <c r="C17" i="38"/>
  <c r="H17" i="38"/>
  <c r="M17" i="38"/>
  <c r="R17" i="38"/>
  <c r="W17" i="38"/>
  <c r="C18" i="38"/>
  <c r="E18" i="38"/>
  <c r="H18" i="38"/>
  <c r="J18" i="38"/>
  <c r="O18" i="38"/>
  <c r="R18" i="38"/>
  <c r="T18" i="38"/>
  <c r="W18" i="38"/>
  <c r="Y18" i="38"/>
  <c r="C21" i="38"/>
  <c r="H21" i="38"/>
  <c r="M21" i="38"/>
  <c r="R21" i="38"/>
  <c r="W21" i="38"/>
  <c r="C22" i="38"/>
  <c r="E22" i="38"/>
  <c r="H22" i="38"/>
  <c r="J22" i="38"/>
  <c r="M22" i="38"/>
  <c r="O22" i="38"/>
  <c r="R22" i="38"/>
  <c r="T22" i="38"/>
  <c r="W22" i="38"/>
  <c r="Y22" i="38"/>
  <c r="C26" i="38"/>
  <c r="E26" i="38"/>
  <c r="H26" i="38"/>
  <c r="J26" i="38"/>
  <c r="M26" i="38"/>
  <c r="O26" i="38"/>
  <c r="R26" i="38"/>
  <c r="W26" i="38"/>
  <c r="R29" i="38"/>
  <c r="W29" i="38"/>
  <c r="R30" i="38"/>
  <c r="T30" i="38"/>
  <c r="W30" i="38"/>
  <c r="Y30" i="38"/>
  <c r="D66" i="41"/>
  <c r="D67" i="41"/>
  <c r="D68" i="41"/>
  <c r="D69" i="41"/>
  <c r="D70" i="41"/>
  <c r="I65" i="41"/>
  <c r="I66" i="41"/>
  <c r="I67" i="41"/>
  <c r="I68" i="41"/>
  <c r="I69" i="41"/>
  <c r="I70" i="41"/>
  <c r="N65" i="41"/>
  <c r="N66" i="41"/>
  <c r="N67" i="41"/>
  <c r="N68" i="41"/>
  <c r="N69" i="41"/>
  <c r="N70" i="41"/>
  <c r="S65" i="41"/>
  <c r="S66" i="41"/>
  <c r="S67" i="41"/>
  <c r="S68" i="41"/>
  <c r="S69" i="41"/>
  <c r="S70" i="41"/>
  <c r="X65" i="41"/>
  <c r="X66" i="41"/>
  <c r="X67" i="41"/>
  <c r="X68" i="41"/>
  <c r="X69" i="41"/>
  <c r="X70" i="41"/>
  <c r="AC65" i="41"/>
  <c r="AC66" i="41"/>
  <c r="AC67" i="41"/>
  <c r="D88" i="75"/>
  <c r="D89" i="75"/>
  <c r="D90" i="75"/>
  <c r="D91" i="75"/>
  <c r="D92" i="75"/>
  <c r="I87" i="75"/>
  <c r="I88" i="75"/>
  <c r="I89" i="75"/>
  <c r="I90" i="75"/>
  <c r="I91" i="75"/>
  <c r="I92" i="75"/>
  <c r="N87" i="75"/>
  <c r="N88" i="75"/>
  <c r="N89" i="75"/>
  <c r="N90" i="75"/>
  <c r="N91" i="75"/>
  <c r="N92" i="75"/>
  <c r="S87" i="75"/>
  <c r="S88" i="75"/>
  <c r="S89" i="75"/>
  <c r="S90" i="75"/>
  <c r="S91" i="75"/>
  <c r="S92" i="75"/>
  <c r="X87" i="75"/>
  <c r="X88" i="75"/>
  <c r="X89" i="75"/>
  <c r="X90" i="75"/>
  <c r="X92" i="75"/>
  <c r="AC87" i="75"/>
  <c r="AC88" i="75"/>
  <c r="AC89" i="75"/>
  <c r="D102" i="38"/>
  <c r="D88" i="38" s="1"/>
  <c r="D103" i="38"/>
  <c r="D89" i="38" s="1"/>
  <c r="D104" i="38"/>
  <c r="D90" i="38" s="1"/>
  <c r="D105" i="38"/>
  <c r="D91" i="38" s="1"/>
  <c r="D106" i="38"/>
  <c r="D92" i="38" s="1"/>
  <c r="D107" i="38"/>
  <c r="I87" i="38" s="1"/>
  <c r="D108" i="38"/>
  <c r="I88" i="38" s="1"/>
  <c r="D109" i="38"/>
  <c r="I89" i="38" s="1"/>
  <c r="D110" i="38"/>
  <c r="I90" i="38" s="1"/>
  <c r="D111" i="38"/>
  <c r="I91" i="38" s="1"/>
  <c r="D112" i="38"/>
  <c r="I92" i="38" s="1"/>
  <c r="D113" i="38"/>
  <c r="N87" i="38" s="1"/>
  <c r="D114" i="38"/>
  <c r="N88" i="38" s="1"/>
  <c r="D115" i="38"/>
  <c r="N89" i="38" s="1"/>
  <c r="D116" i="38"/>
  <c r="N90" i="38" s="1"/>
  <c r="D117" i="38"/>
  <c r="N91" i="38" s="1"/>
  <c r="D118" i="38"/>
  <c r="N92" i="38" s="1"/>
  <c r="D119" i="38"/>
  <c r="S87" i="38" s="1"/>
  <c r="D120" i="38"/>
  <c r="S88" i="38" s="1"/>
  <c r="D121" i="38"/>
  <c r="S89" i="38" s="1"/>
  <c r="D122" i="38"/>
  <c r="S90" i="38" s="1"/>
  <c r="D123" i="38"/>
  <c r="S91" i="38" s="1"/>
  <c r="D124" i="38"/>
  <c r="S92" i="38" s="1"/>
  <c r="D125" i="38"/>
  <c r="X87" i="38" s="1"/>
  <c r="D126" i="38"/>
  <c r="X88" i="38" s="1"/>
  <c r="D127" i="38"/>
  <c r="X89" i="38" s="1"/>
  <c r="D128" i="38"/>
  <c r="X90" i="38" s="1"/>
  <c r="D129" i="38"/>
  <c r="X91" i="38" s="1"/>
  <c r="D130" i="38"/>
  <c r="X92" i="38" s="1"/>
  <c r="D131" i="38"/>
  <c r="AC87" i="38" s="1"/>
  <c r="D132" i="38"/>
  <c r="AC88" i="38" s="1"/>
  <c r="D133" i="38"/>
  <c r="AC89" i="38" s="1"/>
  <c r="D89" i="53"/>
  <c r="D90" i="53"/>
  <c r="D91" i="53"/>
  <c r="D92" i="53"/>
  <c r="D93" i="53"/>
  <c r="I88" i="53"/>
  <c r="I89" i="53"/>
  <c r="I90" i="53"/>
  <c r="I91" i="53"/>
  <c r="I92" i="53"/>
  <c r="I93" i="53"/>
  <c r="N88" i="53"/>
  <c r="N89" i="53"/>
  <c r="N90" i="53"/>
  <c r="N91" i="53"/>
  <c r="N92" i="53"/>
  <c r="N93" i="53"/>
  <c r="S88" i="53"/>
  <c r="S89" i="53"/>
  <c r="S90" i="53"/>
  <c r="S91" i="53"/>
  <c r="S92" i="53"/>
  <c r="S93" i="53"/>
  <c r="X88" i="53"/>
  <c r="X89" i="53"/>
  <c r="X90" i="53"/>
  <c r="X91" i="53"/>
  <c r="X92" i="53"/>
  <c r="X93" i="53"/>
  <c r="AC88" i="53"/>
  <c r="AC89" i="53"/>
  <c r="AC90" i="53"/>
  <c r="D102" i="55"/>
  <c r="D88" i="55" s="1"/>
  <c r="D103" i="55"/>
  <c r="D89" i="55" s="1"/>
  <c r="D104" i="55"/>
  <c r="D90" i="55" s="1"/>
  <c r="D105" i="55"/>
  <c r="D91" i="55" s="1"/>
  <c r="D106" i="55"/>
  <c r="D92" i="55" s="1"/>
  <c r="D107" i="55"/>
  <c r="I87" i="55" s="1"/>
  <c r="D108" i="55"/>
  <c r="I88" i="55" s="1"/>
  <c r="D109" i="55"/>
  <c r="I89" i="55" s="1"/>
  <c r="D110" i="55"/>
  <c r="I90" i="55" s="1"/>
  <c r="D111" i="55"/>
  <c r="I91" i="55" s="1"/>
  <c r="D112" i="55"/>
  <c r="I92" i="55" s="1"/>
  <c r="D113" i="55"/>
  <c r="N87" i="55" s="1"/>
  <c r="D114" i="55"/>
  <c r="N88" i="55" s="1"/>
  <c r="D115" i="55"/>
  <c r="N89" i="55" s="1"/>
  <c r="D116" i="55"/>
  <c r="N90" i="55" s="1"/>
  <c r="D117" i="55"/>
  <c r="N91" i="55" s="1"/>
  <c r="D118" i="55"/>
  <c r="N92" i="55" s="1"/>
  <c r="D119" i="55"/>
  <c r="S87" i="55" s="1"/>
  <c r="D120" i="55"/>
  <c r="S88" i="55" s="1"/>
  <c r="D121" i="55"/>
  <c r="S89" i="55" s="1"/>
  <c r="D122" i="55"/>
  <c r="S90" i="55" s="1"/>
  <c r="D123" i="55"/>
  <c r="S91" i="55" s="1"/>
  <c r="D124" i="55"/>
  <c r="S92" i="55" s="1"/>
  <c r="D125" i="55"/>
  <c r="X87" i="55" s="1"/>
  <c r="D126" i="55"/>
  <c r="X88" i="55" s="1"/>
  <c r="D127" i="55"/>
  <c r="X89" i="55" s="1"/>
  <c r="D128" i="55"/>
  <c r="X90" i="55" s="1"/>
  <c r="D129" i="55"/>
  <c r="X91" i="55" s="1"/>
  <c r="D130" i="55"/>
  <c r="X92" i="55" s="1"/>
  <c r="D131" i="55"/>
  <c r="AC87" i="55" s="1"/>
  <c r="D132" i="55"/>
  <c r="AC88" i="55" s="1"/>
  <c r="D133" i="55"/>
  <c r="AC89" i="55" s="1"/>
  <c r="D102" i="32"/>
  <c r="D88" i="32" s="1"/>
  <c r="D103" i="32"/>
  <c r="D89" i="32" s="1"/>
  <c r="D104" i="32"/>
  <c r="D90" i="32" s="1"/>
  <c r="D105" i="32"/>
  <c r="D91" i="32" s="1"/>
  <c r="D106" i="32"/>
  <c r="D92" i="32" s="1"/>
  <c r="D107" i="32"/>
  <c r="I87" i="32" s="1"/>
  <c r="D108" i="32"/>
  <c r="I88" i="32" s="1"/>
  <c r="D109" i="32"/>
  <c r="I89" i="32" s="1"/>
  <c r="D110" i="32"/>
  <c r="I90" i="32" s="1"/>
  <c r="D111" i="32"/>
  <c r="I91" i="32" s="1"/>
  <c r="D112" i="32"/>
  <c r="I92" i="32" s="1"/>
  <c r="D113" i="32"/>
  <c r="N87" i="32" s="1"/>
  <c r="D114" i="32"/>
  <c r="N88" i="32" s="1"/>
  <c r="D115" i="32"/>
  <c r="N89" i="32" s="1"/>
  <c r="D116" i="32"/>
  <c r="N90" i="32" s="1"/>
  <c r="D117" i="32"/>
  <c r="N91" i="32" s="1"/>
  <c r="D118" i="32"/>
  <c r="N92" i="32" s="1"/>
  <c r="D119" i="32"/>
  <c r="S87" i="32" s="1"/>
  <c r="D120" i="32"/>
  <c r="S88" i="32" s="1"/>
  <c r="D121" i="32"/>
  <c r="S89" i="32" s="1"/>
  <c r="D122" i="32"/>
  <c r="S90" i="32" s="1"/>
  <c r="D123" i="32"/>
  <c r="S91" i="32" s="1"/>
  <c r="D124" i="32"/>
  <c r="S92" i="32" s="1"/>
  <c r="D125" i="32"/>
  <c r="X87" i="32" s="1"/>
  <c r="D126" i="32"/>
  <c r="X88" i="32" s="1"/>
  <c r="D127" i="32"/>
  <c r="X89" i="32" s="1"/>
  <c r="D128" i="32"/>
  <c r="X90" i="32" s="1"/>
  <c r="D129" i="32"/>
  <c r="X91" i="32" s="1"/>
  <c r="D130" i="32"/>
  <c r="X92" i="32" s="1"/>
  <c r="D131" i="32"/>
  <c r="AC87" i="32" s="1"/>
  <c r="D132" i="32"/>
  <c r="AC88" i="32" s="1"/>
  <c r="D133" i="32"/>
  <c r="AC89" i="32" s="1"/>
  <c r="D102" i="44"/>
  <c r="D88" i="44" s="1"/>
  <c r="D103" i="44"/>
  <c r="D89" i="44" s="1"/>
  <c r="D104" i="44"/>
  <c r="D90" i="44" s="1"/>
  <c r="D105" i="44"/>
  <c r="D91" i="44" s="1"/>
  <c r="D106" i="44"/>
  <c r="D92" i="44" s="1"/>
  <c r="D107" i="44"/>
  <c r="I87" i="44" s="1"/>
  <c r="D108" i="44"/>
  <c r="I88" i="44" s="1"/>
  <c r="D109" i="44"/>
  <c r="I89" i="44" s="1"/>
  <c r="D110" i="44"/>
  <c r="I90" i="44" s="1"/>
  <c r="D111" i="44"/>
  <c r="I91" i="44" s="1"/>
  <c r="D112" i="44"/>
  <c r="I92" i="44" s="1"/>
  <c r="D113" i="44"/>
  <c r="N87" i="44" s="1"/>
  <c r="D114" i="44"/>
  <c r="N88" i="44" s="1"/>
  <c r="D115" i="44"/>
  <c r="N89" i="44" s="1"/>
  <c r="D116" i="44"/>
  <c r="N90" i="44" s="1"/>
  <c r="D117" i="44"/>
  <c r="N91" i="44" s="1"/>
  <c r="D118" i="44"/>
  <c r="N92" i="44" s="1"/>
  <c r="D119" i="44"/>
  <c r="S87" i="44" s="1"/>
  <c r="D120" i="44"/>
  <c r="S88" i="44" s="1"/>
  <c r="D121" i="44"/>
  <c r="S89" i="44" s="1"/>
  <c r="D122" i="44"/>
  <c r="S90" i="44" s="1"/>
  <c r="D123" i="44"/>
  <c r="S91" i="44" s="1"/>
  <c r="D124" i="44"/>
  <c r="S92" i="44" s="1"/>
  <c r="D125" i="44"/>
  <c r="X87" i="44" s="1"/>
  <c r="D126" i="44"/>
  <c r="X88" i="44" s="1"/>
  <c r="D127" i="44"/>
  <c r="X89" i="44" s="1"/>
  <c r="D128" i="44"/>
  <c r="X90" i="44" s="1"/>
  <c r="D129" i="44"/>
  <c r="X91" i="44" s="1"/>
  <c r="D130" i="44"/>
  <c r="X92" i="44" s="1"/>
  <c r="D131" i="44"/>
  <c r="AC87" i="44" s="1"/>
  <c r="D132" i="44"/>
  <c r="AC88" i="44" s="1"/>
  <c r="D133" i="44"/>
  <c r="AC89" i="44" s="1"/>
  <c r="D88" i="52"/>
  <c r="D89" i="52"/>
  <c r="D90" i="52"/>
  <c r="D91" i="52"/>
  <c r="D92" i="52"/>
  <c r="I87" i="52"/>
  <c r="I88" i="52"/>
  <c r="I89" i="52"/>
  <c r="I90" i="52"/>
  <c r="I91" i="52"/>
  <c r="I92" i="52"/>
  <c r="N87" i="52"/>
  <c r="N88" i="52"/>
  <c r="N89" i="52"/>
  <c r="N90" i="52"/>
  <c r="N91" i="52"/>
  <c r="N92" i="52"/>
  <c r="S87" i="52"/>
  <c r="S88" i="52"/>
  <c r="S89" i="52"/>
  <c r="S90" i="52"/>
  <c r="S91" i="52"/>
  <c r="S92" i="52"/>
  <c r="X87" i="52"/>
  <c r="X88" i="52"/>
  <c r="X89" i="52"/>
  <c r="X90" i="52"/>
  <c r="X91" i="52"/>
  <c r="X92" i="52"/>
  <c r="AC87" i="52"/>
  <c r="AC88" i="52"/>
  <c r="AC89" i="52"/>
  <c r="D65" i="41"/>
  <c r="D87" i="75"/>
  <c r="D101" i="38"/>
  <c r="D87" i="38" s="1"/>
  <c r="D88" i="53"/>
  <c r="D101" i="55"/>
  <c r="D87" i="55" s="1"/>
  <c r="D101" i="32"/>
  <c r="D87" i="32" s="1"/>
  <c r="D101" i="44"/>
  <c r="D87" i="44" s="1"/>
  <c r="D87" i="52"/>
  <c r="X93" i="82"/>
  <c r="X92" i="82"/>
  <c r="X91" i="82"/>
  <c r="X90" i="82"/>
  <c r="X89" i="82"/>
  <c r="X88" i="82"/>
  <c r="S93" i="82"/>
  <c r="S92" i="82"/>
  <c r="S91" i="82"/>
  <c r="S90" i="82"/>
  <c r="S89" i="82"/>
  <c r="S88" i="82"/>
  <c r="N93" i="82"/>
  <c r="N92" i="82"/>
  <c r="N91" i="82"/>
  <c r="N90" i="82"/>
  <c r="N89" i="82"/>
  <c r="N88" i="82"/>
  <c r="I93" i="82"/>
  <c r="I92" i="82"/>
  <c r="I91" i="82"/>
  <c r="I90" i="82"/>
  <c r="I89" i="82"/>
  <c r="I88" i="82"/>
  <c r="D89" i="82"/>
  <c r="D90" i="82"/>
  <c r="D91" i="82"/>
  <c r="E91" i="82" s="1"/>
  <c r="D92" i="82"/>
  <c r="D93" i="82"/>
  <c r="AD89" i="38" l="1" a="1"/>
  <c r="AD89" i="38" s="1"/>
  <c r="Y91" i="38" a="1"/>
  <c r="Y91" i="38" s="1"/>
  <c r="Y87" i="38" a="1"/>
  <c r="Y87" i="38" s="1"/>
  <c r="T89" i="38" a="1"/>
  <c r="T89" i="38" s="1"/>
  <c r="O91" i="38" a="1"/>
  <c r="O91" i="38" s="1"/>
  <c r="O87" i="38" a="1"/>
  <c r="O87" i="38" s="1"/>
  <c r="J89" i="38" a="1"/>
  <c r="J89" i="38" s="1"/>
  <c r="E89" i="38" a="1"/>
  <c r="E89" i="38" s="1"/>
  <c r="AD88" i="38" a="1"/>
  <c r="AD88" i="38" s="1"/>
  <c r="Y90" i="38" a="1"/>
  <c r="Y90" i="38" s="1"/>
  <c r="T92" i="38" a="1"/>
  <c r="T92" i="38" s="1"/>
  <c r="T88" i="38" a="1"/>
  <c r="T88" i="38" s="1"/>
  <c r="O90" i="38" a="1"/>
  <c r="O90" i="38" s="1"/>
  <c r="J92" i="38" a="1"/>
  <c r="J92" i="38" s="1"/>
  <c r="J88" i="38" a="1"/>
  <c r="J88" i="38" s="1"/>
  <c r="E90" i="38" a="1"/>
  <c r="E90" i="38" s="1"/>
  <c r="E87" i="38" a="1"/>
  <c r="E87" i="38" s="1"/>
  <c r="J87" i="38" a="1"/>
  <c r="J87" i="38" s="1"/>
  <c r="AD87" i="38" a="1"/>
  <c r="AD87" i="38" s="1"/>
  <c r="Y89" i="38" a="1"/>
  <c r="Y89" i="38" s="1"/>
  <c r="T91" i="38" a="1"/>
  <c r="T91" i="38" s="1"/>
  <c r="T87" i="38" a="1"/>
  <c r="T87" i="38" s="1"/>
  <c r="O89" i="38" a="1"/>
  <c r="O89" i="38" s="1"/>
  <c r="J91" i="38" a="1"/>
  <c r="J91" i="38" s="1"/>
  <c r="E91" i="38" a="1"/>
  <c r="E91" i="38" s="1"/>
  <c r="Y92" i="38" a="1"/>
  <c r="Y92" i="38" s="1"/>
  <c r="Y88" i="38" a="1"/>
  <c r="Y88" i="38" s="1"/>
  <c r="T90" i="38" a="1"/>
  <c r="T90" i="38" s="1"/>
  <c r="O92" i="38" a="1"/>
  <c r="O92" i="38" s="1"/>
  <c r="O88" i="38" a="1"/>
  <c r="O88" i="38" s="1"/>
  <c r="J90" i="38" a="1"/>
  <c r="J90" i="38" s="1"/>
  <c r="E88" i="38" a="1"/>
  <c r="E88" i="38" s="1"/>
  <c r="E92" i="38" a="1"/>
  <c r="E92" i="38" s="1"/>
  <c r="AD87" i="52" a="1"/>
  <c r="AD87" i="52" s="1"/>
  <c r="Y89" i="52" a="1"/>
  <c r="Y89" i="52" s="1"/>
  <c r="T91" i="52" a="1"/>
  <c r="T91" i="52" s="1"/>
  <c r="T87" i="52" a="1"/>
  <c r="T87" i="52" s="1"/>
  <c r="O89" i="52" a="1"/>
  <c r="O89" i="52" s="1"/>
  <c r="J91" i="52" a="1"/>
  <c r="J91" i="52" s="1"/>
  <c r="J87" i="52" a="1"/>
  <c r="J87" i="52" s="1"/>
  <c r="E91" i="52" a="1"/>
  <c r="E91" i="52" s="1"/>
  <c r="E87" i="52" a="1"/>
  <c r="E87" i="52" s="1"/>
  <c r="AD88" i="52" a="1"/>
  <c r="AD88" i="52" s="1"/>
  <c r="T88" i="52" a="1"/>
  <c r="T88" i="52" s="1"/>
  <c r="J88" i="52" a="1"/>
  <c r="J88" i="52" s="1"/>
  <c r="Y92" i="52" a="1"/>
  <c r="Y92" i="52" s="1"/>
  <c r="Y88" i="52" a="1"/>
  <c r="Y88" i="52" s="1"/>
  <c r="T90" i="52" a="1"/>
  <c r="T90" i="52" s="1"/>
  <c r="O92" i="52" a="1"/>
  <c r="O92" i="52" s="1"/>
  <c r="O88" i="52" a="1"/>
  <c r="O88" i="52" s="1"/>
  <c r="J90" i="52" a="1"/>
  <c r="J90" i="52" s="1"/>
  <c r="E88" i="52" a="1"/>
  <c r="E88" i="52" s="1"/>
  <c r="E92" i="52" a="1"/>
  <c r="E92" i="52" s="1"/>
  <c r="J89" i="52" a="1"/>
  <c r="J89" i="52" s="1"/>
  <c r="Y90" i="52" a="1"/>
  <c r="Y90" i="52" s="1"/>
  <c r="O90" i="52" a="1"/>
  <c r="O90" i="52" s="1"/>
  <c r="E90" i="52" a="1"/>
  <c r="E90" i="52" s="1"/>
  <c r="AD89" i="52" a="1"/>
  <c r="AD89" i="52" s="1"/>
  <c r="Y91" i="52" a="1"/>
  <c r="Y91" i="52" s="1"/>
  <c r="Y87" i="52" a="1"/>
  <c r="Y87" i="52" s="1"/>
  <c r="T89" i="52" a="1"/>
  <c r="T89" i="52" s="1"/>
  <c r="O91" i="52" a="1"/>
  <c r="O91" i="52" s="1"/>
  <c r="O87" i="52" a="1"/>
  <c r="O87" i="52" s="1"/>
  <c r="E89" i="52" a="1"/>
  <c r="E89" i="52" s="1"/>
  <c r="T92" i="52" a="1"/>
  <c r="T92" i="52" s="1"/>
  <c r="J92" i="52" a="1"/>
  <c r="J92" i="52" s="1"/>
  <c r="AF26" i="85" l="1"/>
  <c r="AF22" i="32" l="1"/>
  <c r="M13" i="32" l="1"/>
  <c r="G10" i="69" l="1"/>
  <c r="A1" i="82" l="1"/>
  <c r="A1" i="85" l="1"/>
  <c r="E88" i="85" l="1"/>
  <c r="J88" i="85"/>
  <c r="O88" i="85"/>
  <c r="T88" i="85"/>
  <c r="Y88" i="85"/>
  <c r="AD88" i="85"/>
  <c r="E89" i="85"/>
  <c r="J89" i="85"/>
  <c r="O89" i="85"/>
  <c r="T89" i="85"/>
  <c r="Y89" i="85"/>
  <c r="AD89" i="85"/>
  <c r="E90" i="85"/>
  <c r="J90" i="85"/>
  <c r="O90" i="85"/>
  <c r="T90" i="85"/>
  <c r="Y90" i="85"/>
  <c r="AD90" i="85"/>
  <c r="E91" i="85"/>
  <c r="J91" i="85"/>
  <c r="O91" i="85"/>
  <c r="T91" i="85"/>
  <c r="Y91" i="85"/>
  <c r="E92" i="85"/>
  <c r="J92" i="85"/>
  <c r="O92" i="85"/>
  <c r="T92" i="85"/>
  <c r="Y92" i="85"/>
  <c r="E93" i="85"/>
  <c r="J93" i="85"/>
  <c r="O93" i="85"/>
  <c r="T93" i="85"/>
  <c r="Y93" i="85"/>
  <c r="AM92" i="85"/>
  <c r="G21" i="86" l="1"/>
  <c r="F21" i="86"/>
  <c r="G30" i="86"/>
  <c r="F30" i="86"/>
  <c r="G29" i="86"/>
  <c r="F29" i="86"/>
  <c r="G26" i="86"/>
  <c r="F26" i="86"/>
  <c r="G28" i="86"/>
  <c r="F28" i="86"/>
  <c r="G27" i="86"/>
  <c r="F27" i="86"/>
  <c r="G25" i="86"/>
  <c r="F25" i="86"/>
  <c r="G24" i="86"/>
  <c r="F24" i="86"/>
  <c r="G23" i="86"/>
  <c r="F23" i="86"/>
  <c r="G22" i="86"/>
  <c r="F22" i="86"/>
  <c r="G31" i="86"/>
  <c r="F31" i="86"/>
  <c r="G10" i="86"/>
  <c r="F10" i="86"/>
  <c r="G18" i="86"/>
  <c r="F18" i="86"/>
  <c r="G20" i="86"/>
  <c r="F20" i="86"/>
  <c r="G19" i="86"/>
  <c r="F19" i="86"/>
  <c r="G16" i="86"/>
  <c r="F16" i="86"/>
  <c r="G17" i="86"/>
  <c r="F17" i="86"/>
  <c r="G8" i="86"/>
  <c r="F8" i="86"/>
  <c r="G13" i="86"/>
  <c r="F13" i="86"/>
  <c r="G12" i="86"/>
  <c r="F12" i="86"/>
  <c r="G11" i="86"/>
  <c r="F11" i="86"/>
  <c r="G14" i="86"/>
  <c r="F14" i="86"/>
  <c r="G15" i="86"/>
  <c r="F15" i="86"/>
  <c r="G6" i="86"/>
  <c r="F6" i="86"/>
  <c r="G7" i="86"/>
  <c r="F7" i="86"/>
  <c r="G4" i="86"/>
  <c r="F4" i="86"/>
  <c r="G9" i="86"/>
  <c r="F9" i="86"/>
  <c r="G3" i="86"/>
  <c r="F3" i="86"/>
  <c r="G5" i="86"/>
  <c r="F5" i="86"/>
  <c r="M3" i="86"/>
  <c r="M4" i="86"/>
  <c r="M5" i="86"/>
  <c r="P5" i="86"/>
  <c r="M6" i="86"/>
  <c r="P6" i="86"/>
  <c r="I36" i="86" l="1"/>
  <c r="H36" i="86"/>
  <c r="M35" i="86"/>
  <c r="I35" i="86"/>
  <c r="H35" i="86"/>
  <c r="M34" i="86"/>
  <c r="I34" i="86"/>
  <c r="H34" i="86"/>
  <c r="M33" i="86"/>
  <c r="I33" i="86"/>
  <c r="H33" i="86"/>
  <c r="M32" i="86"/>
  <c r="I32" i="86"/>
  <c r="H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I5" i="86" l="1"/>
  <c r="H5" i="86"/>
  <c r="H20" i="86"/>
  <c r="I20" i="86"/>
  <c r="I3" i="86"/>
  <c r="H3" i="86"/>
  <c r="H30" i="86"/>
  <c r="I30" i="86"/>
  <c r="I19" i="86"/>
  <c r="H19" i="86"/>
  <c r="I13" i="86"/>
  <c r="H13" i="86"/>
  <c r="H9" i="86"/>
  <c r="I9" i="86"/>
  <c r="I18" i="86"/>
  <c r="H18" i="86"/>
  <c r="I7" i="86"/>
  <c r="H7" i="86"/>
  <c r="I31" i="86"/>
  <c r="H31" i="86"/>
  <c r="I10" i="86"/>
  <c r="H10" i="86"/>
  <c r="H24" i="86"/>
  <c r="I24" i="86"/>
  <c r="H6" i="86"/>
  <c r="I6" i="86"/>
  <c r="H29" i="86"/>
  <c r="I29" i="86"/>
  <c r="I22" i="86"/>
  <c r="H22" i="86"/>
  <c r="H4" i="86"/>
  <c r="I4" i="86"/>
  <c r="H14" i="86"/>
  <c r="I14" i="86"/>
  <c r="H8" i="86"/>
  <c r="I8" i="86"/>
  <c r="I25" i="86"/>
  <c r="H25" i="86"/>
  <c r="I23" i="86"/>
  <c r="H23" i="86"/>
  <c r="I17" i="86"/>
  <c r="H17" i="86"/>
  <c r="I15" i="86"/>
  <c r="H15" i="86"/>
  <c r="I11" i="86"/>
  <c r="H11" i="86"/>
  <c r="I12" i="86"/>
  <c r="H12" i="86"/>
  <c r="H26" i="86"/>
  <c r="I26" i="86"/>
  <c r="H27" i="86"/>
  <c r="I27" i="86"/>
  <c r="H16" i="86"/>
  <c r="I16" i="86"/>
  <c r="I28" i="86"/>
  <c r="H28" i="86"/>
  <c r="I21" i="86"/>
  <c r="H21" i="86"/>
  <c r="M10" i="41" l="1"/>
  <c r="G20" i="71" l="1"/>
  <c r="G19" i="71"/>
  <c r="G18" i="71"/>
  <c r="G17" i="71"/>
  <c r="G16" i="71"/>
  <c r="G12" i="71"/>
  <c r="G11" i="71"/>
  <c r="G10" i="71"/>
  <c r="G9" i="71"/>
  <c r="G5" i="71"/>
  <c r="R17" i="32" l="1"/>
  <c r="M3" i="83" l="1"/>
  <c r="M17" i="83"/>
  <c r="M4" i="83"/>
  <c r="M6" i="83"/>
  <c r="M35" i="65" l="1"/>
  <c r="M34" i="65"/>
  <c r="M33" i="65"/>
  <c r="M32" i="65"/>
  <c r="M31" i="65"/>
  <c r="M30" i="65"/>
  <c r="M29" i="65"/>
  <c r="M28" i="65"/>
  <c r="M27" i="65"/>
  <c r="M8" i="65"/>
  <c r="H7" i="65" s="1"/>
  <c r="M7" i="65"/>
  <c r="M6" i="65"/>
  <c r="M5" i="65"/>
  <c r="M4" i="65"/>
  <c r="M3" i="65"/>
  <c r="M33" i="83"/>
  <c r="M26" i="83"/>
  <c r="M27" i="83"/>
  <c r="M28" i="83"/>
  <c r="M29" i="83"/>
  <c r="M30" i="83"/>
  <c r="M31" i="83"/>
  <c r="M32" i="83"/>
  <c r="M22" i="83"/>
  <c r="M23" i="83"/>
  <c r="M24" i="83"/>
  <c r="M25" i="83"/>
  <c r="M21" i="83"/>
  <c r="M16" i="83"/>
  <c r="M18" i="83"/>
  <c r="M19" i="83"/>
  <c r="M20" i="83"/>
  <c r="M15" i="83"/>
  <c r="M11" i="83"/>
  <c r="M12" i="83"/>
  <c r="M13" i="83"/>
  <c r="M14" i="83"/>
  <c r="M10" i="83"/>
  <c r="M9" i="83"/>
  <c r="M5" i="83"/>
  <c r="M7" i="83"/>
  <c r="M8" i="83"/>
  <c r="P6" i="83"/>
  <c r="P5" i="83"/>
  <c r="H8" i="83" l="1"/>
  <c r="I3" i="83"/>
  <c r="H4" i="83"/>
  <c r="I4" i="83"/>
  <c r="I30" i="83"/>
  <c r="I8" i="83"/>
  <c r="H30" i="83"/>
  <c r="I32" i="83"/>
  <c r="H32" i="83"/>
  <c r="H6" i="83"/>
  <c r="H17" i="83"/>
  <c r="I17" i="83"/>
  <c r="H23" i="83"/>
  <c r="I23" i="83"/>
  <c r="I28" i="83"/>
  <c r="H28" i="83"/>
  <c r="H19" i="83"/>
  <c r="I19" i="83"/>
  <c r="H14" i="83"/>
  <c r="I14" i="83"/>
  <c r="I22" i="83"/>
  <c r="H22" i="83"/>
  <c r="I6" i="83"/>
  <c r="H3" i="83"/>
  <c r="H21" i="83"/>
  <c r="I21" i="83"/>
  <c r="H13" i="83"/>
  <c r="I13" i="83"/>
  <c r="H5" i="83"/>
  <c r="I5" i="83"/>
  <c r="I11" i="83"/>
  <c r="H11" i="83"/>
  <c r="I18" i="83"/>
  <c r="H18" i="83"/>
  <c r="H20" i="83"/>
  <c r="I20" i="83"/>
  <c r="H12" i="83"/>
  <c r="I12" i="83"/>
  <c r="H10" i="83"/>
  <c r="I10" i="83"/>
  <c r="H7" i="83"/>
  <c r="I7" i="83"/>
  <c r="H15" i="83"/>
  <c r="I15" i="83"/>
  <c r="I16" i="83"/>
  <c r="H16" i="83"/>
  <c r="H16" i="64"/>
  <c r="I16" i="64"/>
  <c r="I21" i="64"/>
  <c r="H21" i="64"/>
  <c r="H18" i="64"/>
  <c r="I18" i="64"/>
  <c r="I13" i="64"/>
  <c r="H13" i="64"/>
  <c r="H14" i="64"/>
  <c r="I14" i="64"/>
  <c r="I17" i="64"/>
  <c r="H17" i="64"/>
  <c r="I23" i="64"/>
  <c r="H23" i="64"/>
  <c r="H20" i="64"/>
  <c r="I20" i="64"/>
  <c r="I22" i="64"/>
  <c r="H22" i="64"/>
  <c r="I11" i="64"/>
  <c r="H11" i="64"/>
  <c r="H6" i="64"/>
  <c r="I6" i="64"/>
  <c r="G5" i="69" l="1"/>
  <c r="G9" i="76" l="1"/>
  <c r="C15" i="64" l="1"/>
  <c r="F9" i="83" l="1"/>
  <c r="H9" i="83" l="1"/>
  <c r="I9" i="83"/>
  <c r="F24" i="83"/>
  <c r="F31" i="83"/>
  <c r="F25" i="83"/>
  <c r="F27" i="83"/>
  <c r="F29" i="83"/>
  <c r="F26" i="83"/>
  <c r="H31" i="83" l="1"/>
  <c r="I31" i="83"/>
  <c r="H29" i="83"/>
  <c r="I29" i="83"/>
  <c r="H24" i="83"/>
  <c r="I24" i="83"/>
  <c r="H27" i="83"/>
  <c r="I27" i="83"/>
  <c r="H26" i="83"/>
  <c r="I26" i="83"/>
  <c r="H25" i="83"/>
  <c r="I25" i="83"/>
  <c r="AM92" i="82"/>
  <c r="AN93" i="52" l="1"/>
  <c r="G4" i="64"/>
  <c r="AO93" i="52"/>
  <c r="C25" i="64"/>
  <c r="C24" i="64"/>
  <c r="C21" i="64"/>
  <c r="C22" i="64"/>
  <c r="C20" i="64"/>
  <c r="C19" i="64"/>
  <c r="C18" i="64"/>
  <c r="C17" i="64"/>
  <c r="C16" i="64"/>
  <c r="C14" i="64"/>
  <c r="C13" i="64"/>
  <c r="C12" i="64"/>
  <c r="C11" i="64"/>
  <c r="C10" i="64"/>
  <c r="C9" i="64"/>
  <c r="C8" i="64"/>
  <c r="C7" i="64"/>
  <c r="C6" i="64"/>
  <c r="C5" i="64"/>
  <c r="C4" i="64"/>
  <c r="H18" i="55" l="1"/>
  <c r="C18" i="32" l="1"/>
  <c r="G16" i="72" l="1"/>
  <c r="G17" i="72"/>
  <c r="AO94" i="52" l="1"/>
  <c r="AN94" i="52"/>
  <c r="AM91" i="52"/>
  <c r="F17" i="76" l="1"/>
  <c r="P4" i="76"/>
  <c r="T3950" i="76"/>
  <c r="T3949" i="76"/>
  <c r="T3948" i="76"/>
  <c r="T3947" i="76"/>
  <c r="T3946" i="76"/>
  <c r="T3945" i="76"/>
  <c r="T3944" i="76"/>
  <c r="T3943" i="76"/>
  <c r="T3942" i="76"/>
  <c r="T3941" i="76"/>
  <c r="T3940" i="76"/>
  <c r="T3939" i="76"/>
  <c r="T3938" i="76"/>
  <c r="T3937" i="76"/>
  <c r="T3936" i="76"/>
  <c r="T3935" i="76"/>
  <c r="T3934" i="76"/>
  <c r="T3933" i="76"/>
  <c r="T3932" i="76"/>
  <c r="T3931" i="76"/>
  <c r="T3930" i="76"/>
  <c r="T3929" i="76"/>
  <c r="T3928" i="76"/>
  <c r="T3927" i="76"/>
  <c r="T3926" i="76"/>
  <c r="T3925" i="76"/>
  <c r="T3924" i="76"/>
  <c r="T3923" i="76"/>
  <c r="T3922" i="76"/>
  <c r="T3921" i="76"/>
  <c r="T3920" i="76"/>
  <c r="T3919" i="76"/>
  <c r="T3918" i="76"/>
  <c r="T3917" i="76"/>
  <c r="T3916" i="76"/>
  <c r="T3915" i="76"/>
  <c r="T3914" i="76"/>
  <c r="T3913" i="76"/>
  <c r="T3912" i="76"/>
  <c r="T3911" i="76"/>
  <c r="T3910" i="76"/>
  <c r="T3909" i="76"/>
  <c r="T3908" i="76"/>
  <c r="T3907" i="76"/>
  <c r="T3906" i="76"/>
  <c r="T3905" i="76"/>
  <c r="T3904" i="76"/>
  <c r="T3903" i="76"/>
  <c r="T3902" i="76"/>
  <c r="T3901" i="76"/>
  <c r="T3900" i="76"/>
  <c r="T3899" i="76"/>
  <c r="T3898" i="76"/>
  <c r="T3897" i="76"/>
  <c r="T3896" i="76"/>
  <c r="T3895" i="76"/>
  <c r="T3894" i="76"/>
  <c r="T3893" i="76"/>
  <c r="T3892" i="76"/>
  <c r="T3891" i="76"/>
  <c r="T3890" i="76"/>
  <c r="T3889" i="76"/>
  <c r="T3888" i="76"/>
  <c r="T3887" i="76"/>
  <c r="T3886" i="76"/>
  <c r="T3885" i="76"/>
  <c r="T3884" i="76"/>
  <c r="T3883" i="76"/>
  <c r="T3882" i="76"/>
  <c r="T3881" i="76"/>
  <c r="T3880" i="76"/>
  <c r="T3879" i="76"/>
  <c r="T3878" i="76"/>
  <c r="T3877" i="76"/>
  <c r="T3876" i="76"/>
  <c r="T3875" i="76"/>
  <c r="T3874" i="76"/>
  <c r="T3873" i="76"/>
  <c r="T3872" i="76"/>
  <c r="T3871" i="76"/>
  <c r="T3870" i="76"/>
  <c r="T3869" i="76"/>
  <c r="T3868" i="76"/>
  <c r="T3867" i="76"/>
  <c r="T3866" i="76"/>
  <c r="T3865" i="76"/>
  <c r="T3864" i="76"/>
  <c r="T3863" i="76"/>
  <c r="T3862" i="76"/>
  <c r="T3861" i="76"/>
  <c r="T3860" i="76"/>
  <c r="T3859" i="76"/>
  <c r="T3858" i="76"/>
  <c r="T3857" i="76"/>
  <c r="T3856" i="76"/>
  <c r="T3855" i="76"/>
  <c r="T3854" i="76"/>
  <c r="T3853" i="76"/>
  <c r="T3852" i="76"/>
  <c r="T3851" i="76"/>
  <c r="T3850" i="76"/>
  <c r="T3849" i="76"/>
  <c r="T3848" i="76"/>
  <c r="T3847" i="76"/>
  <c r="T3846" i="76"/>
  <c r="T3845" i="76"/>
  <c r="T3844" i="76"/>
  <c r="T3843" i="76"/>
  <c r="T3842" i="76"/>
  <c r="T3841" i="76"/>
  <c r="T3840" i="76"/>
  <c r="T3839" i="76"/>
  <c r="T3838" i="76"/>
  <c r="T3837" i="76"/>
  <c r="T3836" i="76"/>
  <c r="T3835" i="76"/>
  <c r="T3834" i="76"/>
  <c r="T3833" i="76"/>
  <c r="T3832" i="76"/>
  <c r="T3831" i="76"/>
  <c r="T3830" i="76"/>
  <c r="T3829" i="76"/>
  <c r="T3828" i="76"/>
  <c r="T3827" i="76"/>
  <c r="T3826" i="76"/>
  <c r="T3825" i="76"/>
  <c r="T3824" i="76"/>
  <c r="T3823" i="76"/>
  <c r="T3822" i="76"/>
  <c r="T3821" i="76"/>
  <c r="T3820" i="76"/>
  <c r="T3819" i="76"/>
  <c r="T3818" i="76"/>
  <c r="T3817" i="76"/>
  <c r="T3816" i="76"/>
  <c r="T3815" i="76"/>
  <c r="T3814" i="76"/>
  <c r="T3813" i="76"/>
  <c r="T3812" i="76"/>
  <c r="T3811" i="76"/>
  <c r="T3810" i="76"/>
  <c r="T3809" i="76"/>
  <c r="T3808" i="76"/>
  <c r="T3807" i="76"/>
  <c r="T3806" i="76"/>
  <c r="T3805" i="76"/>
  <c r="T3804" i="76"/>
  <c r="T3803" i="76"/>
  <c r="T3802" i="76"/>
  <c r="T3801" i="76"/>
  <c r="T3800" i="76"/>
  <c r="T3799" i="76"/>
  <c r="T3798" i="76"/>
  <c r="T3797" i="76"/>
  <c r="T3796" i="76"/>
  <c r="T3795" i="76"/>
  <c r="T3794" i="76"/>
  <c r="T3793" i="76"/>
  <c r="T3792" i="76"/>
  <c r="T3791" i="76"/>
  <c r="T3790" i="76"/>
  <c r="T3789" i="76"/>
  <c r="T3788" i="76"/>
  <c r="T3787" i="76"/>
  <c r="T3786" i="76"/>
  <c r="T3785" i="76"/>
  <c r="T3784" i="76"/>
  <c r="T3783" i="76"/>
  <c r="T3782" i="76"/>
  <c r="T3781" i="76"/>
  <c r="T3780" i="76"/>
  <c r="T3779" i="76"/>
  <c r="T3778" i="76"/>
  <c r="T3777" i="76"/>
  <c r="T3776" i="76"/>
  <c r="T3775" i="76"/>
  <c r="T3774" i="76"/>
  <c r="T3773" i="76"/>
  <c r="T3772" i="76"/>
  <c r="T3771" i="76"/>
  <c r="T3770" i="76"/>
  <c r="T3769" i="76"/>
  <c r="T3768" i="76"/>
  <c r="T3767" i="76"/>
  <c r="T3766" i="76"/>
  <c r="T3765" i="76"/>
  <c r="T3764" i="76"/>
  <c r="T3763" i="76"/>
  <c r="T3762" i="76"/>
  <c r="T3761" i="76"/>
  <c r="T3760" i="76"/>
  <c r="T3759" i="76"/>
  <c r="T3758" i="76"/>
  <c r="T3757" i="76"/>
  <c r="T3756" i="76"/>
  <c r="T3755" i="76"/>
  <c r="T3754" i="76"/>
  <c r="T3753" i="76"/>
  <c r="T3752" i="76"/>
  <c r="T3751" i="76"/>
  <c r="T3750" i="76"/>
  <c r="T3749" i="76"/>
  <c r="T3748" i="76"/>
  <c r="T3747" i="76"/>
  <c r="T3746" i="76"/>
  <c r="T3745" i="76"/>
  <c r="T3744" i="76"/>
  <c r="T3743" i="76"/>
  <c r="T3742" i="76"/>
  <c r="T3741" i="76"/>
  <c r="T3740" i="76"/>
  <c r="T3739" i="76"/>
  <c r="T3738" i="76"/>
  <c r="T3737" i="76"/>
  <c r="T3736" i="76"/>
  <c r="T3735" i="76"/>
  <c r="T3734" i="76"/>
  <c r="T3733" i="76"/>
  <c r="T3732" i="76"/>
  <c r="T3731" i="76"/>
  <c r="T3730" i="76"/>
  <c r="T3729" i="76"/>
  <c r="T3728" i="76"/>
  <c r="T3727" i="76"/>
  <c r="T3726" i="76"/>
  <c r="T3725" i="76"/>
  <c r="T3724" i="76"/>
  <c r="T3723" i="76"/>
  <c r="T3722" i="76"/>
  <c r="T3721" i="76"/>
  <c r="T3720" i="76"/>
  <c r="T3719" i="76"/>
  <c r="T3718" i="76"/>
  <c r="T3717" i="76"/>
  <c r="T3716" i="76"/>
  <c r="T3715" i="76"/>
  <c r="T3714" i="76"/>
  <c r="T3713" i="76"/>
  <c r="T3712" i="76"/>
  <c r="T3711" i="76"/>
  <c r="T3710" i="76"/>
  <c r="T3709" i="76"/>
  <c r="T3708" i="76"/>
  <c r="T3707" i="76"/>
  <c r="T3706" i="76"/>
  <c r="T3705" i="76"/>
  <c r="T3704" i="76"/>
  <c r="T3703" i="76"/>
  <c r="T3702" i="76"/>
  <c r="T3701" i="76"/>
  <c r="T3700" i="76"/>
  <c r="T3699" i="76"/>
  <c r="T3698" i="76"/>
  <c r="T3697" i="76"/>
  <c r="T3696" i="76"/>
  <c r="T3695" i="76"/>
  <c r="T3694" i="76"/>
  <c r="T3693" i="76"/>
  <c r="T3692" i="76"/>
  <c r="T3691" i="76"/>
  <c r="T3690" i="76"/>
  <c r="T3689" i="76"/>
  <c r="T3688" i="76"/>
  <c r="T3687" i="76"/>
  <c r="T3686" i="76"/>
  <c r="T3685" i="76"/>
  <c r="T3684" i="76"/>
  <c r="T3683" i="76"/>
  <c r="T3682" i="76"/>
  <c r="T3681" i="76"/>
  <c r="T3680" i="76"/>
  <c r="T3679" i="76"/>
  <c r="T3678" i="76"/>
  <c r="T3677" i="76"/>
  <c r="T3676" i="76"/>
  <c r="T3675" i="76"/>
  <c r="T3674" i="76"/>
  <c r="T3673" i="76"/>
  <c r="T3672" i="76"/>
  <c r="T3671" i="76"/>
  <c r="T3670" i="76"/>
  <c r="T3669" i="76"/>
  <c r="T3668" i="76"/>
  <c r="T3667" i="76"/>
  <c r="T3666" i="76"/>
  <c r="T3665" i="76"/>
  <c r="T3664" i="76"/>
  <c r="T3663" i="76"/>
  <c r="T3662" i="76"/>
  <c r="T3661" i="76"/>
  <c r="T3660" i="76"/>
  <c r="T3659" i="76"/>
  <c r="T3658" i="76"/>
  <c r="T3657" i="76"/>
  <c r="T3656" i="76"/>
  <c r="T3655" i="76"/>
  <c r="T3654" i="76"/>
  <c r="T3653" i="76"/>
  <c r="T3652" i="76"/>
  <c r="T3651" i="76"/>
  <c r="T3650" i="76"/>
  <c r="T3649" i="76"/>
  <c r="T3648" i="76"/>
  <c r="T3647" i="76"/>
  <c r="T3646" i="76"/>
  <c r="T3645" i="76"/>
  <c r="T3644" i="76"/>
  <c r="T3643" i="76"/>
  <c r="T3642" i="76"/>
  <c r="T3641" i="76"/>
  <c r="T3640" i="76"/>
  <c r="T3639" i="76"/>
  <c r="T3638" i="76"/>
  <c r="T3637" i="76"/>
  <c r="T3636" i="76"/>
  <c r="T3635" i="76"/>
  <c r="T3634" i="76"/>
  <c r="T3633" i="76"/>
  <c r="T3632" i="76"/>
  <c r="T3631" i="76"/>
  <c r="T3630" i="76"/>
  <c r="T3629" i="76"/>
  <c r="T3628" i="76"/>
  <c r="T3627" i="76"/>
  <c r="T3626" i="76"/>
  <c r="T3625" i="76"/>
  <c r="T3624" i="76"/>
  <c r="T3623" i="76"/>
  <c r="T3622" i="76"/>
  <c r="T3621" i="76"/>
  <c r="T3620" i="76"/>
  <c r="T3619" i="76"/>
  <c r="T3618" i="76"/>
  <c r="T3617" i="76"/>
  <c r="T3616" i="76"/>
  <c r="T3615" i="76"/>
  <c r="T3614" i="76"/>
  <c r="T3613" i="76"/>
  <c r="T3612" i="76"/>
  <c r="T3611" i="76"/>
  <c r="T3610" i="76"/>
  <c r="T3609" i="76"/>
  <c r="T3608" i="76"/>
  <c r="T3607" i="76"/>
  <c r="T3606" i="76"/>
  <c r="T3605" i="76"/>
  <c r="T3604" i="76"/>
  <c r="T3603" i="76"/>
  <c r="T3602" i="76"/>
  <c r="T3601" i="76"/>
  <c r="T3600" i="76"/>
  <c r="T3599" i="76"/>
  <c r="T3598" i="76"/>
  <c r="T3597" i="76"/>
  <c r="T3596" i="76"/>
  <c r="T3595" i="76"/>
  <c r="T3594" i="76"/>
  <c r="T3593" i="76"/>
  <c r="T3592" i="76"/>
  <c r="T3591" i="76"/>
  <c r="T3590" i="76"/>
  <c r="T3589" i="76"/>
  <c r="T3588" i="76"/>
  <c r="T3587" i="76"/>
  <c r="T3586" i="76"/>
  <c r="T3585" i="76"/>
  <c r="T3584" i="76"/>
  <c r="T3583" i="76"/>
  <c r="T3582" i="76"/>
  <c r="T3581" i="76"/>
  <c r="T3580" i="76"/>
  <c r="T3579" i="76"/>
  <c r="T3578" i="76"/>
  <c r="T3577" i="76"/>
  <c r="T3576" i="76"/>
  <c r="T3575" i="76"/>
  <c r="T3574" i="76"/>
  <c r="T3573" i="76"/>
  <c r="T3572" i="76"/>
  <c r="T3571" i="76"/>
  <c r="T3570" i="76"/>
  <c r="T3569" i="76"/>
  <c r="T3568" i="76"/>
  <c r="T3567" i="76"/>
  <c r="T3566" i="76"/>
  <c r="T3565" i="76"/>
  <c r="T3564" i="76"/>
  <c r="T3563" i="76"/>
  <c r="T3562" i="76"/>
  <c r="T3561" i="76"/>
  <c r="T3560" i="76"/>
  <c r="T3559" i="76"/>
  <c r="T3558" i="76"/>
  <c r="T3557" i="76"/>
  <c r="T3556" i="76"/>
  <c r="T3555" i="76"/>
  <c r="T3554" i="76"/>
  <c r="T3553" i="76"/>
  <c r="T3552" i="76"/>
  <c r="T3551" i="76"/>
  <c r="T3550" i="76"/>
  <c r="T3549" i="76"/>
  <c r="T3548" i="76"/>
  <c r="T3547" i="76"/>
  <c r="T3546" i="76"/>
  <c r="T3545" i="76"/>
  <c r="T3544" i="76"/>
  <c r="T3543" i="76"/>
  <c r="T3542" i="76"/>
  <c r="T3541" i="76"/>
  <c r="T3540" i="76"/>
  <c r="T3539" i="76"/>
  <c r="T3538" i="76"/>
  <c r="T3537" i="76"/>
  <c r="T3536" i="76"/>
  <c r="T3535" i="76"/>
  <c r="T3534" i="76"/>
  <c r="T3533" i="76"/>
  <c r="T3532" i="76"/>
  <c r="T3531" i="76"/>
  <c r="T3530" i="76"/>
  <c r="T3529" i="76"/>
  <c r="T3528" i="76"/>
  <c r="T3527" i="76"/>
  <c r="T3526" i="76"/>
  <c r="T3525" i="76"/>
  <c r="T3524" i="76"/>
  <c r="T3523" i="76"/>
  <c r="T3522" i="76"/>
  <c r="T3521" i="76"/>
  <c r="T3520" i="76"/>
  <c r="T3519" i="76"/>
  <c r="T3518" i="76"/>
  <c r="T3517" i="76"/>
  <c r="T3516" i="76"/>
  <c r="T3515" i="76"/>
  <c r="T3514" i="76"/>
  <c r="T3513" i="76"/>
  <c r="T3512" i="76"/>
  <c r="T3511" i="76"/>
  <c r="T3510" i="76"/>
  <c r="T3509" i="76"/>
  <c r="T3508" i="76"/>
  <c r="T3507" i="76"/>
  <c r="T3506" i="76"/>
  <c r="T3505" i="76"/>
  <c r="T3504" i="76"/>
  <c r="T3503" i="76"/>
  <c r="T3502" i="76"/>
  <c r="T3501" i="76"/>
  <c r="T3500" i="76"/>
  <c r="T3499" i="76"/>
  <c r="T3498" i="76"/>
  <c r="T3497" i="76"/>
  <c r="T3496" i="76"/>
  <c r="T3495" i="76"/>
  <c r="T3494" i="76"/>
  <c r="T3493" i="76"/>
  <c r="T3492" i="76"/>
  <c r="T3491" i="76"/>
  <c r="T3490" i="76"/>
  <c r="T3489" i="76"/>
  <c r="T3488" i="76"/>
  <c r="T3487" i="76"/>
  <c r="T3486" i="76"/>
  <c r="T3485" i="76"/>
  <c r="T3484" i="76"/>
  <c r="T3483" i="76"/>
  <c r="T3482" i="76"/>
  <c r="T3481" i="76"/>
  <c r="T3480" i="76"/>
  <c r="T3479" i="76"/>
  <c r="T3478" i="76"/>
  <c r="T3477" i="76"/>
  <c r="T3476" i="76"/>
  <c r="T3475" i="76"/>
  <c r="T3474" i="76"/>
  <c r="T3473" i="76"/>
  <c r="T3472" i="76"/>
  <c r="T3471" i="76"/>
  <c r="T3470" i="76"/>
  <c r="T3469" i="76"/>
  <c r="T3468" i="76"/>
  <c r="T3467" i="76"/>
  <c r="T3466" i="76"/>
  <c r="T3465" i="76"/>
  <c r="T3464" i="76"/>
  <c r="T3463" i="76"/>
  <c r="T3462" i="76"/>
  <c r="T3461" i="76"/>
  <c r="T3460" i="76"/>
  <c r="T3459" i="76"/>
  <c r="T3458" i="76"/>
  <c r="T3457" i="76"/>
  <c r="T3456" i="76"/>
  <c r="T3455" i="76"/>
  <c r="T3454" i="76"/>
  <c r="T3453" i="76"/>
  <c r="T3452" i="76"/>
  <c r="T3451" i="76"/>
  <c r="T3450" i="76"/>
  <c r="T3449" i="76"/>
  <c r="T3448" i="76"/>
  <c r="T3447" i="76"/>
  <c r="T3446" i="76"/>
  <c r="T3445" i="76"/>
  <c r="T3444" i="76"/>
  <c r="T3443" i="76"/>
  <c r="T3442" i="76"/>
  <c r="T3441" i="76"/>
  <c r="T3440" i="76"/>
  <c r="T3439" i="76"/>
  <c r="T3438" i="76"/>
  <c r="T3437" i="76"/>
  <c r="T3436" i="76"/>
  <c r="T3435" i="76"/>
  <c r="T3434" i="76"/>
  <c r="T3433" i="76"/>
  <c r="T3432" i="76"/>
  <c r="T3431" i="76"/>
  <c r="T3430" i="76"/>
  <c r="T3429" i="76"/>
  <c r="T3428" i="76"/>
  <c r="T3427" i="76"/>
  <c r="T3426" i="76"/>
  <c r="T3425" i="76"/>
  <c r="T3424" i="76"/>
  <c r="T3423" i="76"/>
  <c r="T3422" i="76"/>
  <c r="T3421" i="76"/>
  <c r="T3420" i="76"/>
  <c r="T3419" i="76"/>
  <c r="T3418" i="76"/>
  <c r="T3417" i="76"/>
  <c r="T3416" i="76"/>
  <c r="T3415" i="76"/>
  <c r="T3414" i="76"/>
  <c r="T3413" i="76"/>
  <c r="T3412" i="76"/>
  <c r="T3411" i="76"/>
  <c r="T3410" i="76"/>
  <c r="T3409" i="76"/>
  <c r="T3408" i="76"/>
  <c r="T3407" i="76"/>
  <c r="T3406" i="76"/>
  <c r="T3405" i="76"/>
  <c r="T3404" i="76"/>
  <c r="T3403" i="76"/>
  <c r="T3402" i="76"/>
  <c r="T3401" i="76"/>
  <c r="T3400" i="76"/>
  <c r="T3399" i="76"/>
  <c r="T3398" i="76"/>
  <c r="T3397" i="76"/>
  <c r="T3396" i="76"/>
  <c r="T3395" i="76"/>
  <c r="T3394" i="76"/>
  <c r="T3393" i="76"/>
  <c r="T3392" i="76"/>
  <c r="T3391" i="76"/>
  <c r="T3390" i="76"/>
  <c r="T3389" i="76"/>
  <c r="T3388" i="76"/>
  <c r="T3387" i="76"/>
  <c r="T3386" i="76"/>
  <c r="T3385" i="76"/>
  <c r="T3384" i="76"/>
  <c r="T3383" i="76"/>
  <c r="T3382" i="76"/>
  <c r="T3381" i="76"/>
  <c r="T3380" i="76"/>
  <c r="T3379" i="76"/>
  <c r="T3378" i="76"/>
  <c r="T3377" i="76"/>
  <c r="T3376" i="76"/>
  <c r="T3375" i="76"/>
  <c r="T3374" i="76"/>
  <c r="T3373" i="76"/>
  <c r="T3372" i="76"/>
  <c r="T3371" i="76"/>
  <c r="T3370" i="76"/>
  <c r="T3369" i="76"/>
  <c r="T3368" i="76"/>
  <c r="T3367" i="76"/>
  <c r="T3366" i="76"/>
  <c r="T3365" i="76"/>
  <c r="T3364" i="76"/>
  <c r="T3363" i="76"/>
  <c r="T3362" i="76"/>
  <c r="T3361" i="76"/>
  <c r="T3360" i="76"/>
  <c r="T3359" i="76"/>
  <c r="T3358" i="76"/>
  <c r="T3357" i="76"/>
  <c r="T3356" i="76"/>
  <c r="T3355" i="76"/>
  <c r="T3354" i="76"/>
  <c r="T3353" i="76"/>
  <c r="T3352" i="76"/>
  <c r="T3351" i="76"/>
  <c r="T3350" i="76"/>
  <c r="T3349" i="76"/>
  <c r="T3348" i="76"/>
  <c r="T3347" i="76"/>
  <c r="T3346" i="76"/>
  <c r="T3345" i="76"/>
  <c r="T3344" i="76"/>
  <c r="T3343" i="76"/>
  <c r="T3342" i="76"/>
  <c r="T3341" i="76"/>
  <c r="T3340" i="76"/>
  <c r="T3339" i="76"/>
  <c r="T3338" i="76"/>
  <c r="T3337" i="76"/>
  <c r="T3336" i="76"/>
  <c r="T3335" i="76"/>
  <c r="T3334" i="76"/>
  <c r="T3333" i="76"/>
  <c r="T3332" i="76"/>
  <c r="T3331" i="76"/>
  <c r="T3330" i="76"/>
  <c r="T3329" i="76"/>
  <c r="T3328" i="76"/>
  <c r="T3327" i="76"/>
  <c r="T3326" i="76"/>
  <c r="T3325" i="76"/>
  <c r="T3324" i="76"/>
  <c r="T3323" i="76"/>
  <c r="T3322" i="76"/>
  <c r="T3321" i="76"/>
  <c r="T3320" i="76"/>
  <c r="T3319" i="76"/>
  <c r="T3318" i="76"/>
  <c r="T3317" i="76"/>
  <c r="T3316" i="76"/>
  <c r="T3315" i="76"/>
  <c r="T3314" i="76"/>
  <c r="T3313" i="76"/>
  <c r="T3312" i="76"/>
  <c r="T3311" i="76"/>
  <c r="T3310" i="76"/>
  <c r="T3309" i="76"/>
  <c r="T3308" i="76"/>
  <c r="T3307" i="76"/>
  <c r="T3306" i="76"/>
  <c r="T3305" i="76"/>
  <c r="T3304" i="76"/>
  <c r="T3303" i="76"/>
  <c r="T3302" i="76"/>
  <c r="T3301" i="76"/>
  <c r="T3300" i="76"/>
  <c r="T3299" i="76"/>
  <c r="T3298" i="76"/>
  <c r="T3297" i="76"/>
  <c r="T3296" i="76"/>
  <c r="T3295" i="76"/>
  <c r="T3294" i="76"/>
  <c r="T3293" i="76"/>
  <c r="T3292" i="76"/>
  <c r="T3291" i="76"/>
  <c r="T3290" i="76"/>
  <c r="T3289" i="76"/>
  <c r="T3288" i="76"/>
  <c r="T3287" i="76"/>
  <c r="T3286" i="76"/>
  <c r="T3285" i="76"/>
  <c r="T3284" i="76"/>
  <c r="T3283" i="76"/>
  <c r="T3282" i="76"/>
  <c r="T3281" i="76"/>
  <c r="T3280" i="76"/>
  <c r="T3279" i="76"/>
  <c r="T3278" i="76"/>
  <c r="T3277" i="76"/>
  <c r="T3276" i="76"/>
  <c r="T3275" i="76"/>
  <c r="T3274" i="76"/>
  <c r="T3273" i="76"/>
  <c r="T3272" i="76"/>
  <c r="T3271" i="76"/>
  <c r="T3270" i="76"/>
  <c r="T3269" i="76"/>
  <c r="T3268" i="76"/>
  <c r="T3267" i="76"/>
  <c r="T3266" i="76"/>
  <c r="T3265" i="76"/>
  <c r="T3264" i="76"/>
  <c r="T3263" i="76"/>
  <c r="T3262" i="76"/>
  <c r="T3261" i="76"/>
  <c r="T3260" i="76"/>
  <c r="T3259" i="76"/>
  <c r="T3258" i="76"/>
  <c r="T3257" i="76"/>
  <c r="T3256" i="76"/>
  <c r="T3255" i="76"/>
  <c r="T3254" i="76"/>
  <c r="T3253" i="76"/>
  <c r="T3252" i="76"/>
  <c r="T3251" i="76"/>
  <c r="T3250" i="76"/>
  <c r="T3249" i="76"/>
  <c r="T3248" i="76"/>
  <c r="T3247" i="76"/>
  <c r="T3246" i="76"/>
  <c r="T3245" i="76"/>
  <c r="T3244" i="76"/>
  <c r="T3243" i="76"/>
  <c r="T3242" i="76"/>
  <c r="T3241" i="76"/>
  <c r="T3240" i="76"/>
  <c r="T3239" i="76"/>
  <c r="T3238" i="76"/>
  <c r="T3237" i="76"/>
  <c r="T3236" i="76"/>
  <c r="T3235" i="76"/>
  <c r="T3234" i="76"/>
  <c r="T3233" i="76"/>
  <c r="T3232" i="76"/>
  <c r="T3231" i="76"/>
  <c r="T3230" i="76"/>
  <c r="T3229" i="76"/>
  <c r="T3228" i="76"/>
  <c r="T3227" i="76"/>
  <c r="T3226" i="76"/>
  <c r="T3225" i="76"/>
  <c r="T3224" i="76"/>
  <c r="T3223" i="76"/>
  <c r="T3222" i="76"/>
  <c r="T3221" i="76"/>
  <c r="T3220" i="76"/>
  <c r="T3219" i="76"/>
  <c r="T3218" i="76"/>
  <c r="T3217" i="76"/>
  <c r="T3216" i="76"/>
  <c r="T3215" i="76"/>
  <c r="T3214" i="76"/>
  <c r="T3213" i="76"/>
  <c r="T3212" i="76"/>
  <c r="T3211" i="76"/>
  <c r="T3210" i="76"/>
  <c r="T3209" i="76"/>
  <c r="T3208" i="76"/>
  <c r="T3207" i="76"/>
  <c r="T3206" i="76"/>
  <c r="T3205" i="76"/>
  <c r="T3204" i="76"/>
  <c r="T3203" i="76"/>
  <c r="T3202" i="76"/>
  <c r="T3201" i="76"/>
  <c r="T3200" i="76"/>
  <c r="T3199" i="76"/>
  <c r="T3198" i="76"/>
  <c r="T3197" i="76"/>
  <c r="T3196" i="76"/>
  <c r="T3195" i="76"/>
  <c r="T3194" i="76"/>
  <c r="T3193" i="76"/>
  <c r="T3192" i="76"/>
  <c r="T3191" i="76"/>
  <c r="T3190" i="76"/>
  <c r="T3189" i="76"/>
  <c r="T3188" i="76"/>
  <c r="T3187" i="76"/>
  <c r="T3186" i="76"/>
  <c r="T3185" i="76"/>
  <c r="T3184" i="76"/>
  <c r="T3183" i="76"/>
  <c r="T3182" i="76"/>
  <c r="T3181" i="76"/>
  <c r="T3180" i="76"/>
  <c r="T3179" i="76"/>
  <c r="T3178" i="76"/>
  <c r="T3177" i="76"/>
  <c r="T3176" i="76"/>
  <c r="T3175" i="76"/>
  <c r="T3174" i="76"/>
  <c r="T3173" i="76"/>
  <c r="T3172" i="76"/>
  <c r="T3171" i="76"/>
  <c r="T3170" i="76"/>
  <c r="T3169" i="76"/>
  <c r="T3168" i="76"/>
  <c r="T3167" i="76"/>
  <c r="T3166" i="76"/>
  <c r="T3165" i="76"/>
  <c r="T3164" i="76"/>
  <c r="T3163" i="76"/>
  <c r="T3162" i="76"/>
  <c r="T3161" i="76"/>
  <c r="T3160" i="76"/>
  <c r="T3159" i="76"/>
  <c r="T3158" i="76"/>
  <c r="T3157" i="76"/>
  <c r="T3156" i="76"/>
  <c r="T3155" i="76"/>
  <c r="T3154" i="76"/>
  <c r="T3153" i="76"/>
  <c r="T3152" i="76"/>
  <c r="T3151" i="76"/>
  <c r="T3150" i="76"/>
  <c r="T3149" i="76"/>
  <c r="T3148" i="76"/>
  <c r="T3147" i="76"/>
  <c r="T3146" i="76"/>
  <c r="T3145" i="76"/>
  <c r="T3144" i="76"/>
  <c r="T3143" i="76"/>
  <c r="T3142" i="76"/>
  <c r="T3141" i="76"/>
  <c r="T3140" i="76"/>
  <c r="T3139" i="76"/>
  <c r="T3138" i="76"/>
  <c r="T3137" i="76"/>
  <c r="T3136" i="76"/>
  <c r="T3135" i="76"/>
  <c r="T3134" i="76"/>
  <c r="T3133" i="76"/>
  <c r="T3132" i="76"/>
  <c r="T3131" i="76"/>
  <c r="T3130" i="76"/>
  <c r="T3129" i="76"/>
  <c r="T3128" i="76"/>
  <c r="T3127" i="76"/>
  <c r="T3126" i="76"/>
  <c r="T3125" i="76"/>
  <c r="T3124" i="76"/>
  <c r="T3123" i="76"/>
  <c r="T3122" i="76"/>
  <c r="T3121" i="76"/>
  <c r="T3120" i="76"/>
  <c r="T3119" i="76"/>
  <c r="T3118" i="76"/>
  <c r="T3117" i="76"/>
  <c r="T3116" i="76"/>
  <c r="T3115" i="76"/>
  <c r="T3114" i="76"/>
  <c r="T3113" i="76"/>
  <c r="T3112" i="76"/>
  <c r="T3111" i="76"/>
  <c r="T3110" i="76"/>
  <c r="T3109" i="76"/>
  <c r="T3108" i="76"/>
  <c r="T3107" i="76"/>
  <c r="T3106" i="76"/>
  <c r="T3105" i="76"/>
  <c r="T3104" i="76"/>
  <c r="T3103" i="76"/>
  <c r="T3102" i="76"/>
  <c r="T3101" i="76"/>
  <c r="T3100" i="76"/>
  <c r="T3099" i="76"/>
  <c r="T3098" i="76"/>
  <c r="T3097" i="76"/>
  <c r="T3096" i="76"/>
  <c r="T3095" i="76"/>
  <c r="T3094" i="76"/>
  <c r="T3093" i="76"/>
  <c r="T3092" i="76"/>
  <c r="T3091" i="76"/>
  <c r="T3090" i="76"/>
  <c r="T3089" i="76"/>
  <c r="T3088" i="76"/>
  <c r="T3087" i="76"/>
  <c r="T3086" i="76"/>
  <c r="T3085" i="76"/>
  <c r="T3084" i="76"/>
  <c r="T3083" i="76"/>
  <c r="T3082" i="76"/>
  <c r="T3081" i="76"/>
  <c r="T3080" i="76"/>
  <c r="T3079" i="76"/>
  <c r="T3078" i="76"/>
  <c r="T3077" i="76"/>
  <c r="T3076" i="76"/>
  <c r="T3075" i="76"/>
  <c r="T3074" i="76"/>
  <c r="T3073" i="76"/>
  <c r="T3072" i="76"/>
  <c r="T3071" i="76"/>
  <c r="T3070" i="76"/>
  <c r="T3069" i="76"/>
  <c r="T3068" i="76"/>
  <c r="T3067" i="76"/>
  <c r="T3066" i="76"/>
  <c r="T3065" i="76"/>
  <c r="T3064" i="76"/>
  <c r="T3063" i="76"/>
  <c r="T3062" i="76"/>
  <c r="T3061" i="76"/>
  <c r="T3060" i="76"/>
  <c r="T3059" i="76"/>
  <c r="T3058" i="76"/>
  <c r="T3057" i="76"/>
  <c r="T3056" i="76"/>
  <c r="T3055" i="76"/>
  <c r="T3054" i="76"/>
  <c r="T3053" i="76"/>
  <c r="T3052" i="76"/>
  <c r="T3051" i="76"/>
  <c r="T3050" i="76"/>
  <c r="T3049" i="76"/>
  <c r="T3048" i="76"/>
  <c r="T3047" i="76"/>
  <c r="T3046" i="76"/>
  <c r="T3045" i="76"/>
  <c r="T3044" i="76"/>
  <c r="T3043" i="76"/>
  <c r="T3042" i="76"/>
  <c r="T3041" i="76"/>
  <c r="T3040" i="76"/>
  <c r="T3039" i="76"/>
  <c r="T3038" i="76"/>
  <c r="T3037" i="76"/>
  <c r="T3036" i="76"/>
  <c r="T3035" i="76"/>
  <c r="T3034" i="76"/>
  <c r="T3033" i="76"/>
  <c r="T3032" i="76"/>
  <c r="T3031" i="76"/>
  <c r="T3030" i="76"/>
  <c r="T3029" i="76"/>
  <c r="T3028" i="76"/>
  <c r="T3027" i="76"/>
  <c r="T3026" i="76"/>
  <c r="T3025" i="76"/>
  <c r="T3024" i="76"/>
  <c r="T3023" i="76"/>
  <c r="T3022" i="76"/>
  <c r="T3021" i="76"/>
  <c r="T3020" i="76"/>
  <c r="T3019" i="76"/>
  <c r="T3018" i="76"/>
  <c r="T3017" i="76"/>
  <c r="T3016" i="76"/>
  <c r="T3015" i="76"/>
  <c r="T3014" i="76"/>
  <c r="T3013" i="76"/>
  <c r="T3012" i="76"/>
  <c r="T3011" i="76"/>
  <c r="T3010" i="76"/>
  <c r="T3009" i="76"/>
  <c r="T3008" i="76"/>
  <c r="T3007" i="76"/>
  <c r="T3006" i="76"/>
  <c r="T3005" i="76"/>
  <c r="T3004" i="76"/>
  <c r="T3003" i="76"/>
  <c r="T3002" i="76"/>
  <c r="T3001" i="76"/>
  <c r="T3000" i="76"/>
  <c r="T2999" i="76"/>
  <c r="T2998" i="76"/>
  <c r="T2997" i="76"/>
  <c r="T2996" i="76"/>
  <c r="T2995" i="76"/>
  <c r="T2994" i="76"/>
  <c r="T2993" i="76"/>
  <c r="T2992" i="76"/>
  <c r="T2991" i="76"/>
  <c r="T2990" i="76"/>
  <c r="T2989" i="76"/>
  <c r="T2988" i="76"/>
  <c r="T2987" i="76"/>
  <c r="T2986" i="76"/>
  <c r="T2985" i="76"/>
  <c r="T2984" i="76"/>
  <c r="T2983" i="76"/>
  <c r="T2982" i="76"/>
  <c r="T2981" i="76"/>
  <c r="T2980" i="76"/>
  <c r="T2979" i="76"/>
  <c r="T2978" i="76"/>
  <c r="T2977" i="76"/>
  <c r="T2976" i="76"/>
  <c r="T2975" i="76"/>
  <c r="T2974" i="76"/>
  <c r="T2973" i="76"/>
  <c r="T2972" i="76"/>
  <c r="T2971" i="76"/>
  <c r="T2970" i="76"/>
  <c r="T2969" i="76"/>
  <c r="T2968" i="76"/>
  <c r="T2967" i="76"/>
  <c r="T2966" i="76"/>
  <c r="T2965" i="76"/>
  <c r="T2964" i="76"/>
  <c r="T2963" i="76"/>
  <c r="T2962" i="76"/>
  <c r="T2961" i="76"/>
  <c r="T2960" i="76"/>
  <c r="T2959" i="76"/>
  <c r="T2958" i="76"/>
  <c r="T2957" i="76"/>
  <c r="T2956" i="76"/>
  <c r="T2955" i="76"/>
  <c r="T2954" i="76"/>
  <c r="T2953" i="76"/>
  <c r="T2952" i="76"/>
  <c r="T2951" i="76"/>
  <c r="T2950" i="76"/>
  <c r="T2949" i="76"/>
  <c r="T2948" i="76"/>
  <c r="T2947" i="76"/>
  <c r="T2946" i="76"/>
  <c r="T2945" i="76"/>
  <c r="T2944" i="76"/>
  <c r="T2943" i="76"/>
  <c r="T2942" i="76"/>
  <c r="T2941" i="76"/>
  <c r="T2940" i="76"/>
  <c r="T2939" i="76"/>
  <c r="T2938" i="76"/>
  <c r="T2937" i="76"/>
  <c r="T2936" i="76"/>
  <c r="T2935" i="76"/>
  <c r="T2934" i="76"/>
  <c r="T2933" i="76"/>
  <c r="T2932" i="76"/>
  <c r="T2931" i="76"/>
  <c r="T2930" i="76"/>
  <c r="T2929" i="76"/>
  <c r="T2928" i="76"/>
  <c r="T2927" i="76"/>
  <c r="T2926" i="76"/>
  <c r="T2925" i="76"/>
  <c r="T2924" i="76"/>
  <c r="T2923" i="76"/>
  <c r="T2922" i="76"/>
  <c r="T2921" i="76"/>
  <c r="T2920" i="76"/>
  <c r="T2919" i="76"/>
  <c r="T2918" i="76"/>
  <c r="T2917" i="76"/>
  <c r="T2916" i="76"/>
  <c r="T2915" i="76"/>
  <c r="T2914" i="76"/>
  <c r="T2913" i="76"/>
  <c r="T2912" i="76"/>
  <c r="T2911" i="76"/>
  <c r="T2910" i="76"/>
  <c r="T2909" i="76"/>
  <c r="T2908" i="76"/>
  <c r="T2907" i="76"/>
  <c r="T2906" i="76"/>
  <c r="T2905" i="76"/>
  <c r="T2904" i="76"/>
  <c r="T2903" i="76"/>
  <c r="T2902" i="76"/>
  <c r="T2901" i="76"/>
  <c r="T2900" i="76"/>
  <c r="T2899" i="76"/>
  <c r="T2898" i="76"/>
  <c r="T2897" i="76"/>
  <c r="T2896" i="76"/>
  <c r="T2895" i="76"/>
  <c r="T2894" i="76"/>
  <c r="T2893" i="76"/>
  <c r="T2892" i="76"/>
  <c r="T2891" i="76"/>
  <c r="T2890" i="76"/>
  <c r="T2889" i="76"/>
  <c r="T2888" i="76"/>
  <c r="T2887" i="76"/>
  <c r="T2886" i="76"/>
  <c r="T2885" i="76"/>
  <c r="T2884" i="76"/>
  <c r="T2883" i="76"/>
  <c r="T2882" i="76"/>
  <c r="T2881" i="76"/>
  <c r="T2880" i="76"/>
  <c r="T2879" i="76"/>
  <c r="T2878" i="76"/>
  <c r="T2877" i="76"/>
  <c r="T2876" i="76"/>
  <c r="T2875" i="76"/>
  <c r="T2874" i="76"/>
  <c r="T2873" i="76"/>
  <c r="T2872" i="76"/>
  <c r="T2871" i="76"/>
  <c r="T2870" i="76"/>
  <c r="T2869" i="76"/>
  <c r="T2868" i="76"/>
  <c r="T2867" i="76"/>
  <c r="T2866" i="76"/>
  <c r="T2865" i="76"/>
  <c r="T2864" i="76"/>
  <c r="T2863" i="76"/>
  <c r="T2862" i="76"/>
  <c r="T2861" i="76"/>
  <c r="T2860" i="76"/>
  <c r="T2859" i="76"/>
  <c r="T2858" i="76"/>
  <c r="T2857" i="76"/>
  <c r="T2856" i="76"/>
  <c r="T2855" i="76"/>
  <c r="T2854" i="76"/>
  <c r="T2853" i="76"/>
  <c r="T2852" i="76"/>
  <c r="T2851" i="76"/>
  <c r="T2850" i="76"/>
  <c r="T2849" i="76"/>
  <c r="T2848" i="76"/>
  <c r="T2847" i="76"/>
  <c r="T2846" i="76"/>
  <c r="T2845" i="76"/>
  <c r="T2844" i="76"/>
  <c r="T2843" i="76"/>
  <c r="T2842" i="76"/>
  <c r="T2841" i="76"/>
  <c r="T2840" i="76"/>
  <c r="T2839" i="76"/>
  <c r="T2838" i="76"/>
  <c r="T2837" i="76"/>
  <c r="T2836" i="76"/>
  <c r="T2835" i="76"/>
  <c r="T2834" i="76"/>
  <c r="T2833" i="76"/>
  <c r="T2832" i="76"/>
  <c r="T2831" i="76"/>
  <c r="T2830" i="76"/>
  <c r="T2829" i="76"/>
  <c r="T2828" i="76"/>
  <c r="T2827" i="76"/>
  <c r="T2826" i="76"/>
  <c r="T2825" i="76"/>
  <c r="T2824" i="76"/>
  <c r="T2823" i="76"/>
  <c r="T2822" i="76"/>
  <c r="T2821" i="76"/>
  <c r="T2820" i="76"/>
  <c r="T2819" i="76"/>
  <c r="T2818" i="76"/>
  <c r="T2817" i="76"/>
  <c r="T2816" i="76"/>
  <c r="T2815" i="76"/>
  <c r="T2814" i="76"/>
  <c r="T2813" i="76"/>
  <c r="T2812" i="76"/>
  <c r="T2811" i="76"/>
  <c r="T2810" i="76"/>
  <c r="T2809" i="76"/>
  <c r="T2808" i="76"/>
  <c r="T2807" i="76"/>
  <c r="T2806" i="76"/>
  <c r="T2805" i="76"/>
  <c r="T2804" i="76"/>
  <c r="T2803" i="76"/>
  <c r="T2802" i="76"/>
  <c r="T2801" i="76"/>
  <c r="T2800" i="76"/>
  <c r="T2799" i="76"/>
  <c r="T2798" i="76"/>
  <c r="T2797" i="76"/>
  <c r="T2796" i="76"/>
  <c r="T2795" i="76"/>
  <c r="T2794" i="76"/>
  <c r="T2793" i="76"/>
  <c r="T2792" i="76"/>
  <c r="T2791" i="76"/>
  <c r="T2790" i="76"/>
  <c r="T2789" i="76"/>
  <c r="T2788" i="76"/>
  <c r="T2787" i="76"/>
  <c r="T2786" i="76"/>
  <c r="T2785" i="76"/>
  <c r="T2784" i="76"/>
  <c r="T2783" i="76"/>
  <c r="T2782" i="76"/>
  <c r="T2781" i="76"/>
  <c r="T2780" i="76"/>
  <c r="T2779" i="76"/>
  <c r="T2778" i="76"/>
  <c r="T2777" i="76"/>
  <c r="T2776" i="76"/>
  <c r="T2775" i="76"/>
  <c r="T2774" i="76"/>
  <c r="T2773" i="76"/>
  <c r="T2772" i="76"/>
  <c r="T2771" i="76"/>
  <c r="T2770" i="76"/>
  <c r="T2769" i="76"/>
  <c r="T2768" i="76"/>
  <c r="T2767" i="76"/>
  <c r="T2766" i="76"/>
  <c r="T2765" i="76"/>
  <c r="T2764" i="76"/>
  <c r="T2763" i="76"/>
  <c r="T2762" i="76"/>
  <c r="T2761" i="76"/>
  <c r="T2760" i="76"/>
  <c r="T2759" i="76"/>
  <c r="T2758" i="76"/>
  <c r="T2757" i="76"/>
  <c r="T2756" i="76"/>
  <c r="T2755" i="76"/>
  <c r="T2754" i="76"/>
  <c r="T2753" i="76"/>
  <c r="T2752" i="76"/>
  <c r="T2751" i="76"/>
  <c r="T2750" i="76"/>
  <c r="T2749" i="76"/>
  <c r="T2748" i="76"/>
  <c r="T2747" i="76"/>
  <c r="T2746" i="76"/>
  <c r="T2745" i="76"/>
  <c r="T2744" i="76"/>
  <c r="T2743" i="76"/>
  <c r="T2742" i="76"/>
  <c r="T2741" i="76"/>
  <c r="T2740" i="76"/>
  <c r="T2739" i="76"/>
  <c r="T2738" i="76"/>
  <c r="T2737" i="76"/>
  <c r="T2736" i="76"/>
  <c r="T2735" i="76"/>
  <c r="T2734" i="76"/>
  <c r="T2733" i="76"/>
  <c r="T2732" i="76"/>
  <c r="T2731" i="76"/>
  <c r="T2730" i="76"/>
  <c r="T2729" i="76"/>
  <c r="T2728" i="76"/>
  <c r="T2727" i="76"/>
  <c r="T2726" i="76"/>
  <c r="T2725" i="76"/>
  <c r="T2724" i="76"/>
  <c r="T2723" i="76"/>
  <c r="T2722" i="76"/>
  <c r="T2721" i="76"/>
  <c r="T2720" i="76"/>
  <c r="T2719" i="76"/>
  <c r="T2718" i="76"/>
  <c r="T2717" i="76"/>
  <c r="T2716" i="76"/>
  <c r="T2715" i="76"/>
  <c r="T2714" i="76"/>
  <c r="T2713" i="76"/>
  <c r="T2712" i="76"/>
  <c r="T2711" i="76"/>
  <c r="T2710" i="76"/>
  <c r="T2709" i="76"/>
  <c r="T2708" i="76"/>
  <c r="T2707" i="76"/>
  <c r="T2706" i="76"/>
  <c r="T2705" i="76"/>
  <c r="T2704" i="76"/>
  <c r="T2703" i="76"/>
  <c r="T2702" i="76"/>
  <c r="T2701" i="76"/>
  <c r="T2700" i="76"/>
  <c r="T2699" i="76"/>
  <c r="T2698" i="76"/>
  <c r="T2697" i="76"/>
  <c r="T2696" i="76"/>
  <c r="T2695" i="76"/>
  <c r="T2694" i="76"/>
  <c r="T2693" i="76"/>
  <c r="T2692" i="76"/>
  <c r="T2691" i="76"/>
  <c r="T2690" i="76"/>
  <c r="T2689" i="76"/>
  <c r="T2688" i="76"/>
  <c r="T2687" i="76"/>
  <c r="T2686" i="76"/>
  <c r="T2685" i="76"/>
  <c r="T2684" i="76"/>
  <c r="T2683" i="76"/>
  <c r="T2682" i="76"/>
  <c r="T2681" i="76"/>
  <c r="T2680" i="76"/>
  <c r="T2679" i="76"/>
  <c r="T2678" i="76"/>
  <c r="T2677" i="76"/>
  <c r="T2676" i="76"/>
  <c r="T2675" i="76"/>
  <c r="T2674" i="76"/>
  <c r="T2673" i="76"/>
  <c r="T2672" i="76"/>
  <c r="T2671" i="76"/>
  <c r="T2670" i="76"/>
  <c r="T2669" i="76"/>
  <c r="T2668" i="76"/>
  <c r="T2667" i="76"/>
  <c r="T2666" i="76"/>
  <c r="T2665" i="76"/>
  <c r="T2664" i="76"/>
  <c r="T2663" i="76"/>
  <c r="T2662" i="76"/>
  <c r="T2661" i="76"/>
  <c r="T2660" i="76"/>
  <c r="T2659" i="76"/>
  <c r="T2658" i="76"/>
  <c r="T2657" i="76"/>
  <c r="T2656" i="76"/>
  <c r="T2655" i="76"/>
  <c r="T2654" i="76"/>
  <c r="T2653" i="76"/>
  <c r="T2652" i="76"/>
  <c r="T2651" i="76"/>
  <c r="T2650" i="76"/>
  <c r="T2649" i="76"/>
  <c r="T2648" i="76"/>
  <c r="T2647" i="76"/>
  <c r="T2646" i="76"/>
  <c r="T2645" i="76"/>
  <c r="T2644" i="76"/>
  <c r="T2643" i="76"/>
  <c r="T2642" i="76"/>
  <c r="T2641" i="76"/>
  <c r="T2640" i="76"/>
  <c r="T2639" i="76"/>
  <c r="T2638" i="76"/>
  <c r="T2637" i="76"/>
  <c r="T2636" i="76"/>
  <c r="T2635" i="76"/>
  <c r="T2634" i="76"/>
  <c r="T2633" i="76"/>
  <c r="T2632" i="76"/>
  <c r="T2631" i="76"/>
  <c r="T2630" i="76"/>
  <c r="T2629" i="76"/>
  <c r="T2628" i="76"/>
  <c r="T2627" i="76"/>
  <c r="T2626" i="76"/>
  <c r="T2625" i="76"/>
  <c r="T2624" i="76"/>
  <c r="T2623" i="76"/>
  <c r="T2622" i="76"/>
  <c r="T2621" i="76"/>
  <c r="T2620" i="76"/>
  <c r="T2619" i="76"/>
  <c r="T2618" i="76"/>
  <c r="T2617" i="76"/>
  <c r="T2616" i="76"/>
  <c r="T2615" i="76"/>
  <c r="T2614" i="76"/>
  <c r="T2613" i="76"/>
  <c r="T2612" i="76"/>
  <c r="T2611" i="76"/>
  <c r="T2610" i="76"/>
  <c r="T2609" i="76"/>
  <c r="T2608" i="76"/>
  <c r="T2607" i="76"/>
  <c r="T2606" i="76"/>
  <c r="T2605" i="76"/>
  <c r="T2604" i="76"/>
  <c r="T2603" i="76"/>
  <c r="T2602" i="76"/>
  <c r="T2601" i="76"/>
  <c r="T2600" i="76"/>
  <c r="T2599" i="76"/>
  <c r="T2598" i="76"/>
  <c r="T2597" i="76"/>
  <c r="T2596" i="76"/>
  <c r="T2595" i="76"/>
  <c r="T2594" i="76"/>
  <c r="T2593" i="76"/>
  <c r="T2592" i="76"/>
  <c r="T2591" i="76"/>
  <c r="T2590" i="76"/>
  <c r="T2589" i="76"/>
  <c r="T2588" i="76"/>
  <c r="T2587" i="76"/>
  <c r="T2586" i="76"/>
  <c r="T2585" i="76"/>
  <c r="T2584" i="76"/>
  <c r="T2583" i="76"/>
  <c r="T2582" i="76"/>
  <c r="T2581" i="76"/>
  <c r="T2580" i="76"/>
  <c r="T2579" i="76"/>
  <c r="T2578" i="76"/>
  <c r="T2577" i="76"/>
  <c r="T2576" i="76"/>
  <c r="T2575" i="76"/>
  <c r="T2574" i="76"/>
  <c r="T2573" i="76"/>
  <c r="T2572" i="76"/>
  <c r="T2571" i="76"/>
  <c r="T2570" i="76"/>
  <c r="T2569" i="76"/>
  <c r="T2568" i="76"/>
  <c r="T2567" i="76"/>
  <c r="T2566" i="76"/>
  <c r="T2565" i="76"/>
  <c r="T2564" i="76"/>
  <c r="T2563" i="76"/>
  <c r="T2562" i="76"/>
  <c r="T2561" i="76"/>
  <c r="T2560" i="76"/>
  <c r="T2559" i="76"/>
  <c r="T2558" i="76"/>
  <c r="T2557" i="76"/>
  <c r="T2556" i="76"/>
  <c r="T2555" i="76"/>
  <c r="T2554" i="76"/>
  <c r="T2553" i="76"/>
  <c r="T2552" i="76"/>
  <c r="T2551" i="76"/>
  <c r="T2550" i="76"/>
  <c r="T2549" i="76"/>
  <c r="T2548" i="76"/>
  <c r="T2547" i="76"/>
  <c r="T2546" i="76"/>
  <c r="T2545" i="76"/>
  <c r="T2544" i="76"/>
  <c r="T2543" i="76"/>
  <c r="T2542" i="76"/>
  <c r="T2541" i="76"/>
  <c r="T2540" i="76"/>
  <c r="T2539" i="76"/>
  <c r="T2538" i="76"/>
  <c r="T2537" i="76"/>
  <c r="T2536" i="76"/>
  <c r="T2535" i="76"/>
  <c r="T2534" i="76"/>
  <c r="T2533" i="76"/>
  <c r="T2532" i="76"/>
  <c r="T2531" i="76"/>
  <c r="T2530" i="76"/>
  <c r="T2529" i="76"/>
  <c r="T2528" i="76"/>
  <c r="T2527" i="76"/>
  <c r="T2526" i="76"/>
  <c r="T2525" i="76"/>
  <c r="T2524" i="76"/>
  <c r="T2523" i="76"/>
  <c r="T2522" i="76"/>
  <c r="T2521" i="76"/>
  <c r="T2520" i="76"/>
  <c r="T2519" i="76"/>
  <c r="T2518" i="76"/>
  <c r="T2517" i="76"/>
  <c r="T2516" i="76"/>
  <c r="T2515" i="76"/>
  <c r="T2514" i="76"/>
  <c r="T2513" i="76"/>
  <c r="T2512" i="76"/>
  <c r="T2511" i="76"/>
  <c r="T2510" i="76"/>
  <c r="T2509" i="76"/>
  <c r="T2508" i="76"/>
  <c r="T2507" i="76"/>
  <c r="T2506" i="76"/>
  <c r="T2505" i="76"/>
  <c r="T2504" i="76"/>
  <c r="T2503" i="76"/>
  <c r="T2502" i="76"/>
  <c r="T2501" i="76"/>
  <c r="T2500" i="76"/>
  <c r="T2499" i="76"/>
  <c r="T2498" i="76"/>
  <c r="T2497" i="76"/>
  <c r="T2496" i="76"/>
  <c r="T2495" i="76"/>
  <c r="T2494" i="76"/>
  <c r="T2493" i="76"/>
  <c r="T2492" i="76"/>
  <c r="T2491" i="76"/>
  <c r="T2490" i="76"/>
  <c r="T2489" i="76"/>
  <c r="T2488" i="76"/>
  <c r="T2487" i="76"/>
  <c r="T2486" i="76"/>
  <c r="T2485" i="76"/>
  <c r="T2484" i="76"/>
  <c r="T2483" i="76"/>
  <c r="T2482" i="76"/>
  <c r="T2481" i="76"/>
  <c r="T2480" i="76"/>
  <c r="T2479" i="76"/>
  <c r="T2478" i="76"/>
  <c r="T2477" i="76"/>
  <c r="T2476" i="76"/>
  <c r="T2475" i="76"/>
  <c r="T2474" i="76"/>
  <c r="T2473" i="76"/>
  <c r="T2472" i="76"/>
  <c r="T2471" i="76"/>
  <c r="T2470" i="76"/>
  <c r="T2469" i="76"/>
  <c r="T2468" i="76"/>
  <c r="T2467" i="76"/>
  <c r="T2466" i="76"/>
  <c r="T2465" i="76"/>
  <c r="T2464" i="76"/>
  <c r="T2463" i="76"/>
  <c r="T2462" i="76"/>
  <c r="T2461" i="76"/>
  <c r="T2460" i="76"/>
  <c r="T2459" i="76"/>
  <c r="T2458" i="76"/>
  <c r="T2457" i="76"/>
  <c r="T2456" i="76"/>
  <c r="T2455" i="76"/>
  <c r="T2454" i="76"/>
  <c r="T2453" i="76"/>
  <c r="T2452" i="76"/>
  <c r="T2451" i="76"/>
  <c r="T2450" i="76"/>
  <c r="T2449" i="76"/>
  <c r="T2448" i="76"/>
  <c r="T2447" i="76"/>
  <c r="T2446" i="76"/>
  <c r="T2445" i="76"/>
  <c r="T2444" i="76"/>
  <c r="T2443" i="76"/>
  <c r="T2442" i="76"/>
  <c r="T2441" i="76"/>
  <c r="T2440" i="76"/>
  <c r="T2439" i="76"/>
  <c r="T2438" i="76"/>
  <c r="T2437" i="76"/>
  <c r="T2436" i="76"/>
  <c r="T2435" i="76"/>
  <c r="T2434" i="76"/>
  <c r="T2433" i="76"/>
  <c r="T2432" i="76"/>
  <c r="T2431" i="76"/>
  <c r="T2430" i="76"/>
  <c r="T2429" i="76"/>
  <c r="T2428" i="76"/>
  <c r="T2427" i="76"/>
  <c r="T2426" i="76"/>
  <c r="T2425" i="76"/>
  <c r="T2424" i="76"/>
  <c r="T2423" i="76"/>
  <c r="T2422" i="76"/>
  <c r="T2421" i="76"/>
  <c r="T2420" i="76"/>
  <c r="T2419" i="76"/>
  <c r="T2418" i="76"/>
  <c r="T2417" i="76"/>
  <c r="T2416" i="76"/>
  <c r="T2415" i="76"/>
  <c r="T2414" i="76"/>
  <c r="T2413" i="76"/>
  <c r="T2412" i="76"/>
  <c r="T2411" i="76"/>
  <c r="T2410" i="76"/>
  <c r="T2409" i="76"/>
  <c r="T2408" i="76"/>
  <c r="T2407" i="76"/>
  <c r="T2406" i="76"/>
  <c r="T2405" i="76"/>
  <c r="T2404" i="76"/>
  <c r="T2403" i="76"/>
  <c r="T2402" i="76"/>
  <c r="T2401" i="76"/>
  <c r="T2400" i="76"/>
  <c r="T2399" i="76"/>
  <c r="T2398" i="76"/>
  <c r="T2397" i="76"/>
  <c r="T2396" i="76"/>
  <c r="T2395" i="76"/>
  <c r="T2394" i="76"/>
  <c r="T2393" i="76"/>
  <c r="T2392" i="76"/>
  <c r="T2391" i="76"/>
  <c r="T2390" i="76"/>
  <c r="T2389" i="76"/>
  <c r="T2388" i="76"/>
  <c r="T2387" i="76"/>
  <c r="T2386" i="76"/>
  <c r="T2385" i="76"/>
  <c r="T2384" i="76"/>
  <c r="T2383" i="76"/>
  <c r="T2382" i="76"/>
  <c r="T2381" i="76"/>
  <c r="T2380" i="76"/>
  <c r="T2379" i="76"/>
  <c r="T2378" i="76"/>
  <c r="T2377" i="76"/>
  <c r="T2376" i="76"/>
  <c r="T2375" i="76"/>
  <c r="T2374" i="76"/>
  <c r="T2373" i="76"/>
  <c r="T2372" i="76"/>
  <c r="T2371" i="76"/>
  <c r="T2370" i="76"/>
  <c r="T2369" i="76"/>
  <c r="T2368" i="76"/>
  <c r="T2367" i="76"/>
  <c r="T2366" i="76"/>
  <c r="T2365" i="76"/>
  <c r="T2364" i="76"/>
  <c r="T2363" i="76"/>
  <c r="T2362" i="76"/>
  <c r="T2361" i="76"/>
  <c r="T2360" i="76"/>
  <c r="T2359" i="76"/>
  <c r="T2358" i="76"/>
  <c r="T2357" i="76"/>
  <c r="T2356" i="76"/>
  <c r="T2355" i="76"/>
  <c r="T2354" i="76"/>
  <c r="T2353" i="76"/>
  <c r="T2352" i="76"/>
  <c r="T2351" i="76"/>
  <c r="T2350" i="76"/>
  <c r="T2349" i="76"/>
  <c r="T2348" i="76"/>
  <c r="T2347" i="76"/>
  <c r="T2346" i="76"/>
  <c r="T2345" i="76"/>
  <c r="T2344" i="76"/>
  <c r="T2343" i="76"/>
  <c r="T2342" i="76"/>
  <c r="T2341" i="76"/>
  <c r="T2340" i="76"/>
  <c r="T2339" i="76"/>
  <c r="T2338" i="76"/>
  <c r="T2337" i="76"/>
  <c r="T2336" i="76"/>
  <c r="T2335" i="76"/>
  <c r="T2334" i="76"/>
  <c r="T2333" i="76"/>
  <c r="T2332" i="76"/>
  <c r="T2331" i="76"/>
  <c r="T2330" i="76"/>
  <c r="T2329" i="76"/>
  <c r="T2328" i="76"/>
  <c r="T2327" i="76"/>
  <c r="T2326" i="76"/>
  <c r="T2325" i="76"/>
  <c r="T2324" i="76"/>
  <c r="T2323" i="76"/>
  <c r="T2322" i="76"/>
  <c r="T2321" i="76"/>
  <c r="T2320" i="76"/>
  <c r="T2319" i="76"/>
  <c r="T2318" i="76"/>
  <c r="T2317" i="76"/>
  <c r="T2316" i="76"/>
  <c r="T2315" i="76"/>
  <c r="T2314" i="76"/>
  <c r="T2313" i="76"/>
  <c r="T2312" i="76"/>
  <c r="T2311" i="76"/>
  <c r="T2310" i="76"/>
  <c r="T2309" i="76"/>
  <c r="T2308" i="76"/>
  <c r="T2307" i="76"/>
  <c r="T2306" i="76"/>
  <c r="T2305" i="76"/>
  <c r="T2304" i="76"/>
  <c r="T2303" i="76"/>
  <c r="T2302" i="76"/>
  <c r="T2301" i="76"/>
  <c r="T2300" i="76"/>
  <c r="T2299" i="76"/>
  <c r="T2298" i="76"/>
  <c r="T2297" i="76"/>
  <c r="T2296" i="76"/>
  <c r="T2295" i="76"/>
  <c r="T2294" i="76"/>
  <c r="T2293" i="76"/>
  <c r="T2292" i="76"/>
  <c r="T2291" i="76"/>
  <c r="T2290" i="76"/>
  <c r="T2289" i="76"/>
  <c r="T2288" i="76"/>
  <c r="T2287" i="76"/>
  <c r="T2286" i="76"/>
  <c r="T2285" i="76"/>
  <c r="T2284" i="76"/>
  <c r="T2283" i="76"/>
  <c r="T2282" i="76"/>
  <c r="T2281" i="76"/>
  <c r="T2280" i="76"/>
  <c r="T2279" i="76"/>
  <c r="T2278" i="76"/>
  <c r="T2277" i="76"/>
  <c r="T2276" i="76"/>
  <c r="T2275" i="76"/>
  <c r="T2274" i="76"/>
  <c r="T2273" i="76"/>
  <c r="T2272" i="76"/>
  <c r="T2271" i="76"/>
  <c r="T2270" i="76"/>
  <c r="T2269" i="76"/>
  <c r="T2268" i="76"/>
  <c r="T2267" i="76"/>
  <c r="T2266" i="76"/>
  <c r="T2265" i="76"/>
  <c r="T2264" i="76"/>
  <c r="T2263" i="76"/>
  <c r="T2262" i="76"/>
  <c r="T2261" i="76"/>
  <c r="T2260" i="76"/>
  <c r="T2259" i="76"/>
  <c r="T2258" i="76"/>
  <c r="T2257" i="76"/>
  <c r="T2256" i="76"/>
  <c r="T2255" i="76"/>
  <c r="T2254" i="76"/>
  <c r="T2253" i="76"/>
  <c r="T2252" i="76"/>
  <c r="T2251" i="76"/>
  <c r="T2250" i="76"/>
  <c r="T2249" i="76"/>
  <c r="T2248" i="76"/>
  <c r="T2247" i="76"/>
  <c r="T2246" i="76"/>
  <c r="T2245" i="76"/>
  <c r="T2244" i="76"/>
  <c r="T2243" i="76"/>
  <c r="T2242" i="76"/>
  <c r="T2241" i="76"/>
  <c r="T2240" i="76"/>
  <c r="T2239" i="76"/>
  <c r="T2238" i="76"/>
  <c r="T2237" i="76"/>
  <c r="T2236" i="76"/>
  <c r="T2235" i="76"/>
  <c r="T2234" i="76"/>
  <c r="T2233" i="76"/>
  <c r="T2232" i="76"/>
  <c r="T2231" i="76"/>
  <c r="T2230" i="76"/>
  <c r="T2229" i="76"/>
  <c r="T2228" i="76"/>
  <c r="T2227" i="76"/>
  <c r="T2226" i="76"/>
  <c r="T2225" i="76"/>
  <c r="T2224" i="76"/>
  <c r="T2223" i="76"/>
  <c r="T2222" i="76"/>
  <c r="T2221" i="76"/>
  <c r="T2220" i="76"/>
  <c r="T2219" i="76"/>
  <c r="T2218" i="76"/>
  <c r="T2217" i="76"/>
  <c r="T2216" i="76"/>
  <c r="T2215" i="76"/>
  <c r="T2214" i="76"/>
  <c r="T2213" i="76"/>
  <c r="T2212" i="76"/>
  <c r="T2211" i="76"/>
  <c r="T2210" i="76"/>
  <c r="T2209" i="76"/>
  <c r="T2208" i="76"/>
  <c r="T2207" i="76"/>
  <c r="T2206" i="76"/>
  <c r="T2205" i="76"/>
  <c r="T2204" i="76"/>
  <c r="T2203" i="76"/>
  <c r="T2202" i="76"/>
  <c r="T2201" i="76"/>
  <c r="T2200" i="76"/>
  <c r="T2199" i="76"/>
  <c r="T2198" i="76"/>
  <c r="T2197" i="76"/>
  <c r="T2196" i="76"/>
  <c r="T2195" i="76"/>
  <c r="T2194" i="76"/>
  <c r="T2193" i="76"/>
  <c r="T2192" i="76"/>
  <c r="T2191" i="76"/>
  <c r="T2190" i="76"/>
  <c r="T2189" i="76"/>
  <c r="T2188" i="76"/>
  <c r="T2187" i="76"/>
  <c r="T2186" i="76"/>
  <c r="T2185" i="76"/>
  <c r="T2184" i="76"/>
  <c r="T2183" i="76"/>
  <c r="T2182" i="76"/>
  <c r="T2181" i="76"/>
  <c r="T2180" i="76"/>
  <c r="T2179" i="76"/>
  <c r="T2178" i="76"/>
  <c r="T2177" i="76"/>
  <c r="T2176" i="76"/>
  <c r="T2175" i="76"/>
  <c r="T2174" i="76"/>
  <c r="T2173" i="76"/>
  <c r="T2172" i="76"/>
  <c r="T2171" i="76"/>
  <c r="T2170" i="76"/>
  <c r="T2169" i="76"/>
  <c r="T2168" i="76"/>
  <c r="T2167" i="76"/>
  <c r="T2166" i="76"/>
  <c r="T2165" i="76"/>
  <c r="T2164" i="76"/>
  <c r="T2163" i="76"/>
  <c r="T2162" i="76"/>
  <c r="T2161" i="76"/>
  <c r="T2160" i="76"/>
  <c r="T2159" i="76"/>
  <c r="T2158" i="76"/>
  <c r="T2157" i="76"/>
  <c r="T2156" i="76"/>
  <c r="T2155" i="76"/>
  <c r="T2154" i="76"/>
  <c r="T2153" i="76"/>
  <c r="T2152" i="76"/>
  <c r="T2151" i="76"/>
  <c r="T2150" i="76"/>
  <c r="T2149" i="76"/>
  <c r="T2148" i="76"/>
  <c r="T2147" i="76"/>
  <c r="T2146" i="76"/>
  <c r="T2145" i="76"/>
  <c r="T2144" i="76"/>
  <c r="T2143" i="76"/>
  <c r="T2142" i="76"/>
  <c r="T2141" i="76"/>
  <c r="T2140" i="76"/>
  <c r="T2139" i="76"/>
  <c r="T2138" i="76"/>
  <c r="T2137" i="76"/>
  <c r="T2136" i="76"/>
  <c r="T2135" i="76"/>
  <c r="T2134" i="76"/>
  <c r="T2133" i="76"/>
  <c r="T2132" i="76"/>
  <c r="T2131" i="76"/>
  <c r="T2130" i="76"/>
  <c r="T2129" i="76"/>
  <c r="T2128" i="76"/>
  <c r="T2127" i="76"/>
  <c r="T2126" i="76"/>
  <c r="T2125" i="76"/>
  <c r="T2124" i="76"/>
  <c r="T2123" i="76"/>
  <c r="T2122" i="76"/>
  <c r="T2121" i="76"/>
  <c r="T2120" i="76"/>
  <c r="T2119" i="76"/>
  <c r="T2118" i="76"/>
  <c r="T2117" i="76"/>
  <c r="T2116" i="76"/>
  <c r="T2115" i="76"/>
  <c r="T2114" i="76"/>
  <c r="T2113" i="76"/>
  <c r="T2112" i="76"/>
  <c r="T2111" i="76"/>
  <c r="T2110" i="76"/>
  <c r="T2109" i="76"/>
  <c r="T2108" i="76"/>
  <c r="T2107" i="76"/>
  <c r="T2106" i="76"/>
  <c r="T2105" i="76"/>
  <c r="T2104" i="76"/>
  <c r="T2103" i="76"/>
  <c r="T2102" i="76"/>
  <c r="T2101" i="76"/>
  <c r="T2100" i="76"/>
  <c r="T2099" i="76"/>
  <c r="T2098" i="76"/>
  <c r="T2097" i="76"/>
  <c r="T2096" i="76"/>
  <c r="T2095" i="76"/>
  <c r="T2094" i="76"/>
  <c r="T2093" i="76"/>
  <c r="T2092" i="76"/>
  <c r="T2091" i="76"/>
  <c r="T2090" i="76"/>
  <c r="T2089" i="76"/>
  <c r="T2088" i="76"/>
  <c r="T2087" i="76"/>
  <c r="T2086" i="76"/>
  <c r="T2085" i="76"/>
  <c r="T2084" i="76"/>
  <c r="T2083" i="76"/>
  <c r="T2082" i="76"/>
  <c r="T2081" i="76"/>
  <c r="T2080" i="76"/>
  <c r="T2079" i="76"/>
  <c r="T2078" i="76"/>
  <c r="T2077" i="76"/>
  <c r="T2076" i="76"/>
  <c r="T2075" i="76"/>
  <c r="T2074" i="76"/>
  <c r="T2073" i="76"/>
  <c r="T2072" i="76"/>
  <c r="T2071" i="76"/>
  <c r="T2070" i="76"/>
  <c r="T2069" i="76"/>
  <c r="T2068" i="76"/>
  <c r="T2067" i="76"/>
  <c r="T2066" i="76"/>
  <c r="T2065" i="76"/>
  <c r="T2064" i="76"/>
  <c r="T2063" i="76"/>
  <c r="T2062" i="76"/>
  <c r="T2061" i="76"/>
  <c r="T2060" i="76"/>
  <c r="T2059" i="76"/>
  <c r="T2058" i="76"/>
  <c r="T2057" i="76"/>
  <c r="T2056" i="76"/>
  <c r="T2055" i="76"/>
  <c r="T2054" i="76"/>
  <c r="T2053" i="76"/>
  <c r="T2052" i="76"/>
  <c r="T2051" i="76"/>
  <c r="T2050" i="76"/>
  <c r="T2049" i="76"/>
  <c r="T2048" i="76"/>
  <c r="T2047" i="76"/>
  <c r="T2046" i="76"/>
  <c r="T2045" i="76"/>
  <c r="T2044" i="76"/>
  <c r="T2043" i="76"/>
  <c r="T2042" i="76"/>
  <c r="T2041" i="76"/>
  <c r="T2040" i="76"/>
  <c r="T2039" i="76"/>
  <c r="T2038" i="76"/>
  <c r="T2037" i="76"/>
  <c r="T2036" i="76"/>
  <c r="T2035" i="76"/>
  <c r="T2034" i="76"/>
  <c r="T2033" i="76"/>
  <c r="T2032" i="76"/>
  <c r="T2031" i="76"/>
  <c r="T2030" i="76"/>
  <c r="T2029" i="76"/>
  <c r="T2028" i="76"/>
  <c r="T2027" i="76"/>
  <c r="T2026" i="76"/>
  <c r="T2025" i="76"/>
  <c r="T2024" i="76"/>
  <c r="T2023" i="76"/>
  <c r="T2022" i="76"/>
  <c r="T2021" i="76"/>
  <c r="T2020" i="76"/>
  <c r="T2019" i="76"/>
  <c r="T2018" i="76"/>
  <c r="T2017" i="76"/>
  <c r="T2016" i="76"/>
  <c r="T2015" i="76"/>
  <c r="T2014" i="76"/>
  <c r="T2013" i="76"/>
  <c r="T2012" i="76"/>
  <c r="T2011" i="76"/>
  <c r="T2010" i="76"/>
  <c r="T2009" i="76"/>
  <c r="T2008" i="76"/>
  <c r="T2007" i="76"/>
  <c r="T2006" i="76"/>
  <c r="T2005" i="76"/>
  <c r="T2004" i="76"/>
  <c r="T2003" i="76"/>
  <c r="T2002" i="76"/>
  <c r="T2001" i="76"/>
  <c r="T2000" i="76"/>
  <c r="T1999" i="76"/>
  <c r="T1998" i="76"/>
  <c r="T1997" i="76"/>
  <c r="T1996" i="76"/>
  <c r="T1995" i="76"/>
  <c r="T1994" i="76"/>
  <c r="T1993" i="76"/>
  <c r="T1992" i="76"/>
  <c r="T1991" i="76"/>
  <c r="T1990" i="76"/>
  <c r="T1989" i="76"/>
  <c r="T1988" i="76"/>
  <c r="T1987" i="76"/>
  <c r="T1986" i="76"/>
  <c r="T1985" i="76"/>
  <c r="T1984" i="76"/>
  <c r="T1983" i="76"/>
  <c r="T1982" i="76"/>
  <c r="T1981" i="76"/>
  <c r="T1980" i="76"/>
  <c r="T1979" i="76"/>
  <c r="T1978" i="76"/>
  <c r="T1977" i="76"/>
  <c r="T1976" i="76"/>
  <c r="T1975" i="76"/>
  <c r="T1974" i="76"/>
  <c r="T1973" i="76"/>
  <c r="T1972" i="76"/>
  <c r="T1971" i="76"/>
  <c r="T1970" i="76"/>
  <c r="T1969" i="76"/>
  <c r="T1968" i="76"/>
  <c r="T1967" i="76"/>
  <c r="T1966" i="76"/>
  <c r="T1965" i="76"/>
  <c r="T1964" i="76"/>
  <c r="T1963" i="76"/>
  <c r="T1962" i="76"/>
  <c r="T1961" i="76"/>
  <c r="T1960" i="76"/>
  <c r="T1959" i="76"/>
  <c r="T1958" i="76"/>
  <c r="T1957" i="76"/>
  <c r="T1956" i="76"/>
  <c r="T1955" i="76"/>
  <c r="T1954" i="76"/>
  <c r="T1953" i="76"/>
  <c r="T1952" i="76"/>
  <c r="T1951" i="76"/>
  <c r="T1950" i="76"/>
  <c r="T1949" i="76"/>
  <c r="T1948" i="76"/>
  <c r="T1947" i="76"/>
  <c r="T1946" i="76"/>
  <c r="T1945" i="76"/>
  <c r="T1944" i="76"/>
  <c r="T1943" i="76"/>
  <c r="T1942" i="76"/>
  <c r="T1941" i="76"/>
  <c r="T1940" i="76"/>
  <c r="T1939" i="76"/>
  <c r="T1938" i="76"/>
  <c r="T1937" i="76"/>
  <c r="T1936" i="76"/>
  <c r="T1935" i="76"/>
  <c r="T1934" i="76"/>
  <c r="T1933" i="76"/>
  <c r="T1932" i="76"/>
  <c r="T1931" i="76"/>
  <c r="T1930" i="76"/>
  <c r="T1929" i="76"/>
  <c r="T1928" i="76"/>
  <c r="T1927" i="76"/>
  <c r="T1926" i="76"/>
  <c r="T1925" i="76"/>
  <c r="T1924" i="76"/>
  <c r="T1923" i="76"/>
  <c r="T1922" i="76"/>
  <c r="T1921" i="76"/>
  <c r="T1920" i="76"/>
  <c r="T1919" i="76"/>
  <c r="T1918" i="76"/>
  <c r="T1917" i="76"/>
  <c r="T1916" i="76"/>
  <c r="T1915" i="76"/>
  <c r="T1914" i="76"/>
  <c r="T1913" i="76"/>
  <c r="T1912" i="76"/>
  <c r="T1911" i="76"/>
  <c r="T1910" i="76"/>
  <c r="T1909" i="76"/>
  <c r="T1908" i="76"/>
  <c r="T1907" i="76"/>
  <c r="T1906" i="76"/>
  <c r="T1905" i="76"/>
  <c r="T1904" i="76"/>
  <c r="T1903" i="76"/>
  <c r="T1902" i="76"/>
  <c r="T1901" i="76"/>
  <c r="T1900" i="76"/>
  <c r="T1899" i="76"/>
  <c r="T1898" i="76"/>
  <c r="T1897" i="76"/>
  <c r="T1896" i="76"/>
  <c r="T1895" i="76"/>
  <c r="T1894" i="76"/>
  <c r="T1893" i="76"/>
  <c r="T1892" i="76"/>
  <c r="T1891" i="76"/>
  <c r="T1890" i="76"/>
  <c r="T1889" i="76"/>
  <c r="T1888" i="76"/>
  <c r="T1887" i="76"/>
  <c r="T1886" i="76"/>
  <c r="T1885" i="76"/>
  <c r="T1884" i="76"/>
  <c r="T1883" i="76"/>
  <c r="T1882" i="76"/>
  <c r="T1881" i="76"/>
  <c r="T1880" i="76"/>
  <c r="T1879" i="76"/>
  <c r="T1878" i="76"/>
  <c r="T1877" i="76"/>
  <c r="T1876" i="76"/>
  <c r="T1875" i="76"/>
  <c r="T1874" i="76"/>
  <c r="T1873" i="76"/>
  <c r="T1872" i="76"/>
  <c r="T1871" i="76"/>
  <c r="T1870" i="76"/>
  <c r="T1869" i="76"/>
  <c r="T1868" i="76"/>
  <c r="T1867" i="76"/>
  <c r="T1866" i="76"/>
  <c r="T1865" i="76"/>
  <c r="T1864" i="76"/>
  <c r="T1863" i="76"/>
  <c r="T1862" i="76"/>
  <c r="T1861" i="76"/>
  <c r="T1860" i="76"/>
  <c r="T1859" i="76"/>
  <c r="T1858" i="76"/>
  <c r="T1857" i="76"/>
  <c r="T1856" i="76"/>
  <c r="T1855" i="76"/>
  <c r="T1854" i="76"/>
  <c r="T1853" i="76"/>
  <c r="T1852" i="76"/>
  <c r="T1851" i="76"/>
  <c r="T1850" i="76"/>
  <c r="T1849" i="76"/>
  <c r="T1848" i="76"/>
  <c r="T1847" i="76"/>
  <c r="T1846" i="76"/>
  <c r="T1845" i="76"/>
  <c r="T1844" i="76"/>
  <c r="T1843" i="76"/>
  <c r="T1842" i="76"/>
  <c r="T1841" i="76"/>
  <c r="T1840" i="76"/>
  <c r="T1839" i="76"/>
  <c r="T1838" i="76"/>
  <c r="T1837" i="76"/>
  <c r="T1836" i="76"/>
  <c r="T1835" i="76"/>
  <c r="T1834" i="76"/>
  <c r="T1833" i="76"/>
  <c r="T1832" i="76"/>
  <c r="T1831" i="76"/>
  <c r="T1830" i="76"/>
  <c r="T1829" i="76"/>
  <c r="T1828" i="76"/>
  <c r="T1827" i="76"/>
  <c r="T1826" i="76"/>
  <c r="T1825" i="76"/>
  <c r="T1824" i="76"/>
  <c r="T1823" i="76"/>
  <c r="T1822" i="76"/>
  <c r="T1821" i="76"/>
  <c r="T1820" i="76"/>
  <c r="T1819" i="76"/>
  <c r="T1818" i="76"/>
  <c r="T1817" i="76"/>
  <c r="T1816" i="76"/>
  <c r="T1815" i="76"/>
  <c r="T1814" i="76"/>
  <c r="T1813" i="76"/>
  <c r="T1812" i="76"/>
  <c r="T1811" i="76"/>
  <c r="T1810" i="76"/>
  <c r="T1809" i="76"/>
  <c r="T1808" i="76"/>
  <c r="T1807" i="76"/>
  <c r="T1806" i="76"/>
  <c r="T1805" i="76"/>
  <c r="T1804" i="76"/>
  <c r="T1803" i="76"/>
  <c r="T1802" i="76"/>
  <c r="T1801" i="76"/>
  <c r="T1800" i="76"/>
  <c r="T1799" i="76"/>
  <c r="T1798" i="76"/>
  <c r="T1797" i="76"/>
  <c r="T1796" i="76"/>
  <c r="T1795" i="76"/>
  <c r="T1794" i="76"/>
  <c r="T1793" i="76"/>
  <c r="T1792" i="76"/>
  <c r="T1791" i="76"/>
  <c r="T1790" i="76"/>
  <c r="T1789" i="76"/>
  <c r="T1788" i="76"/>
  <c r="T1787" i="76"/>
  <c r="T1786" i="76"/>
  <c r="T1785" i="76"/>
  <c r="T1784" i="76"/>
  <c r="T1783" i="76"/>
  <c r="T1782" i="76"/>
  <c r="T1781" i="76"/>
  <c r="T1780" i="76"/>
  <c r="T1779" i="76"/>
  <c r="T1778" i="76"/>
  <c r="T1777" i="76"/>
  <c r="T1776" i="76"/>
  <c r="T1775" i="76"/>
  <c r="T1774" i="76"/>
  <c r="T1773" i="76"/>
  <c r="T1772" i="76"/>
  <c r="T1771" i="76"/>
  <c r="T1770" i="76"/>
  <c r="T1769" i="76"/>
  <c r="T1768" i="76"/>
  <c r="T1767" i="76"/>
  <c r="T1766" i="76"/>
  <c r="T1765" i="76"/>
  <c r="T1764" i="76"/>
  <c r="T1763" i="76"/>
  <c r="T1762" i="76"/>
  <c r="T1761" i="76"/>
  <c r="T1760" i="76"/>
  <c r="T1759" i="76"/>
  <c r="T1758" i="76"/>
  <c r="T1757" i="76"/>
  <c r="T1756" i="76"/>
  <c r="T1755" i="76"/>
  <c r="T1754" i="76"/>
  <c r="T1753" i="76"/>
  <c r="T1752" i="76"/>
  <c r="T1751" i="76"/>
  <c r="T1750" i="76"/>
  <c r="T1749" i="76"/>
  <c r="T1748" i="76"/>
  <c r="T1747" i="76"/>
  <c r="T1746" i="76"/>
  <c r="T1745" i="76"/>
  <c r="T1744" i="76"/>
  <c r="T1743" i="76"/>
  <c r="T1742" i="76"/>
  <c r="T1741" i="76"/>
  <c r="T1740" i="76"/>
  <c r="T1739" i="76"/>
  <c r="T1738" i="76"/>
  <c r="T1737" i="76"/>
  <c r="T1736" i="76"/>
  <c r="T1735" i="76"/>
  <c r="T1734" i="76"/>
  <c r="T1733" i="76"/>
  <c r="T1732" i="76"/>
  <c r="T1731" i="76"/>
  <c r="T1730" i="76"/>
  <c r="T1729" i="76"/>
  <c r="T1728" i="76"/>
  <c r="T1727" i="76"/>
  <c r="T1726" i="76"/>
  <c r="T1725" i="76"/>
  <c r="T1724" i="76"/>
  <c r="T1723" i="76"/>
  <c r="T1722" i="76"/>
  <c r="T1721" i="76"/>
  <c r="T1720" i="76"/>
  <c r="T1719" i="76"/>
  <c r="T1718" i="76"/>
  <c r="T1717" i="76"/>
  <c r="T1716" i="76"/>
  <c r="T1715" i="76"/>
  <c r="T1714" i="76"/>
  <c r="T1713" i="76"/>
  <c r="T1712" i="76"/>
  <c r="T1711" i="76"/>
  <c r="T1710" i="76"/>
  <c r="T1709" i="76"/>
  <c r="T1708" i="76"/>
  <c r="T1707" i="76"/>
  <c r="T1706" i="76"/>
  <c r="T1705" i="76"/>
  <c r="T1704" i="76"/>
  <c r="T1703" i="76"/>
  <c r="T1702" i="76"/>
  <c r="T1701" i="76"/>
  <c r="T1700" i="76"/>
  <c r="T1699" i="76"/>
  <c r="T1698" i="76"/>
  <c r="T1697" i="76"/>
  <c r="T1696" i="76"/>
  <c r="T1695" i="76"/>
  <c r="T1694" i="76"/>
  <c r="T1693" i="76"/>
  <c r="T1692" i="76"/>
  <c r="T1691" i="76"/>
  <c r="T1690" i="76"/>
  <c r="T1689" i="76"/>
  <c r="T1688" i="76"/>
  <c r="T1687" i="76"/>
  <c r="T1686" i="76"/>
  <c r="T1685" i="76"/>
  <c r="T1684" i="76"/>
  <c r="T1683" i="76"/>
  <c r="T1682" i="76"/>
  <c r="T1681" i="76"/>
  <c r="T1680" i="76"/>
  <c r="T1679" i="76"/>
  <c r="T1678" i="76"/>
  <c r="T1677" i="76"/>
  <c r="T1676" i="76"/>
  <c r="T1675" i="76"/>
  <c r="T1674" i="76"/>
  <c r="T1673" i="76"/>
  <c r="T1672" i="76"/>
  <c r="T1671" i="76"/>
  <c r="T1670" i="76"/>
  <c r="T1669" i="76"/>
  <c r="T1668" i="76"/>
  <c r="T1667" i="76"/>
  <c r="T1666" i="76"/>
  <c r="T1665" i="76"/>
  <c r="T1664" i="76"/>
  <c r="T1663" i="76"/>
  <c r="T1662" i="76"/>
  <c r="T1661" i="76"/>
  <c r="T1660" i="76"/>
  <c r="T1659" i="76"/>
  <c r="T1658" i="76"/>
  <c r="T1657" i="76"/>
  <c r="T1656" i="76"/>
  <c r="T1655" i="76"/>
  <c r="T1654" i="76"/>
  <c r="T1653" i="76"/>
  <c r="T1652" i="76"/>
  <c r="T1651" i="76"/>
  <c r="T1650" i="76"/>
  <c r="T1649" i="76"/>
  <c r="T1648" i="76"/>
  <c r="T1647" i="76"/>
  <c r="T1646" i="76"/>
  <c r="T1645" i="76"/>
  <c r="T1644" i="76"/>
  <c r="T1643" i="76"/>
  <c r="T1642" i="76"/>
  <c r="T1641" i="76"/>
  <c r="T1640" i="76"/>
  <c r="T1639" i="76"/>
  <c r="T1638" i="76"/>
  <c r="T1637" i="76"/>
  <c r="T1636" i="76"/>
  <c r="T1635" i="76"/>
  <c r="T1634" i="76"/>
  <c r="T1633" i="76"/>
  <c r="T1632" i="76"/>
  <c r="T1631" i="76"/>
  <c r="T1630" i="76"/>
  <c r="T1629" i="76"/>
  <c r="T1628" i="76"/>
  <c r="T1627" i="76"/>
  <c r="T1626" i="76"/>
  <c r="T1625" i="76"/>
  <c r="T1624" i="76"/>
  <c r="T1623" i="76"/>
  <c r="T1622" i="76"/>
  <c r="T1621" i="76"/>
  <c r="T1620" i="76"/>
  <c r="T1619" i="76"/>
  <c r="T1618" i="76"/>
  <c r="T1617" i="76"/>
  <c r="T1616" i="76"/>
  <c r="T1615" i="76"/>
  <c r="T1614" i="76"/>
  <c r="T1613" i="76"/>
  <c r="T1612" i="76"/>
  <c r="T1611" i="76"/>
  <c r="T1610" i="76"/>
  <c r="T1609" i="76"/>
  <c r="T1608" i="76"/>
  <c r="T1607" i="76"/>
  <c r="T1606" i="76"/>
  <c r="T1605" i="76"/>
  <c r="T1604" i="76"/>
  <c r="T1603" i="76"/>
  <c r="T1602" i="76"/>
  <c r="T1601" i="76"/>
  <c r="T1600" i="76"/>
  <c r="T1599" i="76"/>
  <c r="T1598" i="76"/>
  <c r="T1597" i="76"/>
  <c r="T1596" i="76"/>
  <c r="T1595" i="76"/>
  <c r="T1594" i="76"/>
  <c r="T1593" i="76"/>
  <c r="T1592" i="76"/>
  <c r="T1591" i="76"/>
  <c r="T1590" i="76"/>
  <c r="T1589" i="76"/>
  <c r="T1588" i="76"/>
  <c r="T1587" i="76"/>
  <c r="T1586" i="76"/>
  <c r="T1585" i="76"/>
  <c r="T1584" i="76"/>
  <c r="T1583" i="76"/>
  <c r="T1582" i="76"/>
  <c r="T1581" i="76"/>
  <c r="T1580" i="76"/>
  <c r="T1579" i="76"/>
  <c r="T1578" i="76"/>
  <c r="T1577" i="76"/>
  <c r="T1576" i="76"/>
  <c r="T1575" i="76"/>
  <c r="T1574" i="76"/>
  <c r="T1573" i="76"/>
  <c r="T1572" i="76"/>
  <c r="T1571" i="76"/>
  <c r="T1570" i="76"/>
  <c r="T1569" i="76"/>
  <c r="T1568" i="76"/>
  <c r="T1567" i="76"/>
  <c r="T1566" i="76"/>
  <c r="T1565" i="76"/>
  <c r="T1564" i="76"/>
  <c r="T1563" i="76"/>
  <c r="T1562" i="76"/>
  <c r="T1561" i="76"/>
  <c r="T1560" i="76"/>
  <c r="T1559" i="76"/>
  <c r="T1558" i="76"/>
  <c r="T1557" i="76"/>
  <c r="T1556" i="76"/>
  <c r="T1555" i="76"/>
  <c r="T1554" i="76"/>
  <c r="T1553" i="76"/>
  <c r="T1552" i="76"/>
  <c r="T1551" i="76"/>
  <c r="T1550" i="76"/>
  <c r="T1549" i="76"/>
  <c r="T1548" i="76"/>
  <c r="T1547" i="76"/>
  <c r="T1546" i="76"/>
  <c r="T1545" i="76"/>
  <c r="T1544" i="76"/>
  <c r="T1543" i="76"/>
  <c r="T1542" i="76"/>
  <c r="T1541" i="76"/>
  <c r="T1540" i="76"/>
  <c r="T1539" i="76"/>
  <c r="T1538" i="76"/>
  <c r="T1537" i="76"/>
  <c r="T1536" i="76"/>
  <c r="T1535" i="76"/>
  <c r="T1534" i="76"/>
  <c r="T1533" i="76"/>
  <c r="T1532" i="76"/>
  <c r="T1531" i="76"/>
  <c r="T1530" i="76"/>
  <c r="T1529" i="76"/>
  <c r="T1528" i="76"/>
  <c r="T1527" i="76"/>
  <c r="T1526" i="76"/>
  <c r="T1525" i="76"/>
  <c r="T1524" i="76"/>
  <c r="T1523" i="76"/>
  <c r="T1522" i="76"/>
  <c r="T1521" i="76"/>
  <c r="T1520" i="76"/>
  <c r="T1519" i="76"/>
  <c r="T1518" i="76"/>
  <c r="T1517" i="76"/>
  <c r="T1516" i="76"/>
  <c r="T1515" i="76"/>
  <c r="T1514" i="76"/>
  <c r="T1513" i="76"/>
  <c r="T1512" i="76"/>
  <c r="T1511" i="76"/>
  <c r="T1510" i="76"/>
  <c r="T1509" i="76"/>
  <c r="T1508" i="76"/>
  <c r="T1507" i="76"/>
  <c r="T1506" i="76"/>
  <c r="T1505" i="76"/>
  <c r="T1504" i="76"/>
  <c r="T1503" i="76"/>
  <c r="T1502" i="76"/>
  <c r="T1501" i="76"/>
  <c r="T1500" i="76"/>
  <c r="T1499" i="76"/>
  <c r="T1498" i="76"/>
  <c r="T1497" i="76"/>
  <c r="T1496" i="76"/>
  <c r="T1495" i="76"/>
  <c r="T1494" i="76"/>
  <c r="T1493" i="76"/>
  <c r="T1492" i="76"/>
  <c r="T1491" i="76"/>
  <c r="T1490" i="76"/>
  <c r="T1489" i="76"/>
  <c r="T1488" i="76"/>
  <c r="T1487" i="76"/>
  <c r="T1486" i="76"/>
  <c r="T1485" i="76"/>
  <c r="T1484" i="76"/>
  <c r="T1483" i="76"/>
  <c r="T1482" i="76"/>
  <c r="T1481" i="76"/>
  <c r="T1480" i="76"/>
  <c r="T1479" i="76"/>
  <c r="T1478" i="76"/>
  <c r="T1477" i="76"/>
  <c r="T1476" i="76"/>
  <c r="T1475" i="76"/>
  <c r="T1474" i="76"/>
  <c r="T1473" i="76"/>
  <c r="T1472" i="76"/>
  <c r="T1471" i="76"/>
  <c r="T1470" i="76"/>
  <c r="T1469" i="76"/>
  <c r="T1468" i="76"/>
  <c r="T1467" i="76"/>
  <c r="T1466" i="76"/>
  <c r="T1465" i="76"/>
  <c r="T1464" i="76"/>
  <c r="T1463" i="76"/>
  <c r="T1462" i="76"/>
  <c r="T1461" i="76"/>
  <c r="T1460" i="76"/>
  <c r="T1459" i="76"/>
  <c r="T1458" i="76"/>
  <c r="T1457" i="76"/>
  <c r="T1456" i="76"/>
  <c r="T1455" i="76"/>
  <c r="T1454" i="76"/>
  <c r="T1453" i="76"/>
  <c r="T1452" i="76"/>
  <c r="T1451" i="76"/>
  <c r="T1450" i="76"/>
  <c r="T1449" i="76"/>
  <c r="T1448" i="76"/>
  <c r="T1447" i="76"/>
  <c r="T1446" i="76"/>
  <c r="T1445" i="76"/>
  <c r="T1444" i="76"/>
  <c r="T1443" i="76"/>
  <c r="T1442" i="76"/>
  <c r="T1441" i="76"/>
  <c r="T1440" i="76"/>
  <c r="T1439" i="76"/>
  <c r="T1438" i="76"/>
  <c r="T1437" i="76"/>
  <c r="T1436" i="76"/>
  <c r="T1435" i="76"/>
  <c r="T1434" i="76"/>
  <c r="T1433" i="76"/>
  <c r="T1432" i="76"/>
  <c r="T1431" i="76"/>
  <c r="T1430" i="76"/>
  <c r="T1429" i="76"/>
  <c r="T1428" i="76"/>
  <c r="T1427" i="76"/>
  <c r="T1426" i="76"/>
  <c r="T1425" i="76"/>
  <c r="T1424" i="76"/>
  <c r="T1423" i="76"/>
  <c r="T1422" i="76"/>
  <c r="T1421" i="76"/>
  <c r="T1420" i="76"/>
  <c r="T1419" i="76"/>
  <c r="T1418" i="76"/>
  <c r="T1417" i="76"/>
  <c r="T1416" i="76"/>
  <c r="T1415" i="76"/>
  <c r="T1414" i="76"/>
  <c r="T1413" i="76"/>
  <c r="T1412" i="76"/>
  <c r="T1411" i="76"/>
  <c r="T1410" i="76"/>
  <c r="T1409" i="76"/>
  <c r="T1408" i="76"/>
  <c r="T1407" i="76"/>
  <c r="T1406" i="76"/>
  <c r="T1405" i="76"/>
  <c r="T1404" i="76"/>
  <c r="T1403" i="76"/>
  <c r="T1402" i="76"/>
  <c r="T1401" i="76"/>
  <c r="T1400" i="76"/>
  <c r="T1399" i="76"/>
  <c r="T1398" i="76"/>
  <c r="T1397" i="76"/>
  <c r="T1396" i="76"/>
  <c r="T1395" i="76"/>
  <c r="T1394" i="76"/>
  <c r="T1393" i="76"/>
  <c r="T1392" i="76"/>
  <c r="T1391" i="76"/>
  <c r="T1390" i="76"/>
  <c r="T1389" i="76"/>
  <c r="T1388" i="76"/>
  <c r="T1387" i="76"/>
  <c r="T1386" i="76"/>
  <c r="T1385" i="76"/>
  <c r="T1384" i="76"/>
  <c r="T1383" i="76"/>
  <c r="T1382" i="76"/>
  <c r="T1381" i="76"/>
  <c r="T1380" i="76"/>
  <c r="T1379" i="76"/>
  <c r="T1378" i="76"/>
  <c r="T1377" i="76"/>
  <c r="T1376" i="76"/>
  <c r="T1375" i="76"/>
  <c r="T1374" i="76"/>
  <c r="T1373" i="76"/>
  <c r="T1372" i="76"/>
  <c r="T1371" i="76"/>
  <c r="T1370" i="76"/>
  <c r="T1369" i="76"/>
  <c r="T1368" i="76"/>
  <c r="T1367" i="76"/>
  <c r="T1366" i="76"/>
  <c r="T1365" i="76"/>
  <c r="T1364" i="76"/>
  <c r="T1363" i="76"/>
  <c r="T1362" i="76"/>
  <c r="T1361" i="76"/>
  <c r="T1360" i="76"/>
  <c r="T1359" i="76"/>
  <c r="T1358" i="76"/>
  <c r="T1357" i="76"/>
  <c r="T1356" i="76"/>
  <c r="T1355" i="76"/>
  <c r="T1354" i="76"/>
  <c r="T1353" i="76"/>
  <c r="T1352" i="76"/>
  <c r="T1351" i="76"/>
  <c r="T1350" i="76"/>
  <c r="T1349" i="76"/>
  <c r="T1348" i="76"/>
  <c r="T1347" i="76"/>
  <c r="T1346" i="76"/>
  <c r="T1345" i="76"/>
  <c r="T1344" i="76"/>
  <c r="T1343" i="76"/>
  <c r="T1342" i="76"/>
  <c r="T1341" i="76"/>
  <c r="T1340" i="76"/>
  <c r="T1339" i="76"/>
  <c r="T1338" i="76"/>
  <c r="T1337" i="76"/>
  <c r="T1336" i="76"/>
  <c r="T1335" i="76"/>
  <c r="T1334" i="76"/>
  <c r="T1333" i="76"/>
  <c r="T1332" i="76"/>
  <c r="T1331" i="76"/>
  <c r="T1330" i="76"/>
  <c r="T1329" i="76"/>
  <c r="T1328" i="76"/>
  <c r="T1327" i="76"/>
  <c r="T1326" i="76"/>
  <c r="T1325" i="76"/>
  <c r="T1324" i="76"/>
  <c r="T1323" i="76"/>
  <c r="T1322" i="76"/>
  <c r="T1321" i="76"/>
  <c r="T1320" i="76"/>
  <c r="T1319" i="76"/>
  <c r="T1318" i="76"/>
  <c r="T1317" i="76"/>
  <c r="T1316" i="76"/>
  <c r="T1315" i="76"/>
  <c r="T1314" i="76"/>
  <c r="T1313" i="76"/>
  <c r="T1312" i="76"/>
  <c r="T1311" i="76"/>
  <c r="T1310" i="76"/>
  <c r="T1309" i="76"/>
  <c r="T1308" i="76"/>
  <c r="T1307" i="76"/>
  <c r="T1306" i="76"/>
  <c r="T1305" i="76"/>
  <c r="T1304" i="76"/>
  <c r="T1303" i="76"/>
  <c r="T1302" i="76"/>
  <c r="T1301" i="76"/>
  <c r="T1300" i="76"/>
  <c r="T1299" i="76"/>
  <c r="T1298" i="76"/>
  <c r="T1297" i="76"/>
  <c r="T1296" i="76"/>
  <c r="T1295" i="76"/>
  <c r="T1294" i="76"/>
  <c r="T1293" i="76"/>
  <c r="T1292" i="76"/>
  <c r="T1291" i="76"/>
  <c r="T1290" i="76"/>
  <c r="T1289" i="76"/>
  <c r="T1288" i="76"/>
  <c r="T1287" i="76"/>
  <c r="T1286" i="76"/>
  <c r="T1285" i="76"/>
  <c r="T1284" i="76"/>
  <c r="T1283" i="76"/>
  <c r="T1282" i="76"/>
  <c r="T1281" i="76"/>
  <c r="T1280" i="76"/>
  <c r="T1279" i="76"/>
  <c r="T1278" i="76"/>
  <c r="T1277" i="76"/>
  <c r="T1276" i="76"/>
  <c r="T1275" i="76"/>
  <c r="T1274" i="76"/>
  <c r="T1273" i="76"/>
  <c r="T1272" i="76"/>
  <c r="T1271" i="76"/>
  <c r="T1270" i="76"/>
  <c r="T1269" i="76"/>
  <c r="T1268" i="76"/>
  <c r="T1267" i="76"/>
  <c r="T1266" i="76"/>
  <c r="T1265" i="76"/>
  <c r="T1264" i="76"/>
  <c r="T1263" i="76"/>
  <c r="T1262" i="76"/>
  <c r="T1261" i="76"/>
  <c r="T1260" i="76"/>
  <c r="T1259" i="76"/>
  <c r="T1258" i="76"/>
  <c r="T1257" i="76"/>
  <c r="T1256" i="76"/>
  <c r="T1255" i="76"/>
  <c r="T1254" i="76"/>
  <c r="T1253" i="76"/>
  <c r="T1252" i="76"/>
  <c r="T1251" i="76"/>
  <c r="T1250" i="76"/>
  <c r="T1249" i="76"/>
  <c r="T1248" i="76"/>
  <c r="T1247" i="76"/>
  <c r="T1246" i="76"/>
  <c r="T1245" i="76"/>
  <c r="T1244" i="76"/>
  <c r="T1243" i="76"/>
  <c r="T1242" i="76"/>
  <c r="T1241" i="76"/>
  <c r="T1240" i="76"/>
  <c r="T1239" i="76"/>
  <c r="T1238" i="76"/>
  <c r="T1237" i="76"/>
  <c r="T1236" i="76"/>
  <c r="T1235" i="76"/>
  <c r="T1234" i="76"/>
  <c r="T1233" i="76"/>
  <c r="T1232" i="76"/>
  <c r="T1231" i="76"/>
  <c r="T1230" i="76"/>
  <c r="T1229" i="76"/>
  <c r="T1228" i="76"/>
  <c r="T1227" i="76"/>
  <c r="T1226" i="76"/>
  <c r="T1225" i="76"/>
  <c r="T1224" i="76"/>
  <c r="T1223" i="76"/>
  <c r="T1222" i="76"/>
  <c r="T1221" i="76"/>
  <c r="T1220" i="76"/>
  <c r="T1219" i="76"/>
  <c r="T1218" i="76"/>
  <c r="T1217" i="76"/>
  <c r="T1216" i="76"/>
  <c r="T1215" i="76"/>
  <c r="T1214" i="76"/>
  <c r="T1213" i="76"/>
  <c r="T1212" i="76"/>
  <c r="T1211" i="76"/>
  <c r="T1210" i="76"/>
  <c r="T1209" i="76"/>
  <c r="T1208" i="76"/>
  <c r="T1207" i="76"/>
  <c r="T1206" i="76"/>
  <c r="T1205" i="76"/>
  <c r="T1204" i="76"/>
  <c r="T1203" i="76"/>
  <c r="T1202" i="76"/>
  <c r="T1201" i="76"/>
  <c r="T1200" i="76"/>
  <c r="T1199" i="76"/>
  <c r="T1198" i="76"/>
  <c r="T1197" i="76"/>
  <c r="T1196" i="76"/>
  <c r="T1195" i="76"/>
  <c r="T1194" i="76"/>
  <c r="T1193" i="76"/>
  <c r="T1192" i="76"/>
  <c r="T1191" i="76"/>
  <c r="T1190" i="76"/>
  <c r="T1189" i="76"/>
  <c r="T1188" i="76"/>
  <c r="T1187" i="76"/>
  <c r="T1186" i="76"/>
  <c r="T1185" i="76"/>
  <c r="T1184" i="76"/>
  <c r="T1183" i="76"/>
  <c r="T1182" i="76"/>
  <c r="T1181" i="76"/>
  <c r="T1180" i="76"/>
  <c r="T1179" i="76"/>
  <c r="T1178" i="76"/>
  <c r="T1177" i="76"/>
  <c r="T1176" i="76"/>
  <c r="T1175" i="76"/>
  <c r="T1174" i="76"/>
  <c r="T1173" i="76"/>
  <c r="T1172" i="76"/>
  <c r="T1171" i="76"/>
  <c r="T1170" i="76"/>
  <c r="T1169" i="76"/>
  <c r="T1168" i="76"/>
  <c r="T1167" i="76"/>
  <c r="T1166" i="76"/>
  <c r="T1165" i="76"/>
  <c r="T1164" i="76"/>
  <c r="T1163" i="76"/>
  <c r="T1162" i="76"/>
  <c r="T1161" i="76"/>
  <c r="T1160" i="76"/>
  <c r="T1159" i="76"/>
  <c r="T1158" i="76"/>
  <c r="T1157" i="76"/>
  <c r="T1156" i="76"/>
  <c r="T1155" i="76"/>
  <c r="T1154" i="76"/>
  <c r="T1153" i="76"/>
  <c r="T1152" i="76"/>
  <c r="T1151" i="76"/>
  <c r="T1150" i="76"/>
  <c r="T1149" i="76"/>
  <c r="T1148" i="76"/>
  <c r="T1147" i="76"/>
  <c r="T1146" i="76"/>
  <c r="T1145" i="76"/>
  <c r="T1144" i="76"/>
  <c r="T1143" i="76"/>
  <c r="T1142" i="76"/>
  <c r="T1141" i="76"/>
  <c r="T1140" i="76"/>
  <c r="T1139" i="76"/>
  <c r="T1138" i="76"/>
  <c r="T1137" i="76"/>
  <c r="T1136" i="76"/>
  <c r="T1135" i="76"/>
  <c r="T1134" i="76"/>
  <c r="T1133" i="76"/>
  <c r="T1132" i="76"/>
  <c r="T1131" i="76"/>
  <c r="T1130" i="76"/>
  <c r="T1129" i="76"/>
  <c r="T1128" i="76"/>
  <c r="T1127" i="76"/>
  <c r="T1126" i="76"/>
  <c r="T1125" i="76"/>
  <c r="T1124" i="76"/>
  <c r="T1123" i="76"/>
  <c r="T1122" i="76"/>
  <c r="T1121" i="76"/>
  <c r="T1120" i="76"/>
  <c r="T1119" i="76"/>
  <c r="T1118" i="76"/>
  <c r="T1117" i="76"/>
  <c r="T1116" i="76"/>
  <c r="T1115" i="76"/>
  <c r="T1114" i="76"/>
  <c r="T1113" i="76"/>
  <c r="T1112" i="76"/>
  <c r="T1111" i="76"/>
  <c r="T1110" i="76"/>
  <c r="T1109" i="76"/>
  <c r="T1108" i="76"/>
  <c r="T1107" i="76"/>
  <c r="T1106" i="76"/>
  <c r="T1105" i="76"/>
  <c r="T1104" i="76"/>
  <c r="T1103" i="76"/>
  <c r="T1102" i="76"/>
  <c r="T1101" i="76"/>
  <c r="T1100" i="76"/>
  <c r="T1099" i="76"/>
  <c r="T1098" i="76"/>
  <c r="T1097" i="76"/>
  <c r="T1096" i="76"/>
  <c r="T1095" i="76"/>
  <c r="T1094" i="76"/>
  <c r="T1093" i="76"/>
  <c r="T1092" i="76"/>
  <c r="T1091" i="76"/>
  <c r="T1090" i="76"/>
  <c r="T1089" i="76"/>
  <c r="T1088" i="76"/>
  <c r="T1087" i="76"/>
  <c r="T1086" i="76"/>
  <c r="T1085" i="76"/>
  <c r="T1084" i="76"/>
  <c r="T1083" i="76"/>
  <c r="T1082" i="76"/>
  <c r="T1081" i="76"/>
  <c r="T1080" i="76"/>
  <c r="T1079" i="76"/>
  <c r="T1078" i="76"/>
  <c r="T1077" i="76"/>
  <c r="T1076" i="76"/>
  <c r="T1075" i="76"/>
  <c r="T1074" i="76"/>
  <c r="T1073" i="76"/>
  <c r="T1072" i="76"/>
  <c r="T1071" i="76"/>
  <c r="T1070" i="76"/>
  <c r="T1069" i="76"/>
  <c r="T1068" i="76"/>
  <c r="T1067" i="76"/>
  <c r="T1066" i="76"/>
  <c r="T1065" i="76"/>
  <c r="T1064" i="76"/>
  <c r="T1063" i="76"/>
  <c r="T1062" i="76"/>
  <c r="T1061" i="76"/>
  <c r="T1060" i="76"/>
  <c r="T1059" i="76"/>
  <c r="T1058" i="76"/>
  <c r="T1057" i="76"/>
  <c r="T1056" i="76"/>
  <c r="T1055" i="76"/>
  <c r="T1054" i="76"/>
  <c r="T1053" i="76"/>
  <c r="T1052" i="76"/>
  <c r="T1051" i="76"/>
  <c r="T1050" i="76"/>
  <c r="T1049" i="76"/>
  <c r="T1048" i="76"/>
  <c r="T1047" i="76"/>
  <c r="T1046" i="76"/>
  <c r="T1045" i="76"/>
  <c r="T1044" i="76"/>
  <c r="T1043" i="76"/>
  <c r="T1042" i="76"/>
  <c r="T1041" i="76"/>
  <c r="T1040" i="76"/>
  <c r="T1039" i="76"/>
  <c r="T1038" i="76"/>
  <c r="T1037" i="76"/>
  <c r="T1036" i="76"/>
  <c r="T1035" i="76"/>
  <c r="T1034" i="76"/>
  <c r="T1033" i="76"/>
  <c r="T1032" i="76"/>
  <c r="T1031" i="76"/>
  <c r="T1030" i="76"/>
  <c r="T1029" i="76"/>
  <c r="T1028" i="76"/>
  <c r="T1027" i="76"/>
  <c r="T1026" i="76"/>
  <c r="T1025" i="76"/>
  <c r="T1024" i="76"/>
  <c r="T1023" i="76"/>
  <c r="T1022" i="76"/>
  <c r="T1021" i="76"/>
  <c r="T1020" i="76"/>
  <c r="T1019" i="76"/>
  <c r="T1018" i="76"/>
  <c r="T1017" i="76"/>
  <c r="T1016" i="76"/>
  <c r="T1015" i="76"/>
  <c r="T1014" i="76"/>
  <c r="T1013" i="76"/>
  <c r="T1012" i="76"/>
  <c r="T1011" i="76"/>
  <c r="T1010" i="76"/>
  <c r="T1009" i="76"/>
  <c r="T1008" i="76"/>
  <c r="T1007" i="76"/>
  <c r="T1006" i="76"/>
  <c r="T1005" i="76"/>
  <c r="T1004" i="76"/>
  <c r="T1003" i="76"/>
  <c r="T1002" i="76"/>
  <c r="T1001" i="76"/>
  <c r="T1000" i="76"/>
  <c r="T999" i="76"/>
  <c r="T998" i="76"/>
  <c r="T997" i="76"/>
  <c r="T996" i="76"/>
  <c r="T995" i="76"/>
  <c r="T994" i="76"/>
  <c r="T993" i="76"/>
  <c r="T992" i="76"/>
  <c r="T991" i="76"/>
  <c r="T990" i="76"/>
  <c r="T989" i="76"/>
  <c r="T988" i="76"/>
  <c r="T987" i="76"/>
  <c r="T986" i="76"/>
  <c r="T985" i="76"/>
  <c r="T984" i="76"/>
  <c r="T983" i="76"/>
  <c r="T982" i="76"/>
  <c r="T981" i="76"/>
  <c r="T980" i="76"/>
  <c r="T979" i="76"/>
  <c r="T978" i="76"/>
  <c r="T977" i="76"/>
  <c r="T976" i="76"/>
  <c r="T975" i="76"/>
  <c r="T974" i="76"/>
  <c r="T973" i="76"/>
  <c r="T972" i="76"/>
  <c r="T971" i="76"/>
  <c r="T970" i="76"/>
  <c r="T969" i="76"/>
  <c r="T968" i="76"/>
  <c r="T967" i="76"/>
  <c r="T966" i="76"/>
  <c r="T965" i="76"/>
  <c r="T964" i="76"/>
  <c r="T963" i="76"/>
  <c r="T962" i="76"/>
  <c r="T961" i="76"/>
  <c r="T960" i="76"/>
  <c r="T959" i="76"/>
  <c r="T958" i="76"/>
  <c r="T957" i="76"/>
  <c r="T956" i="76"/>
  <c r="T955" i="76"/>
  <c r="T954" i="76"/>
  <c r="T953" i="76"/>
  <c r="T952" i="76"/>
  <c r="T951" i="76"/>
  <c r="T950" i="76"/>
  <c r="T949" i="76"/>
  <c r="T948" i="76"/>
  <c r="T947" i="76"/>
  <c r="T946" i="76"/>
  <c r="T945" i="76"/>
  <c r="T944" i="76"/>
  <c r="T943" i="76"/>
  <c r="T942" i="76"/>
  <c r="T941" i="76"/>
  <c r="T940" i="76"/>
  <c r="T939" i="76"/>
  <c r="T938" i="76"/>
  <c r="T937" i="76"/>
  <c r="T936" i="76"/>
  <c r="T935" i="76"/>
  <c r="T934" i="76"/>
  <c r="T933" i="76"/>
  <c r="T932" i="76"/>
  <c r="T931" i="76"/>
  <c r="T930" i="76"/>
  <c r="T929" i="76"/>
  <c r="T928" i="76"/>
  <c r="T927" i="76"/>
  <c r="T926" i="76"/>
  <c r="T925" i="76"/>
  <c r="T924" i="76"/>
  <c r="T923" i="76"/>
  <c r="T922" i="76"/>
  <c r="T921" i="76"/>
  <c r="T920" i="76"/>
  <c r="T919" i="76"/>
  <c r="T918" i="76"/>
  <c r="T917" i="76"/>
  <c r="T916" i="76"/>
  <c r="T915" i="76"/>
  <c r="T914" i="76"/>
  <c r="T913" i="76"/>
  <c r="T912" i="76"/>
  <c r="T911" i="76"/>
  <c r="T910" i="76"/>
  <c r="T909" i="76"/>
  <c r="T908" i="76"/>
  <c r="T907" i="76"/>
  <c r="T906" i="76"/>
  <c r="T905" i="76"/>
  <c r="T904" i="76"/>
  <c r="T903" i="76"/>
  <c r="T902" i="76"/>
  <c r="T901" i="76"/>
  <c r="T900" i="76"/>
  <c r="T899" i="76"/>
  <c r="T898" i="76"/>
  <c r="T897" i="76"/>
  <c r="T896" i="76"/>
  <c r="T895" i="76"/>
  <c r="T894" i="76"/>
  <c r="T893" i="76"/>
  <c r="T892" i="76"/>
  <c r="T891" i="76"/>
  <c r="T890" i="76"/>
  <c r="T889" i="76"/>
  <c r="T888" i="76"/>
  <c r="T887" i="76"/>
  <c r="T886" i="76"/>
  <c r="T885" i="76"/>
  <c r="T884" i="76"/>
  <c r="T883" i="76"/>
  <c r="T882" i="76"/>
  <c r="T881" i="76"/>
  <c r="T880" i="76"/>
  <c r="T879" i="76"/>
  <c r="T878" i="76"/>
  <c r="T877" i="76"/>
  <c r="T876" i="76"/>
  <c r="T875" i="76"/>
  <c r="T874" i="76"/>
  <c r="T873" i="76"/>
  <c r="T872" i="76"/>
  <c r="T871" i="76"/>
  <c r="T870" i="76"/>
  <c r="T869" i="76"/>
  <c r="T868" i="76"/>
  <c r="T867" i="76"/>
  <c r="T866" i="76"/>
  <c r="T865" i="76"/>
  <c r="T864" i="76"/>
  <c r="T863" i="76"/>
  <c r="T862" i="76"/>
  <c r="T861" i="76"/>
  <c r="T860" i="76"/>
  <c r="T859" i="76"/>
  <c r="T858" i="76"/>
  <c r="T857" i="76"/>
  <c r="T856" i="76"/>
  <c r="T855" i="76"/>
  <c r="T854" i="76"/>
  <c r="T853" i="76"/>
  <c r="T852" i="76"/>
  <c r="T851" i="76"/>
  <c r="T850" i="76"/>
  <c r="T849" i="76"/>
  <c r="T848" i="76"/>
  <c r="T847" i="76"/>
  <c r="T846" i="76"/>
  <c r="T845" i="76"/>
  <c r="T844" i="76"/>
  <c r="T843" i="76"/>
  <c r="T842" i="76"/>
  <c r="T841" i="76"/>
  <c r="T840" i="76"/>
  <c r="T839" i="76"/>
  <c r="T838" i="76"/>
  <c r="T837" i="76"/>
  <c r="T836" i="76"/>
  <c r="T835" i="76"/>
  <c r="T834" i="76"/>
  <c r="T833" i="76"/>
  <c r="T832" i="76"/>
  <c r="T831" i="76"/>
  <c r="T830" i="76"/>
  <c r="T829" i="76"/>
  <c r="T828" i="76"/>
  <c r="T827" i="76"/>
  <c r="T826" i="76"/>
  <c r="T825" i="76"/>
  <c r="T824" i="76"/>
  <c r="T823" i="76"/>
  <c r="T822" i="76"/>
  <c r="T821" i="76"/>
  <c r="T820" i="76"/>
  <c r="T819" i="76"/>
  <c r="T818" i="76"/>
  <c r="T817" i="76"/>
  <c r="T816" i="76"/>
  <c r="T815" i="76"/>
  <c r="T814" i="76"/>
  <c r="T813" i="76"/>
  <c r="T812" i="76"/>
  <c r="T811" i="76"/>
  <c r="T810" i="76"/>
  <c r="T809" i="76"/>
  <c r="T808" i="76"/>
  <c r="T807" i="76"/>
  <c r="T806" i="76"/>
  <c r="T805" i="76"/>
  <c r="T804" i="76"/>
  <c r="T803" i="76"/>
  <c r="T802" i="76"/>
  <c r="T801" i="76"/>
  <c r="T800" i="76"/>
  <c r="T799" i="76"/>
  <c r="T798" i="76"/>
  <c r="T797" i="76"/>
  <c r="T796" i="76"/>
  <c r="T795" i="76"/>
  <c r="T794" i="76"/>
  <c r="T793" i="76"/>
  <c r="T792" i="76"/>
  <c r="T791" i="76"/>
  <c r="T790" i="76"/>
  <c r="T789" i="76"/>
  <c r="T788" i="76"/>
  <c r="T787" i="76"/>
  <c r="T786" i="76"/>
  <c r="T785" i="76"/>
  <c r="T784" i="76"/>
  <c r="T783" i="76"/>
  <c r="T782" i="76"/>
  <c r="T781" i="76"/>
  <c r="T780" i="76"/>
  <c r="T779" i="76"/>
  <c r="T778" i="76"/>
  <c r="T777" i="76"/>
  <c r="T776" i="76"/>
  <c r="T775" i="76"/>
  <c r="T774" i="76"/>
  <c r="T773" i="76"/>
  <c r="T772" i="76"/>
  <c r="T771" i="76"/>
  <c r="T770" i="76"/>
  <c r="T769" i="76"/>
  <c r="T768" i="76"/>
  <c r="T767" i="76"/>
  <c r="T766" i="76"/>
  <c r="T765" i="76"/>
  <c r="T764" i="76"/>
  <c r="T763" i="76"/>
  <c r="T762" i="76"/>
  <c r="T761" i="76"/>
  <c r="T760" i="76"/>
  <c r="T759" i="76"/>
  <c r="T758" i="76"/>
  <c r="T757" i="76"/>
  <c r="T756" i="76"/>
  <c r="T755" i="76"/>
  <c r="T754" i="76"/>
  <c r="T753" i="76"/>
  <c r="T752" i="76"/>
  <c r="T751" i="76"/>
  <c r="T750" i="76"/>
  <c r="T749" i="76"/>
  <c r="T748" i="76"/>
  <c r="T747" i="76"/>
  <c r="T746" i="76"/>
  <c r="T745" i="76"/>
  <c r="T744" i="76"/>
  <c r="T743" i="76"/>
  <c r="T742" i="76"/>
  <c r="T741" i="76"/>
  <c r="T740" i="76"/>
  <c r="T739" i="76"/>
  <c r="T738" i="76"/>
  <c r="T737" i="76"/>
  <c r="T736" i="76"/>
  <c r="T735" i="76"/>
  <c r="T734" i="76"/>
  <c r="T733" i="76"/>
  <c r="T732" i="76"/>
  <c r="T731" i="76"/>
  <c r="T730" i="76"/>
  <c r="T729" i="76"/>
  <c r="T728" i="76"/>
  <c r="T727" i="76"/>
  <c r="T726" i="76"/>
  <c r="T725" i="76"/>
  <c r="T724" i="76"/>
  <c r="T723" i="76"/>
  <c r="T722" i="76"/>
  <c r="T721" i="76"/>
  <c r="T720" i="76"/>
  <c r="T719" i="76"/>
  <c r="T718" i="76"/>
  <c r="T717" i="76"/>
  <c r="T716" i="76"/>
  <c r="T715" i="76"/>
  <c r="T714" i="76"/>
  <c r="T713" i="76"/>
  <c r="T712" i="76"/>
  <c r="T711" i="76"/>
  <c r="T710" i="76"/>
  <c r="T709" i="76"/>
  <c r="T708" i="76"/>
  <c r="T707" i="76"/>
  <c r="T706" i="76"/>
  <c r="T705" i="76"/>
  <c r="T704" i="76"/>
  <c r="T703" i="76"/>
  <c r="T702" i="76"/>
  <c r="T701" i="76"/>
  <c r="T700" i="76"/>
  <c r="T699" i="76"/>
  <c r="T698" i="76"/>
  <c r="T697" i="76"/>
  <c r="T696" i="76"/>
  <c r="T695" i="76"/>
  <c r="T694" i="76"/>
  <c r="T693" i="76"/>
  <c r="T692" i="76"/>
  <c r="T691" i="76"/>
  <c r="T690" i="76"/>
  <c r="T689" i="76"/>
  <c r="T688" i="76"/>
  <c r="T687" i="76"/>
  <c r="T686" i="76"/>
  <c r="T685" i="76"/>
  <c r="T684" i="76"/>
  <c r="T683" i="76"/>
  <c r="T682" i="76"/>
  <c r="T681" i="76"/>
  <c r="T680" i="76"/>
  <c r="T679" i="76"/>
  <c r="T678" i="76"/>
  <c r="T677" i="76"/>
  <c r="T676" i="76"/>
  <c r="T675" i="76"/>
  <c r="T674" i="76"/>
  <c r="T673" i="76"/>
  <c r="T672" i="76"/>
  <c r="T671" i="76"/>
  <c r="T670" i="76"/>
  <c r="T669" i="76"/>
  <c r="T668" i="76"/>
  <c r="T667" i="76"/>
  <c r="T666" i="76"/>
  <c r="T665" i="76"/>
  <c r="T664" i="76"/>
  <c r="T663" i="76"/>
  <c r="T662" i="76"/>
  <c r="T661" i="76"/>
  <c r="T660" i="76"/>
  <c r="T659" i="76"/>
  <c r="T658" i="76"/>
  <c r="T657" i="76"/>
  <c r="T656" i="76"/>
  <c r="T655" i="76"/>
  <c r="T654" i="76"/>
  <c r="T653" i="76"/>
  <c r="T652" i="76"/>
  <c r="T651" i="76"/>
  <c r="T650" i="76"/>
  <c r="T649" i="76"/>
  <c r="T648" i="76"/>
  <c r="T647" i="76"/>
  <c r="T646" i="76"/>
  <c r="T645" i="76"/>
  <c r="T644" i="76"/>
  <c r="T643" i="76"/>
  <c r="T642" i="76"/>
  <c r="T641" i="76"/>
  <c r="T640" i="76"/>
  <c r="T639" i="76"/>
  <c r="T638" i="76"/>
  <c r="T637" i="76"/>
  <c r="T636" i="76"/>
  <c r="T635" i="76"/>
  <c r="T634" i="76"/>
  <c r="T633" i="76"/>
  <c r="T632" i="76"/>
  <c r="T631" i="76"/>
  <c r="T630" i="76"/>
  <c r="T629" i="76"/>
  <c r="T628" i="76"/>
  <c r="T627" i="76"/>
  <c r="T626" i="76"/>
  <c r="T625" i="76"/>
  <c r="T624" i="76"/>
  <c r="T623" i="76"/>
  <c r="T622" i="76"/>
  <c r="T621" i="76"/>
  <c r="T620" i="76"/>
  <c r="T619" i="76"/>
  <c r="T618" i="76"/>
  <c r="T617" i="76"/>
  <c r="T616" i="76"/>
  <c r="T615" i="76"/>
  <c r="T614" i="76"/>
  <c r="T613" i="76"/>
  <c r="T612" i="76"/>
  <c r="T611" i="76"/>
  <c r="T610" i="76"/>
  <c r="T609" i="76"/>
  <c r="T608" i="76"/>
  <c r="T607" i="76"/>
  <c r="T606" i="76"/>
  <c r="T605" i="76"/>
  <c r="T604" i="76"/>
  <c r="T603" i="76"/>
  <c r="T602" i="76"/>
  <c r="T601" i="76"/>
  <c r="T600" i="76"/>
  <c r="T599" i="76"/>
  <c r="T598" i="76"/>
  <c r="T597" i="76"/>
  <c r="T596" i="76"/>
  <c r="T595" i="76"/>
  <c r="T594" i="76"/>
  <c r="T593" i="76"/>
  <c r="T592" i="76"/>
  <c r="T591" i="76"/>
  <c r="T590" i="76"/>
  <c r="T589" i="76"/>
  <c r="T588" i="76"/>
  <c r="T587" i="76"/>
  <c r="T586" i="76"/>
  <c r="T585" i="76"/>
  <c r="T584" i="76"/>
  <c r="T583" i="76"/>
  <c r="T582" i="76"/>
  <c r="T581" i="76"/>
  <c r="T580" i="76"/>
  <c r="T579" i="76"/>
  <c r="T578" i="76"/>
  <c r="T577" i="76"/>
  <c r="T576" i="76"/>
  <c r="T575" i="76"/>
  <c r="T574" i="76"/>
  <c r="T573" i="76"/>
  <c r="T572" i="76"/>
  <c r="T571" i="76"/>
  <c r="T570" i="76"/>
  <c r="T569" i="76"/>
  <c r="T568" i="76"/>
  <c r="T567" i="76"/>
  <c r="T566" i="76"/>
  <c r="T565" i="76"/>
  <c r="T564" i="76"/>
  <c r="T563" i="76"/>
  <c r="T562" i="76"/>
  <c r="T561" i="76"/>
  <c r="T560" i="76"/>
  <c r="T559" i="76"/>
  <c r="T558" i="76"/>
  <c r="T557" i="76"/>
  <c r="T556" i="76"/>
  <c r="T555" i="76"/>
  <c r="T554" i="76"/>
  <c r="T553" i="76"/>
  <c r="T552" i="76"/>
  <c r="T551" i="76"/>
  <c r="T550" i="76"/>
  <c r="T549" i="76"/>
  <c r="T548" i="76"/>
  <c r="T547" i="76"/>
  <c r="T546" i="76"/>
  <c r="T545" i="76"/>
  <c r="T544" i="76"/>
  <c r="T543" i="76"/>
  <c r="T542" i="76"/>
  <c r="T541" i="76"/>
  <c r="T540" i="76"/>
  <c r="T539" i="76"/>
  <c r="T538" i="76"/>
  <c r="T537" i="76"/>
  <c r="T536" i="76"/>
  <c r="T535" i="76"/>
  <c r="T534" i="76"/>
  <c r="T533" i="76"/>
  <c r="T532" i="76"/>
  <c r="T531" i="76"/>
  <c r="T530" i="76"/>
  <c r="T529" i="76"/>
  <c r="T528" i="76"/>
  <c r="T527" i="76"/>
  <c r="T526" i="76"/>
  <c r="T525" i="76"/>
  <c r="T524" i="76"/>
  <c r="T523" i="76"/>
  <c r="T522" i="76"/>
  <c r="T521" i="76"/>
  <c r="T520" i="76"/>
  <c r="T519" i="76"/>
  <c r="T518" i="76"/>
  <c r="T517" i="76"/>
  <c r="T516" i="76"/>
  <c r="T515" i="76"/>
  <c r="T514" i="76"/>
  <c r="T513" i="76"/>
  <c r="T512" i="76"/>
  <c r="T511" i="76"/>
  <c r="T510" i="76"/>
  <c r="T509" i="76"/>
  <c r="T508" i="76"/>
  <c r="T507" i="76"/>
  <c r="T506" i="76"/>
  <c r="T505" i="76"/>
  <c r="T504" i="76"/>
  <c r="T503" i="76"/>
  <c r="T502" i="76"/>
  <c r="T501" i="76"/>
  <c r="T500" i="76"/>
  <c r="T499" i="76"/>
  <c r="T498" i="76"/>
  <c r="T497" i="76"/>
  <c r="T496" i="76"/>
  <c r="T495" i="76"/>
  <c r="T494" i="76"/>
  <c r="T493" i="76"/>
  <c r="T492" i="76"/>
  <c r="T491" i="76"/>
  <c r="T490" i="76"/>
  <c r="T489" i="76"/>
  <c r="T488" i="76"/>
  <c r="T487" i="76"/>
  <c r="T486" i="76"/>
  <c r="T485" i="76"/>
  <c r="T484" i="76"/>
  <c r="T483" i="76"/>
  <c r="T482" i="76"/>
  <c r="T481" i="76"/>
  <c r="T480" i="76"/>
  <c r="T479" i="76"/>
  <c r="T478" i="76"/>
  <c r="T477" i="76"/>
  <c r="T476" i="76"/>
  <c r="T475" i="76"/>
  <c r="T474" i="76"/>
  <c r="T473" i="76"/>
  <c r="T472" i="76"/>
  <c r="T471" i="76"/>
  <c r="T470" i="76"/>
  <c r="T469" i="76"/>
  <c r="T468" i="76"/>
  <c r="T467" i="76"/>
  <c r="T466" i="76"/>
  <c r="T465" i="76"/>
  <c r="T464" i="76"/>
  <c r="T463" i="76"/>
  <c r="T462" i="76"/>
  <c r="T461" i="76"/>
  <c r="T460" i="76"/>
  <c r="T459" i="76"/>
  <c r="T458" i="76"/>
  <c r="T457" i="76"/>
  <c r="T456" i="76"/>
  <c r="T455" i="76"/>
  <c r="T454" i="76"/>
  <c r="T453" i="76"/>
  <c r="T452" i="76"/>
  <c r="T451" i="76"/>
  <c r="T450" i="76"/>
  <c r="T449" i="76"/>
  <c r="T448" i="76"/>
  <c r="T447" i="76"/>
  <c r="T446" i="76"/>
  <c r="T445" i="76"/>
  <c r="T444" i="76"/>
  <c r="T443" i="76"/>
  <c r="T442" i="76"/>
  <c r="T441" i="76"/>
  <c r="T440" i="76"/>
  <c r="T439" i="76"/>
  <c r="T438" i="76"/>
  <c r="T437" i="76"/>
  <c r="T436" i="76"/>
  <c r="T435" i="76"/>
  <c r="T434" i="76"/>
  <c r="T433" i="76"/>
  <c r="T432" i="76"/>
  <c r="T431" i="76"/>
  <c r="T430" i="76"/>
  <c r="T429" i="76"/>
  <c r="T428" i="76"/>
  <c r="T427" i="76"/>
  <c r="T426" i="76"/>
  <c r="T425" i="76"/>
  <c r="T424" i="76"/>
  <c r="T423" i="76"/>
  <c r="T422" i="76"/>
  <c r="T421" i="76"/>
  <c r="T420" i="76"/>
  <c r="T419" i="76"/>
  <c r="T418" i="76"/>
  <c r="T417" i="76"/>
  <c r="T416" i="76"/>
  <c r="T415" i="76"/>
  <c r="T414" i="76"/>
  <c r="T413" i="76"/>
  <c r="T412" i="76"/>
  <c r="T411" i="76"/>
  <c r="T410" i="76"/>
  <c r="T409" i="76"/>
  <c r="T408" i="76"/>
  <c r="T407" i="76"/>
  <c r="T406" i="76"/>
  <c r="T405" i="76"/>
  <c r="T404" i="76"/>
  <c r="T403" i="76"/>
  <c r="T402" i="76"/>
  <c r="T401" i="76"/>
  <c r="T400" i="76"/>
  <c r="T399" i="76"/>
  <c r="T398" i="76"/>
  <c r="T397" i="76"/>
  <c r="T396" i="76"/>
  <c r="T395" i="76"/>
  <c r="T394" i="76"/>
  <c r="T393" i="76"/>
  <c r="T392" i="76"/>
  <c r="T391" i="76"/>
  <c r="T390" i="76"/>
  <c r="T389" i="76"/>
  <c r="T388" i="76"/>
  <c r="T387" i="76"/>
  <c r="T386" i="76"/>
  <c r="T385" i="76"/>
  <c r="T384" i="76"/>
  <c r="T383" i="76"/>
  <c r="T382" i="76"/>
  <c r="T381" i="76"/>
  <c r="T380" i="76"/>
  <c r="T379" i="76"/>
  <c r="T378" i="76"/>
  <c r="T377" i="76"/>
  <c r="T376" i="76"/>
  <c r="T375" i="76"/>
  <c r="T374" i="76"/>
  <c r="T373" i="76"/>
  <c r="T372" i="76"/>
  <c r="T371" i="76"/>
  <c r="T370" i="76"/>
  <c r="T369" i="76"/>
  <c r="T368" i="76"/>
  <c r="T367" i="76"/>
  <c r="T366" i="76"/>
  <c r="T365" i="76"/>
  <c r="T364" i="76"/>
  <c r="T363" i="76"/>
  <c r="T362" i="76"/>
  <c r="T361" i="76"/>
  <c r="T360" i="76"/>
  <c r="T359" i="76"/>
  <c r="T358" i="76"/>
  <c r="T357" i="76"/>
  <c r="T356" i="76"/>
  <c r="T355" i="76"/>
  <c r="T354" i="76"/>
  <c r="T353" i="76"/>
  <c r="T352" i="76"/>
  <c r="T351" i="76"/>
  <c r="T350" i="76"/>
  <c r="T349" i="76"/>
  <c r="T348" i="76"/>
  <c r="T347" i="76"/>
  <c r="T346" i="76"/>
  <c r="T345" i="76"/>
  <c r="T344" i="76"/>
  <c r="T343" i="76"/>
  <c r="T342" i="76"/>
  <c r="T341" i="76"/>
  <c r="T340" i="76"/>
  <c r="T339" i="76"/>
  <c r="T338" i="76"/>
  <c r="T337" i="76"/>
  <c r="T336" i="76"/>
  <c r="T335" i="76"/>
  <c r="T334" i="76"/>
  <c r="T333" i="76"/>
  <c r="T332" i="76"/>
  <c r="T331" i="76"/>
  <c r="T330" i="76"/>
  <c r="T329" i="76"/>
  <c r="T328" i="76"/>
  <c r="T327" i="76"/>
  <c r="T326" i="76"/>
  <c r="T325" i="76"/>
  <c r="T324" i="76"/>
  <c r="T323" i="76"/>
  <c r="T322" i="76"/>
  <c r="T321" i="76"/>
  <c r="T320" i="76"/>
  <c r="T319" i="76"/>
  <c r="T318" i="76"/>
  <c r="T317" i="76"/>
  <c r="T316" i="76"/>
  <c r="T315" i="76"/>
  <c r="T314" i="76"/>
  <c r="T313" i="76"/>
  <c r="T312" i="76"/>
  <c r="T311" i="76"/>
  <c r="T310" i="76"/>
  <c r="T309" i="76"/>
  <c r="T308" i="76"/>
  <c r="T307" i="76"/>
  <c r="T306" i="76"/>
  <c r="T305" i="76"/>
  <c r="T304" i="76"/>
  <c r="T303" i="76"/>
  <c r="T302" i="76"/>
  <c r="T301" i="76"/>
  <c r="T300" i="76"/>
  <c r="T299" i="76"/>
  <c r="T298" i="76"/>
  <c r="T297" i="76"/>
  <c r="T296" i="76"/>
  <c r="T295" i="76"/>
  <c r="T294" i="76"/>
  <c r="T293" i="76"/>
  <c r="T292" i="76"/>
  <c r="T291" i="76"/>
  <c r="T290" i="76"/>
  <c r="T289" i="76"/>
  <c r="T288" i="76"/>
  <c r="T287" i="76"/>
  <c r="T286" i="76"/>
  <c r="T285" i="76"/>
  <c r="T284" i="76"/>
  <c r="T283" i="76"/>
  <c r="T282" i="76"/>
  <c r="T281" i="76"/>
  <c r="T280" i="76"/>
  <c r="T279" i="76"/>
  <c r="T278" i="76"/>
  <c r="T277" i="76"/>
  <c r="T276" i="76"/>
  <c r="T275" i="76"/>
  <c r="T274" i="76"/>
  <c r="T273" i="76"/>
  <c r="T272" i="76"/>
  <c r="T271" i="76"/>
  <c r="T270" i="76"/>
  <c r="T269" i="76"/>
  <c r="T268" i="76"/>
  <c r="T267" i="76"/>
  <c r="T266" i="76"/>
  <c r="T265" i="76"/>
  <c r="T264" i="76"/>
  <c r="T263" i="76"/>
  <c r="T262" i="76"/>
  <c r="T261" i="76"/>
  <c r="T260" i="76"/>
  <c r="T259" i="76"/>
  <c r="T258" i="76"/>
  <c r="T257" i="76"/>
  <c r="T256" i="76"/>
  <c r="T255" i="76"/>
  <c r="T254" i="76"/>
  <c r="T253" i="76"/>
  <c r="T252" i="76"/>
  <c r="T251" i="76"/>
  <c r="T250" i="76"/>
  <c r="T249" i="76"/>
  <c r="T248" i="76"/>
  <c r="T247" i="76"/>
  <c r="T246" i="76"/>
  <c r="T245" i="76"/>
  <c r="T244" i="76"/>
  <c r="T243" i="76"/>
  <c r="T242" i="76"/>
  <c r="T241" i="76"/>
  <c r="T240" i="76"/>
  <c r="T239" i="76"/>
  <c r="T238" i="76"/>
  <c r="T237" i="76"/>
  <c r="T236" i="76"/>
  <c r="T235" i="76"/>
  <c r="T234" i="76"/>
  <c r="T233" i="76"/>
  <c r="T232" i="76"/>
  <c r="T231" i="76"/>
  <c r="T230" i="76"/>
  <c r="T229" i="76"/>
  <c r="T228" i="76"/>
  <c r="T227" i="76"/>
  <c r="T226" i="76"/>
  <c r="T225" i="76"/>
  <c r="T224" i="76"/>
  <c r="T223" i="76"/>
  <c r="T222" i="76"/>
  <c r="T221" i="76"/>
  <c r="T220" i="76"/>
  <c r="T219" i="76"/>
  <c r="T218" i="76"/>
  <c r="T217" i="76"/>
  <c r="T216" i="76"/>
  <c r="T215" i="76"/>
  <c r="T214" i="76"/>
  <c r="T213" i="76"/>
  <c r="T212" i="76"/>
  <c r="T211" i="76"/>
  <c r="T210" i="76"/>
  <c r="T209" i="76"/>
  <c r="T208" i="76"/>
  <c r="T207" i="76"/>
  <c r="T206" i="76"/>
  <c r="T205" i="76"/>
  <c r="T204" i="76"/>
  <c r="T203" i="76"/>
  <c r="T202" i="76"/>
  <c r="T201" i="76"/>
  <c r="T200" i="76"/>
  <c r="T199" i="76"/>
  <c r="T198" i="76"/>
  <c r="T197" i="76"/>
  <c r="T196" i="76"/>
  <c r="T195" i="76"/>
  <c r="T194" i="76"/>
  <c r="T193" i="76"/>
  <c r="T192" i="76"/>
  <c r="T191" i="76"/>
  <c r="T190" i="76"/>
  <c r="T189" i="76"/>
  <c r="T188" i="76"/>
  <c r="T187" i="76"/>
  <c r="T186" i="76"/>
  <c r="T185" i="76"/>
  <c r="T184" i="76"/>
  <c r="T183" i="76"/>
  <c r="T182" i="76"/>
  <c r="T181" i="76"/>
  <c r="T180" i="76"/>
  <c r="T179" i="76"/>
  <c r="T178" i="76"/>
  <c r="T177" i="76"/>
  <c r="T176" i="76"/>
  <c r="T175" i="76"/>
  <c r="T174" i="76"/>
  <c r="T173" i="76"/>
  <c r="T172" i="76"/>
  <c r="T171" i="76"/>
  <c r="T170" i="76"/>
  <c r="T169" i="76"/>
  <c r="T168" i="76"/>
  <c r="T167" i="76"/>
  <c r="T166" i="76"/>
  <c r="T165" i="76"/>
  <c r="T164" i="76"/>
  <c r="T163" i="76"/>
  <c r="T162" i="76"/>
  <c r="T161" i="76"/>
  <c r="T160" i="76"/>
  <c r="T159" i="76"/>
  <c r="T158" i="76"/>
  <c r="T157" i="76"/>
  <c r="T156" i="76"/>
  <c r="T155" i="76"/>
  <c r="T154" i="76"/>
  <c r="T153" i="76"/>
  <c r="T152" i="76"/>
  <c r="T151" i="76"/>
  <c r="T150" i="76"/>
  <c r="T149" i="76"/>
  <c r="T148" i="76"/>
  <c r="T147" i="76"/>
  <c r="T146" i="76"/>
  <c r="T145" i="76"/>
  <c r="T144" i="76"/>
  <c r="T143" i="76"/>
  <c r="T142" i="76"/>
  <c r="T141" i="76"/>
  <c r="T140" i="76"/>
  <c r="T139" i="76"/>
  <c r="T138" i="76"/>
  <c r="T137" i="76"/>
  <c r="T136" i="76"/>
  <c r="T135" i="76"/>
  <c r="T134" i="76"/>
  <c r="T133" i="76"/>
  <c r="T132" i="76"/>
  <c r="T131" i="76"/>
  <c r="T130" i="76"/>
  <c r="T129" i="76"/>
  <c r="T128" i="76"/>
  <c r="T127" i="76"/>
  <c r="T126" i="76"/>
  <c r="T125" i="76"/>
  <c r="T124" i="76"/>
  <c r="T123" i="76"/>
  <c r="T122" i="76"/>
  <c r="T121" i="76"/>
  <c r="T120" i="76"/>
  <c r="T119" i="76"/>
  <c r="T118" i="76"/>
  <c r="T117" i="76"/>
  <c r="T116" i="76"/>
  <c r="T115" i="76"/>
  <c r="T114" i="76"/>
  <c r="T113" i="76"/>
  <c r="T112" i="76"/>
  <c r="T111" i="76"/>
  <c r="T110" i="76"/>
  <c r="T109" i="76"/>
  <c r="T108" i="76"/>
  <c r="T107" i="76"/>
  <c r="T106" i="76"/>
  <c r="T105" i="76"/>
  <c r="T104" i="76"/>
  <c r="T103" i="76"/>
  <c r="T102" i="76"/>
  <c r="T101" i="76"/>
  <c r="T100" i="76"/>
  <c r="T99" i="76"/>
  <c r="T98" i="76"/>
  <c r="T97" i="76"/>
  <c r="T96" i="76"/>
  <c r="T95" i="76"/>
  <c r="T94" i="76"/>
  <c r="T93" i="76"/>
  <c r="T92" i="76"/>
  <c r="T91" i="76"/>
  <c r="T90" i="76"/>
  <c r="T89" i="76"/>
  <c r="T88" i="76"/>
  <c r="T87" i="76"/>
  <c r="T86" i="76"/>
  <c r="T85" i="76"/>
  <c r="T84" i="76"/>
  <c r="T83" i="76"/>
  <c r="T82" i="76"/>
  <c r="T81" i="76"/>
  <c r="T80" i="76"/>
  <c r="T79" i="76"/>
  <c r="T78" i="76"/>
  <c r="T77" i="76"/>
  <c r="T76" i="76"/>
  <c r="T75" i="76"/>
  <c r="T74" i="76"/>
  <c r="T73" i="76"/>
  <c r="T72" i="76"/>
  <c r="T71" i="76"/>
  <c r="T70" i="76"/>
  <c r="T69" i="76"/>
  <c r="T68" i="76"/>
  <c r="T67" i="76"/>
  <c r="T66" i="76"/>
  <c r="T65" i="76"/>
  <c r="T64" i="76"/>
  <c r="T63" i="76"/>
  <c r="T62" i="76"/>
  <c r="T61" i="76"/>
  <c r="T60" i="76"/>
  <c r="T59" i="76"/>
  <c r="T58" i="76"/>
  <c r="T57" i="76"/>
  <c r="T56" i="76"/>
  <c r="T55" i="76"/>
  <c r="T54" i="76"/>
  <c r="T53" i="76"/>
  <c r="T52" i="76"/>
  <c r="T51" i="76"/>
  <c r="T50" i="76"/>
  <c r="T49" i="76"/>
  <c r="T48" i="76"/>
  <c r="T47" i="76"/>
  <c r="T46" i="76"/>
  <c r="T45" i="76"/>
  <c r="T44" i="76"/>
  <c r="T43" i="76"/>
  <c r="T42" i="76"/>
  <c r="T41" i="76"/>
  <c r="T40" i="76"/>
  <c r="T39" i="76"/>
  <c r="T38" i="76"/>
  <c r="T37" i="76"/>
  <c r="T36" i="76"/>
  <c r="T35" i="76"/>
  <c r="T34" i="76"/>
  <c r="T33" i="76"/>
  <c r="T32" i="76"/>
  <c r="T31" i="76"/>
  <c r="T30" i="76"/>
  <c r="T29" i="76"/>
  <c r="T28" i="76"/>
  <c r="T27" i="76"/>
  <c r="T26" i="76"/>
  <c r="T25" i="76"/>
  <c r="T24" i="76"/>
  <c r="T23" i="76"/>
  <c r="T22" i="76"/>
  <c r="T21" i="76"/>
  <c r="T20" i="76"/>
  <c r="T19" i="76"/>
  <c r="T18" i="76"/>
  <c r="T17" i="76"/>
  <c r="T16" i="76"/>
  <c r="T15" i="76"/>
  <c r="T14" i="76"/>
  <c r="T13" i="76"/>
  <c r="T12" i="76"/>
  <c r="T11" i="76"/>
  <c r="T10" i="76"/>
  <c r="T9" i="76"/>
  <c r="T8" i="76"/>
  <c r="T7" i="76"/>
  <c r="T6" i="76"/>
  <c r="T5" i="76"/>
  <c r="T4" i="76"/>
  <c r="T3" i="76"/>
  <c r="O10" i="41" l="1"/>
  <c r="Y14" i="41"/>
  <c r="W14" i="41"/>
  <c r="AD67" i="41" l="1" a="1"/>
  <c r="AD67" i="41" s="1"/>
  <c r="O69" i="41" a="1"/>
  <c r="O69" i="41" s="1"/>
  <c r="O68" i="41" a="1"/>
  <c r="O68" i="41" s="1"/>
  <c r="O67" i="41" a="1"/>
  <c r="O67" i="41" s="1"/>
  <c r="T70" i="41" a="1"/>
  <c r="T70" i="41" s="1"/>
  <c r="J65" i="41" a="1"/>
  <c r="J65" i="41" s="1"/>
  <c r="O70" i="41" a="1"/>
  <c r="O70" i="41" s="1"/>
  <c r="E70" i="41" a="1"/>
  <c r="E70" i="41" s="1"/>
  <c r="J69" i="41" a="1"/>
  <c r="J69" i="41" s="1"/>
  <c r="Y65" i="41" a="1"/>
  <c r="Y65" i="41" s="1"/>
  <c r="E65" i="41" a="1"/>
  <c r="E65" i="41" s="1"/>
  <c r="J70" i="41" a="1"/>
  <c r="J70" i="41" s="1"/>
  <c r="J68" i="41" a="1"/>
  <c r="J68" i="41" s="1"/>
  <c r="T65" i="41" a="1"/>
  <c r="T65" i="41" s="1"/>
  <c r="Y69" i="41" a="1"/>
  <c r="Y69" i="41" s="1"/>
  <c r="O65" i="41" a="1"/>
  <c r="O65" i="41" s="1"/>
  <c r="J66" i="41" a="1"/>
  <c r="J66" i="41" s="1"/>
  <c r="E69" i="41" a="1"/>
  <c r="E69" i="41" s="1"/>
  <c r="T66" i="41" a="1"/>
  <c r="T66" i="41" s="1"/>
  <c r="Y70" i="41" a="1"/>
  <c r="Y70" i="41" s="1"/>
  <c r="O66" i="41" a="1"/>
  <c r="O66" i="41" s="1"/>
  <c r="E68" i="41" a="1"/>
  <c r="E68" i="41" s="1"/>
  <c r="J67" i="41" a="1"/>
  <c r="J67" i="41" s="1"/>
  <c r="AD66" i="41" a="1"/>
  <c r="AD66" i="41" s="1"/>
  <c r="Y66" i="41" a="1"/>
  <c r="Y66" i="41" s="1"/>
  <c r="AD65" i="41" a="1"/>
  <c r="AD65" i="41" s="1"/>
  <c r="T67" i="41" a="1"/>
  <c r="T67" i="41" s="1"/>
  <c r="E67" i="41" a="1"/>
  <c r="E67" i="41" s="1"/>
  <c r="T69" i="41" a="1"/>
  <c r="T69" i="41" s="1"/>
  <c r="Y68" i="41" a="1"/>
  <c r="Y68" i="41" s="1"/>
  <c r="Y67" i="41" a="1"/>
  <c r="Y67" i="41" s="1"/>
  <c r="T68" i="41" a="1"/>
  <c r="T68" i="41" s="1"/>
  <c r="E66" i="41" a="1"/>
  <c r="E66" i="41" s="1"/>
  <c r="AD88" i="75" a="1"/>
  <c r="AD88" i="75" s="1"/>
  <c r="Y90" i="75" a="1"/>
  <c r="Y90" i="75" s="1"/>
  <c r="T92" i="75" a="1"/>
  <c r="T92" i="75" s="1"/>
  <c r="T88" i="75" a="1"/>
  <c r="T88" i="75" s="1"/>
  <c r="O90" i="75" a="1"/>
  <c r="O90" i="75" s="1"/>
  <c r="J92" i="75" a="1"/>
  <c r="J92" i="75" s="1"/>
  <c r="J88" i="75" a="1"/>
  <c r="J88" i="75" s="1"/>
  <c r="E90" i="75" a="1"/>
  <c r="E90" i="75" s="1"/>
  <c r="AD87" i="75" a="1"/>
  <c r="AD87" i="75" s="1"/>
  <c r="Y89" i="75" a="1"/>
  <c r="Y89" i="75" s="1"/>
  <c r="T91" i="75" a="1"/>
  <c r="T91" i="75" s="1"/>
  <c r="T87" i="75" a="1"/>
  <c r="T87" i="75" s="1"/>
  <c r="O89" i="75" a="1"/>
  <c r="O89" i="75" s="1"/>
  <c r="J91" i="75" a="1"/>
  <c r="J91" i="75" s="1"/>
  <c r="J87" i="75" a="1"/>
  <c r="J87" i="75" s="1"/>
  <c r="E91" i="75" a="1"/>
  <c r="E91" i="75" s="1"/>
  <c r="Y92" i="75" a="1"/>
  <c r="Y92" i="75" s="1"/>
  <c r="Y88" i="75" a="1"/>
  <c r="Y88" i="75" s="1"/>
  <c r="T90" i="75" a="1"/>
  <c r="T90" i="75" s="1"/>
  <c r="O92" i="75" a="1"/>
  <c r="O92" i="75" s="1"/>
  <c r="O88" i="75" a="1"/>
  <c r="O88" i="75" s="1"/>
  <c r="J90" i="75" a="1"/>
  <c r="J90" i="75" s="1"/>
  <c r="E88" i="75" a="1"/>
  <c r="E88" i="75" s="1"/>
  <c r="E92" i="75" a="1"/>
  <c r="E92" i="75" s="1"/>
  <c r="E87" i="75" a="1"/>
  <c r="E87" i="75" s="1"/>
  <c r="AD89" i="75" a="1"/>
  <c r="AD89" i="75" s="1"/>
  <c r="Y91" i="75" a="1"/>
  <c r="Y91" i="75" s="1"/>
  <c r="Y87" i="75" a="1"/>
  <c r="Y87" i="75" s="1"/>
  <c r="T89" i="75" a="1"/>
  <c r="T89" i="75" s="1"/>
  <c r="O91" i="75" a="1"/>
  <c r="O91" i="75" s="1"/>
  <c r="O87" i="75" a="1"/>
  <c r="O87" i="75" s="1"/>
  <c r="J89" i="75" a="1"/>
  <c r="J89" i="75" s="1"/>
  <c r="E89" i="75" a="1"/>
  <c r="E89" i="75" s="1"/>
  <c r="I17" i="76"/>
  <c r="H17" i="76"/>
  <c r="F17" i="72" l="1"/>
  <c r="F16" i="72"/>
  <c r="F13" i="76" l="1"/>
  <c r="F16" i="76"/>
  <c r="F15" i="76"/>
  <c r="F14" i="76"/>
  <c r="F12" i="76"/>
  <c r="F11" i="76"/>
  <c r="F9" i="76"/>
  <c r="F10" i="76"/>
  <c r="F18" i="76"/>
  <c r="F8" i="76"/>
  <c r="F7" i="76"/>
  <c r="F5" i="76"/>
  <c r="F6" i="76"/>
  <c r="G3" i="76"/>
  <c r="F3" i="76"/>
  <c r="I18" i="76" l="1"/>
  <c r="H18" i="76"/>
  <c r="H13" i="76"/>
  <c r="I13" i="76"/>
  <c r="I12" i="76"/>
  <c r="H12" i="76"/>
  <c r="H10" i="76"/>
  <c r="I10" i="76"/>
  <c r="H6" i="76"/>
  <c r="I6" i="76"/>
  <c r="H4" i="76"/>
  <c r="I4" i="76"/>
  <c r="I7" i="76"/>
  <c r="H7" i="76"/>
  <c r="I9" i="76"/>
  <c r="H9" i="76"/>
  <c r="I14" i="76"/>
  <c r="H14" i="76"/>
  <c r="I16" i="76"/>
  <c r="H16" i="76"/>
  <c r="I15" i="76"/>
  <c r="H15" i="76"/>
  <c r="I11" i="76"/>
  <c r="H11" i="76"/>
  <c r="I8" i="76"/>
  <c r="H8" i="76"/>
  <c r="I5" i="76"/>
  <c r="H5" i="76"/>
  <c r="I3" i="76"/>
  <c r="H3" i="76"/>
  <c r="AF22" i="55" l="1"/>
  <c r="J18" i="32" l="1"/>
  <c r="E18" i="32"/>
  <c r="H17" i="32"/>
  <c r="C17" i="32"/>
  <c r="D20" i="71" l="1"/>
  <c r="D18" i="71"/>
  <c r="D17" i="71"/>
  <c r="D15" i="71"/>
  <c r="D11" i="71"/>
  <c r="D13" i="71"/>
  <c r="D9" i="71"/>
  <c r="D7" i="71"/>
  <c r="D6" i="71"/>
  <c r="D19" i="71"/>
  <c r="D4" i="71"/>
  <c r="D16" i="71"/>
  <c r="D14" i="71"/>
  <c r="D12" i="71"/>
  <c r="D10" i="71"/>
  <c r="D8" i="71"/>
  <c r="D5" i="71"/>
  <c r="D3" i="71"/>
  <c r="M17" i="32" l="1"/>
  <c r="C9" i="32"/>
  <c r="H9" i="32"/>
  <c r="M9" i="32"/>
  <c r="W13" i="32"/>
  <c r="H13" i="32"/>
  <c r="R13" i="32"/>
  <c r="Y92" i="32" l="1" a="1"/>
  <c r="Y92" i="32" s="1"/>
  <c r="Y88" i="32" a="1"/>
  <c r="Y88" i="32" s="1"/>
  <c r="T90" i="32" a="1"/>
  <c r="T90" i="32" s="1"/>
  <c r="O92" i="32" a="1"/>
  <c r="O92" i="32" s="1"/>
  <c r="O88" i="32" a="1"/>
  <c r="O88" i="32" s="1"/>
  <c r="J90" i="32" a="1"/>
  <c r="J90" i="32" s="1"/>
  <c r="E88" i="32" a="1"/>
  <c r="E88" i="32" s="1"/>
  <c r="E92" i="32" a="1"/>
  <c r="E92" i="32" s="1"/>
  <c r="E87" i="32" a="1"/>
  <c r="E87" i="32" s="1"/>
  <c r="T87" i="32" a="1"/>
  <c r="T87" i="32" s="1"/>
  <c r="J87" i="32" a="1"/>
  <c r="J87" i="32" s="1"/>
  <c r="AD89" i="32" a="1"/>
  <c r="AD89" i="32" s="1"/>
  <c r="Y91" i="32" a="1"/>
  <c r="Y91" i="32" s="1"/>
  <c r="Y87" i="32" a="1"/>
  <c r="Y87" i="32" s="1"/>
  <c r="T89" i="32" a="1"/>
  <c r="T89" i="32" s="1"/>
  <c r="O91" i="32" a="1"/>
  <c r="O91" i="32" s="1"/>
  <c r="O87" i="32" a="1"/>
  <c r="O87" i="32" s="1"/>
  <c r="J89" i="32" a="1"/>
  <c r="J89" i="32" s="1"/>
  <c r="E89" i="32" a="1"/>
  <c r="E89" i="32" s="1"/>
  <c r="Y89" i="32" a="1"/>
  <c r="Y89" i="32" s="1"/>
  <c r="T91" i="32" a="1"/>
  <c r="T91" i="32" s="1"/>
  <c r="J91" i="32" a="1"/>
  <c r="J91" i="32" s="1"/>
  <c r="AD88" i="32" a="1"/>
  <c r="AD88" i="32" s="1"/>
  <c r="Y90" i="32" a="1"/>
  <c r="Y90" i="32" s="1"/>
  <c r="T92" i="32" a="1"/>
  <c r="T92" i="32" s="1"/>
  <c r="T88" i="32" a="1"/>
  <c r="T88" i="32" s="1"/>
  <c r="O90" i="32" a="1"/>
  <c r="O90" i="32" s="1"/>
  <c r="J92" i="32" a="1"/>
  <c r="J92" i="32" s="1"/>
  <c r="J88" i="32" a="1"/>
  <c r="J88" i="32" s="1"/>
  <c r="E90" i="32" a="1"/>
  <c r="E90" i="32" s="1"/>
  <c r="AD87" i="32" a="1"/>
  <c r="AD87" i="32" s="1"/>
  <c r="O89" i="32" a="1"/>
  <c r="O89" i="32" s="1"/>
  <c r="E91" i="32" a="1"/>
  <c r="E91" i="32" s="1"/>
  <c r="G10" i="73"/>
  <c r="F10" i="73"/>
  <c r="G9" i="73"/>
  <c r="F9" i="73"/>
  <c r="G8" i="73"/>
  <c r="F8" i="73"/>
  <c r="G5" i="73"/>
  <c r="F5" i="73"/>
  <c r="F7" i="73"/>
  <c r="F6" i="73"/>
  <c r="G3" i="73"/>
  <c r="F3" i="73"/>
  <c r="G4" i="73"/>
  <c r="F4" i="73"/>
  <c r="G15" i="72"/>
  <c r="F15" i="72"/>
  <c r="G14" i="72"/>
  <c r="F14" i="72"/>
  <c r="F13" i="72"/>
  <c r="F12" i="72"/>
  <c r="F10" i="72"/>
  <c r="F11" i="72"/>
  <c r="F9" i="72"/>
  <c r="F6" i="72"/>
  <c r="F5" i="72"/>
  <c r="F20" i="71"/>
  <c r="F19" i="71"/>
  <c r="F18" i="71"/>
  <c r="F17" i="71"/>
  <c r="G15" i="71"/>
  <c r="F15" i="71"/>
  <c r="F16" i="71"/>
  <c r="G14" i="71"/>
  <c r="F14" i="71"/>
  <c r="G13" i="71"/>
  <c r="F13" i="71"/>
  <c r="F12" i="71"/>
  <c r="F10" i="71"/>
  <c r="F11" i="71"/>
  <c r="F9" i="71"/>
  <c r="G8" i="71"/>
  <c r="F8" i="71"/>
  <c r="G7" i="71"/>
  <c r="F7" i="71"/>
  <c r="G6" i="71"/>
  <c r="F6" i="71"/>
  <c r="F5" i="71"/>
  <c r="G4" i="71"/>
  <c r="F4" i="71"/>
  <c r="G3" i="71"/>
  <c r="F3" i="71"/>
  <c r="F10" i="69"/>
  <c r="F9" i="69"/>
  <c r="F8" i="69"/>
  <c r="F5" i="69"/>
  <c r="G6" i="69"/>
  <c r="F6" i="69"/>
  <c r="G4" i="69"/>
  <c r="F4" i="69"/>
  <c r="G3" i="69"/>
  <c r="F3" i="69"/>
  <c r="G29" i="67"/>
  <c r="F29" i="67"/>
  <c r="G27" i="67"/>
  <c r="F27" i="67"/>
  <c r="G28" i="67"/>
  <c r="F28" i="67"/>
  <c r="G26" i="67"/>
  <c r="F26" i="67"/>
  <c r="G25" i="67"/>
  <c r="F25" i="67"/>
  <c r="G24" i="67"/>
  <c r="F24" i="67"/>
  <c r="G23" i="67"/>
  <c r="F23" i="67"/>
  <c r="G20" i="67"/>
  <c r="F20" i="67"/>
  <c r="G19" i="67"/>
  <c r="F19" i="67"/>
  <c r="I19" i="67" s="1"/>
  <c r="G17" i="67"/>
  <c r="F17" i="67"/>
  <c r="G16" i="67"/>
  <c r="F16" i="67"/>
  <c r="G15" i="67"/>
  <c r="F15" i="67"/>
  <c r="G18" i="67"/>
  <c r="F18" i="67"/>
  <c r="G14" i="67"/>
  <c r="F14" i="67"/>
  <c r="G13" i="67"/>
  <c r="F13" i="67"/>
  <c r="G12" i="67"/>
  <c r="F12" i="67"/>
  <c r="G11" i="67"/>
  <c r="F11" i="67"/>
  <c r="G9" i="67"/>
  <c r="F9" i="67"/>
  <c r="G10" i="67"/>
  <c r="F10" i="67"/>
  <c r="G8" i="67"/>
  <c r="F8" i="67"/>
  <c r="G7" i="67"/>
  <c r="F7" i="67"/>
  <c r="G6" i="67"/>
  <c r="F6" i="67"/>
  <c r="G5" i="67"/>
  <c r="F5" i="67"/>
  <c r="G4" i="67"/>
  <c r="F4" i="67"/>
  <c r="G3" i="67"/>
  <c r="F3" i="67"/>
  <c r="I25" i="64"/>
  <c r="F19" i="64"/>
  <c r="F15" i="64"/>
  <c r="F12" i="64"/>
  <c r="F10" i="64"/>
  <c r="F9" i="64"/>
  <c r="F7" i="64"/>
  <c r="F5" i="64"/>
  <c r="F4" i="64"/>
  <c r="F3" i="64"/>
  <c r="P4" i="69"/>
  <c r="P4" i="68"/>
  <c r="P4" i="67"/>
  <c r="M35" i="67" s="1"/>
  <c r="H4" i="64" l="1"/>
  <c r="I4" i="64"/>
  <c r="I7" i="64"/>
  <c r="H7" i="64"/>
  <c r="I9" i="64"/>
  <c r="H9" i="64"/>
  <c r="H12" i="64"/>
  <c r="I12" i="64"/>
  <c r="I19" i="64"/>
  <c r="H19" i="64"/>
  <c r="I3" i="64"/>
  <c r="H3" i="64"/>
  <c r="I5" i="64"/>
  <c r="H5" i="64"/>
  <c r="I8" i="64"/>
  <c r="H10" i="64"/>
  <c r="I10" i="64"/>
  <c r="I15" i="64"/>
  <c r="H15" i="64"/>
  <c r="I3" i="69"/>
  <c r="M3" i="67"/>
  <c r="M6" i="67"/>
  <c r="M8" i="67"/>
  <c r="M10" i="67"/>
  <c r="M12" i="67"/>
  <c r="M14" i="67"/>
  <c r="M16" i="67"/>
  <c r="M18" i="67"/>
  <c r="M20" i="67"/>
  <c r="M22" i="67"/>
  <c r="M24" i="67"/>
  <c r="M26" i="67"/>
  <c r="M28" i="67"/>
  <c r="M30" i="67"/>
  <c r="M32" i="67"/>
  <c r="I16" i="67" s="1"/>
  <c r="M34" i="67"/>
  <c r="M4" i="67"/>
  <c r="M5" i="67"/>
  <c r="M7" i="67"/>
  <c r="M9" i="67"/>
  <c r="M11" i="67"/>
  <c r="M13" i="67"/>
  <c r="M15" i="67"/>
  <c r="M17" i="67"/>
  <c r="M19" i="67"/>
  <c r="M21" i="67"/>
  <c r="M23" i="67"/>
  <c r="M25" i="67"/>
  <c r="I25" i="67" s="1"/>
  <c r="M27" i="67"/>
  <c r="M29" i="67"/>
  <c r="M31" i="67"/>
  <c r="M33" i="67"/>
  <c r="H6" i="69"/>
  <c r="I9" i="69"/>
  <c r="H4" i="69"/>
  <c r="I20" i="68" l="1"/>
  <c r="H20" i="68"/>
  <c r="H23" i="68"/>
  <c r="I23" i="68"/>
  <c r="H3" i="69"/>
  <c r="I7" i="69"/>
  <c r="I4" i="69"/>
  <c r="H9" i="69"/>
  <c r="I5" i="69"/>
  <c r="I8" i="69"/>
  <c r="H11" i="69"/>
  <c r="I11" i="69"/>
  <c r="H12" i="69"/>
  <c r="I12" i="69"/>
  <c r="I6" i="69"/>
  <c r="I18" i="69"/>
  <c r="H18" i="69"/>
  <c r="I15" i="69"/>
  <c r="H15" i="69"/>
  <c r="I14" i="69"/>
  <c r="H14" i="69"/>
  <c r="I16" i="69"/>
  <c r="H16" i="69"/>
  <c r="H17" i="69"/>
  <c r="I17" i="69"/>
  <c r="H10" i="69"/>
  <c r="H13" i="69"/>
  <c r="I13" i="69"/>
  <c r="H9" i="68"/>
  <c r="I10" i="69"/>
  <c r="H8" i="69"/>
  <c r="H5" i="69"/>
  <c r="H7" i="69"/>
  <c r="H15" i="68"/>
  <c r="H10" i="68"/>
  <c r="H14" i="68"/>
  <c r="I3" i="65"/>
  <c r="I4" i="65"/>
  <c r="I3" i="67"/>
  <c r="H18" i="67"/>
  <c r="H10" i="67"/>
  <c r="H11" i="67"/>
  <c r="H25" i="67"/>
  <c r="H5" i="67"/>
  <c r="I13" i="67"/>
  <c r="H13" i="67"/>
  <c r="H11" i="68"/>
  <c r="H13" i="68"/>
  <c r="H12" i="68"/>
  <c r="I9" i="68"/>
  <c r="I15" i="68"/>
  <c r="I11" i="68"/>
  <c r="H7" i="68"/>
  <c r="I7" i="68"/>
  <c r="H5" i="68"/>
  <c r="I5" i="68"/>
  <c r="H4" i="68"/>
  <c r="I4" i="68"/>
  <c r="H16" i="68"/>
  <c r="I16" i="68"/>
  <c r="H17" i="68"/>
  <c r="I17" i="68"/>
  <c r="I13" i="68"/>
  <c r="I10" i="68"/>
  <c r="H6" i="68"/>
  <c r="I6" i="68"/>
  <c r="I3" i="68"/>
  <c r="H3" i="68"/>
  <c r="H8" i="68"/>
  <c r="I8" i="68"/>
  <c r="I12" i="68"/>
  <c r="H18" i="68"/>
  <c r="I18" i="68"/>
  <c r="I14" i="68"/>
  <c r="H4" i="65"/>
  <c r="H9" i="65"/>
  <c r="H5" i="65"/>
  <c r="H8" i="65"/>
  <c r="H6" i="65"/>
  <c r="H14" i="65"/>
  <c r="I14" i="65"/>
  <c r="I12" i="65"/>
  <c r="H12" i="65"/>
  <c r="H10" i="65"/>
  <c r="I10" i="65"/>
  <c r="H3" i="65"/>
  <c r="I6" i="65"/>
  <c r="H13" i="65"/>
  <c r="I13" i="65"/>
  <c r="H11" i="65"/>
  <c r="I11" i="65"/>
  <c r="I7" i="65"/>
  <c r="I5" i="65"/>
  <c r="I8" i="65"/>
  <c r="I9" i="65"/>
  <c r="H7" i="67"/>
  <c r="I23" i="67"/>
  <c r="H16" i="67"/>
  <c r="H19" i="67"/>
  <c r="H21" i="67"/>
  <c r="I21" i="67"/>
  <c r="H23" i="67"/>
  <c r="I24" i="64"/>
  <c r="H22" i="67"/>
  <c r="I26" i="67"/>
  <c r="H26" i="67"/>
  <c r="H8" i="67"/>
  <c r="I8" i="67"/>
  <c r="H15" i="67"/>
  <c r="I15" i="67"/>
  <c r="I4" i="67"/>
  <c r="H4" i="67"/>
  <c r="H12" i="67"/>
  <c r="I12" i="67"/>
  <c r="H3" i="67"/>
  <c r="I14" i="67"/>
  <c r="H14" i="67"/>
  <c r="H24" i="67"/>
  <c r="I24" i="67"/>
  <c r="I9" i="67"/>
  <c r="H9" i="67"/>
  <c r="H20" i="67"/>
  <c r="I20" i="67"/>
  <c r="I18" i="67"/>
  <c r="I11" i="67"/>
  <c r="I10" i="67"/>
  <c r="I7" i="67"/>
  <c r="I5" i="67"/>
  <c r="I6" i="67"/>
  <c r="H6" i="67"/>
  <c r="I17" i="67"/>
  <c r="H17" i="67"/>
  <c r="W10" i="55" l="1"/>
  <c r="H13" i="55" l="1"/>
  <c r="O14" i="55" l="1"/>
  <c r="M14" i="55"/>
  <c r="T18" i="55"/>
  <c r="R18" i="55"/>
  <c r="E10" i="55"/>
  <c r="M13" i="55"/>
  <c r="R17" i="55"/>
  <c r="C9" i="55"/>
  <c r="Y18" i="55"/>
  <c r="W18" i="55"/>
  <c r="O10" i="55"/>
  <c r="M10" i="55"/>
  <c r="O18" i="55"/>
  <c r="M18" i="55"/>
  <c r="O22" i="55"/>
  <c r="E18" i="55"/>
  <c r="W17" i="55"/>
  <c r="M9" i="55"/>
  <c r="M17" i="55"/>
  <c r="M21" i="55"/>
  <c r="C17" i="55"/>
  <c r="Y14" i="55"/>
  <c r="W14" i="55"/>
  <c r="T14" i="55"/>
  <c r="R14" i="55"/>
  <c r="T22" i="55"/>
  <c r="R22" i="55"/>
  <c r="J14" i="55"/>
  <c r="H14" i="55"/>
  <c r="J18" i="55"/>
  <c r="W13" i="55"/>
  <c r="R13" i="55"/>
  <c r="R21" i="55"/>
  <c r="H17" i="55"/>
  <c r="Y10" i="55"/>
  <c r="W22" i="55"/>
  <c r="T10" i="55"/>
  <c r="R10" i="55"/>
  <c r="J10" i="55"/>
  <c r="H10" i="55"/>
  <c r="E14" i="55"/>
  <c r="C14" i="55"/>
  <c r="W21" i="55"/>
  <c r="R9" i="55"/>
  <c r="H9" i="55"/>
  <c r="C13" i="55"/>
  <c r="AD89" i="55" l="1" a="1"/>
  <c r="AD89" i="55" s="1"/>
  <c r="Y91" i="55" a="1"/>
  <c r="Y91" i="55" s="1"/>
  <c r="Y87" i="55" a="1"/>
  <c r="Y87" i="55" s="1"/>
  <c r="T89" i="55" a="1"/>
  <c r="T89" i="55" s="1"/>
  <c r="O87" i="55" a="1"/>
  <c r="O87" i="55" s="1"/>
  <c r="E89" i="55" a="1"/>
  <c r="E89" i="55" s="1"/>
  <c r="Y89" i="55" a="1"/>
  <c r="Y89" i="55" s="1"/>
  <c r="E91" i="55" a="1"/>
  <c r="E91" i="55" s="1"/>
  <c r="AD88" i="55" a="1"/>
  <c r="AD88" i="55" s="1"/>
  <c r="Y90" i="55" a="1"/>
  <c r="Y90" i="55" s="1"/>
  <c r="T92" i="55" a="1"/>
  <c r="T92" i="55" s="1"/>
  <c r="T88" i="55" a="1"/>
  <c r="T88" i="55" s="1"/>
  <c r="O90" i="55" a="1"/>
  <c r="O90" i="55" s="1"/>
  <c r="J92" i="55" a="1"/>
  <c r="J92" i="55" s="1"/>
  <c r="J88" i="55" a="1"/>
  <c r="J88" i="55" s="1"/>
  <c r="E90" i="55" a="1"/>
  <c r="E90" i="55" s="1"/>
  <c r="AD87" i="55" a="1"/>
  <c r="AD87" i="55" s="1"/>
  <c r="T91" i="55" a="1"/>
  <c r="T91" i="55" s="1"/>
  <c r="J87" i="55" a="1"/>
  <c r="J87" i="55" s="1"/>
  <c r="O89" i="55" a="1"/>
  <c r="O89" i="55" s="1"/>
  <c r="Y92" i="55" a="1"/>
  <c r="Y92" i="55" s="1"/>
  <c r="Y88" i="55" a="1"/>
  <c r="Y88" i="55" s="1"/>
  <c r="T90" i="55" a="1"/>
  <c r="T90" i="55" s="1"/>
  <c r="O92" i="55" a="1"/>
  <c r="O92" i="55" s="1"/>
  <c r="O88" i="55" a="1"/>
  <c r="O88" i="55" s="1"/>
  <c r="J90" i="55" a="1"/>
  <c r="J90" i="55" s="1"/>
  <c r="E88" i="55" a="1"/>
  <c r="E88" i="55" s="1"/>
  <c r="E92" i="55" a="1"/>
  <c r="E92" i="55" s="1"/>
  <c r="O91" i="55" a="1"/>
  <c r="O91" i="55" s="1"/>
  <c r="J89" i="55" a="1"/>
  <c r="J89" i="55" s="1"/>
  <c r="E87" i="55" a="1"/>
  <c r="E87" i="55" s="1"/>
  <c r="T87" i="55" a="1"/>
  <c r="T87" i="55" s="1"/>
  <c r="J91" i="55" a="1"/>
  <c r="J91" i="55" s="1"/>
  <c r="Y93" i="53" a="1"/>
  <c r="Y93" i="53" s="1"/>
  <c r="T90" i="53" a="1"/>
  <c r="T90" i="53" s="1"/>
  <c r="Y89" i="53" a="1"/>
  <c r="Y89" i="53" s="1"/>
  <c r="O92" i="53" a="1"/>
  <c r="O92" i="53" s="1"/>
  <c r="T91" i="53" a="1"/>
  <c r="T91" i="53" s="1"/>
  <c r="J88" i="53" a="1"/>
  <c r="J88" i="53" s="1"/>
  <c r="Y88" i="53" a="1"/>
  <c r="Y88" i="53" s="1"/>
  <c r="O89" i="53" a="1"/>
  <c r="O89" i="53" s="1"/>
  <c r="E90" i="53" a="1"/>
  <c r="E90" i="53" s="1"/>
  <c r="J91" i="53" a="1"/>
  <c r="J91" i="53" s="1"/>
  <c r="J89" i="53" a="1"/>
  <c r="J89" i="53" s="1"/>
  <c r="E89" i="53" a="1"/>
  <c r="E89" i="53" s="1"/>
  <c r="E88" i="53" a="1"/>
  <c r="E88" i="53" s="1"/>
  <c r="O93" i="53" a="1"/>
  <c r="O93" i="53" s="1"/>
  <c r="J90" i="53" a="1"/>
  <c r="J90" i="53" s="1"/>
  <c r="O91" i="53" a="1"/>
  <c r="O91" i="53" s="1"/>
  <c r="J92" i="53" a="1"/>
  <c r="J92" i="53" s="1"/>
  <c r="E91" i="53" a="1"/>
  <c r="E91" i="53" s="1"/>
  <c r="AD89" i="53" a="1"/>
  <c r="AD89" i="53" s="1"/>
  <c r="Y90" i="53" a="1"/>
  <c r="Y90" i="53" s="1"/>
  <c r="Y91" i="53" a="1"/>
  <c r="Y91" i="53" s="1"/>
  <c r="E93" i="53" a="1"/>
  <c r="E93" i="53" s="1"/>
  <c r="T92" i="53" a="1"/>
  <c r="T92" i="53" s="1"/>
  <c r="T93" i="53" a="1"/>
  <c r="T93" i="53" s="1"/>
  <c r="E92" i="53" a="1"/>
  <c r="E92" i="53" s="1"/>
  <c r="T89" i="53" a="1"/>
  <c r="T89" i="53" s="1"/>
  <c r="AD90" i="53" a="1"/>
  <c r="AD90" i="53" s="1"/>
  <c r="J93" i="53" a="1"/>
  <c r="J93" i="53" s="1"/>
  <c r="Y92" i="53" a="1"/>
  <c r="Y92" i="53" s="1"/>
  <c r="AD88" i="53" a="1"/>
  <c r="AD88" i="53" s="1"/>
  <c r="O90" i="53" a="1"/>
  <c r="O90" i="53" s="1"/>
  <c r="T88" i="53" a="1"/>
  <c r="T88" i="53" s="1"/>
  <c r="Y88" i="82" a="1"/>
  <c r="Y88" i="82" s="1"/>
  <c r="O89" i="82" l="1" a="1"/>
  <c r="O89" i="82" s="1"/>
  <c r="T93" i="82" a="1"/>
  <c r="T93" i="82" s="1"/>
  <c r="J90" i="82" a="1"/>
  <c r="J90" i="82" s="1"/>
  <c r="J91" i="82" a="1"/>
  <c r="J91" i="82" s="1"/>
  <c r="T89" i="82" a="1"/>
  <c r="T89" i="82" s="1"/>
  <c r="Y91" i="82" a="1"/>
  <c r="Y91" i="82" s="1"/>
  <c r="AD89" i="82" a="1"/>
  <c r="AD89" i="82" s="1"/>
  <c r="AD88" i="82" a="1"/>
  <c r="AD88" i="82" s="1"/>
  <c r="O90" i="82" a="1"/>
  <c r="O90" i="82" s="1"/>
  <c r="Y93" i="82" a="1"/>
  <c r="Y93" i="82" s="1"/>
  <c r="E90" i="82" a="1"/>
  <c r="E90" i="82" s="1"/>
  <c r="O93" i="82" a="1"/>
  <c r="O93" i="82" s="1"/>
  <c r="Y89" i="82" a="1"/>
  <c r="Y89" i="82" s="1"/>
  <c r="O88" i="82" a="1"/>
  <c r="O88" i="82" s="1"/>
  <c r="E93" i="82" a="1"/>
  <c r="E93" i="82" s="1"/>
  <c r="T91" i="82" a="1"/>
  <c r="T91" i="82" s="1"/>
  <c r="J93" i="82" a="1"/>
  <c r="J93" i="82" s="1"/>
  <c r="E88" i="82" a="1"/>
  <c r="E88" i="82" s="1"/>
  <c r="Y90" i="82" a="1"/>
  <c r="Y90" i="82" s="1"/>
  <c r="AD90" i="82" a="1"/>
  <c r="AD90" i="82" s="1"/>
  <c r="J89" i="82" a="1"/>
  <c r="J89" i="82" s="1"/>
  <c r="T92" i="82" a="1"/>
  <c r="T92" i="82" s="1"/>
  <c r="Y92" i="82" a="1"/>
  <c r="Y92" i="82" s="1"/>
  <c r="E92" i="82" a="1"/>
  <c r="E92" i="82" s="1"/>
  <c r="T90" i="82" a="1"/>
  <c r="T90" i="82" s="1"/>
  <c r="O91" i="82" a="1"/>
  <c r="O91" i="82" s="1"/>
  <c r="J92" i="82" a="1"/>
  <c r="J92" i="82" s="1"/>
  <c r="O92" i="82" a="1"/>
  <c r="O92" i="82" s="1"/>
  <c r="T88" i="82" a="1"/>
  <c r="T88" i="82" s="1"/>
  <c r="J88" i="82" a="1"/>
  <c r="J88" i="82" s="1"/>
  <c r="E89" i="82" a="1"/>
  <c r="E89" i="8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9F414A1A-C800-4717-8858-61679D189517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F7360F17-BC17-4F99-9735-B8A03A5CB2AF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tc={E43EDE69-46D4-4658-8E4A-81935CE85D8B}</author>
  </authors>
  <commentList>
    <comment ref="E18" authorId="0" shapeId="0" xr:uid="{E43EDE69-46D4-4658-8E4A-81935CE85D8B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Voir mail Maintenance Stratégie roulage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<sst xmlns="http://schemas.openxmlformats.org/spreadsheetml/2006/main" count="67252" uniqueCount="4817">
  <si>
    <t>Semaine P1 30</t>
  </si>
  <si>
    <t>Mettre en priorité les rames qui doivent rouler le plus sur tous les SM. Les couleurs jaune et rouge sont indicatives</t>
  </si>
  <si>
    <t xml:space="preserve"> </t>
  </si>
  <si>
    <t>Atelier</t>
  </si>
  <si>
    <t>GL</t>
  </si>
  <si>
    <t>VE</t>
  </si>
  <si>
    <t>Service</t>
  </si>
  <si>
    <t>N° Talky</t>
  </si>
  <si>
    <t>R7</t>
  </si>
  <si>
    <t>au fond</t>
  </si>
  <si>
    <t>Maintenance</t>
  </si>
  <si>
    <t>RESERVE</t>
  </si>
  <si>
    <t>INEO</t>
  </si>
  <si>
    <t>R6</t>
  </si>
  <si>
    <t>Brosses +</t>
  </si>
  <si>
    <t>A</t>
  </si>
  <si>
    <t>Panto</t>
  </si>
  <si>
    <t>à la SIG</t>
  </si>
  <si>
    <t>R5</t>
  </si>
  <si>
    <t>S26</t>
  </si>
  <si>
    <t>LAVAGE</t>
  </si>
  <si>
    <t>V3</t>
  </si>
  <si>
    <t>R4</t>
  </si>
  <si>
    <t>X</t>
  </si>
  <si>
    <t>H</t>
  </si>
  <si>
    <t>Ne rien</t>
  </si>
  <si>
    <t>mettre</t>
  </si>
  <si>
    <t>R3</t>
  </si>
  <si>
    <t>Balayeuse</t>
  </si>
  <si>
    <t>V2</t>
  </si>
  <si>
    <t>R2</t>
  </si>
  <si>
    <t>Nb rame dans le tableau</t>
  </si>
  <si>
    <t>NETTOYAGE</t>
  </si>
  <si>
    <t>VOIE</t>
  </si>
  <si>
    <t>,</t>
  </si>
  <si>
    <t>R1</t>
  </si>
  <si>
    <t>Z</t>
  </si>
  <si>
    <t>SM</t>
  </si>
  <si>
    <t>H FDS</t>
  </si>
  <si>
    <t>H PDS</t>
  </si>
  <si>
    <t>Distance</t>
  </si>
  <si>
    <t>9201</t>
  </si>
  <si>
    <t>9101</t>
  </si>
  <si>
    <t>20:24</t>
  </si>
  <si>
    <t>9202</t>
  </si>
  <si>
    <t>9204</t>
  </si>
  <si>
    <t>9103</t>
  </si>
  <si>
    <t>19:31</t>
  </si>
  <si>
    <t>9104</t>
  </si>
  <si>
    <t>10:05</t>
  </si>
  <si>
    <t>21:35</t>
  </si>
  <si>
    <t>9108</t>
  </si>
  <si>
    <t>9109</t>
  </si>
  <si>
    <t>9:34</t>
  </si>
  <si>
    <t>18:49</t>
  </si>
  <si>
    <t>9110</t>
  </si>
  <si>
    <t>9:38</t>
  </si>
  <si>
    <t>19:04</t>
  </si>
  <si>
    <t>9111</t>
  </si>
  <si>
    <t xml:space="preserve">  </t>
  </si>
  <si>
    <t>Rentrée matin</t>
  </si>
  <si>
    <t>Fu</t>
  </si>
  <si>
    <t>LL/VV</t>
  </si>
  <si>
    <t>Rame</t>
  </si>
  <si>
    <t>Heure</t>
  </si>
  <si>
    <t>Lieu</t>
  </si>
  <si>
    <t>Destination</t>
  </si>
  <si>
    <t>M1</t>
  </si>
  <si>
    <t>M2</t>
  </si>
  <si>
    <t xml:space="preserve">        </t>
  </si>
  <si>
    <t>L</t>
  </si>
  <si>
    <t>T</t>
  </si>
  <si>
    <t>N</t>
  </si>
  <si>
    <t>-</t>
  </si>
  <si>
    <t>efvdcsx+97865</t>
  </si>
  <si>
    <t>$P¨%jh</t>
  </si>
  <si>
    <t>Samedi S1</t>
  </si>
  <si>
    <t>g</t>
  </si>
  <si>
    <t>Grand Lavage</t>
  </si>
  <si>
    <t>2 X</t>
  </si>
  <si>
    <t>SL</t>
  </si>
  <si>
    <t>vincent</t>
  </si>
  <si>
    <t>04:21</t>
  </si>
  <si>
    <t>19:48</t>
  </si>
  <si>
    <t>04:36</t>
  </si>
  <si>
    <t>20:26</t>
  </si>
  <si>
    <t>T1</t>
  </si>
  <si>
    <t>4:33;15</t>
  </si>
  <si>
    <t>25:11;27</t>
  </si>
  <si>
    <t>306.914</t>
  </si>
  <si>
    <t>04:39</t>
  </si>
  <si>
    <t>21:11</t>
  </si>
  <si>
    <t>4:56;15</t>
  </si>
  <si>
    <t>25:26;42</t>
  </si>
  <si>
    <t>9102</t>
  </si>
  <si>
    <t>04:53</t>
  </si>
  <si>
    <t>20:39</t>
  </si>
  <si>
    <t>5:11;07</t>
  </si>
  <si>
    <t>21:09;58</t>
  </si>
  <si>
    <t>236.410</t>
  </si>
  <si>
    <t>9203</t>
  </si>
  <si>
    <t>04:55</t>
  </si>
  <si>
    <t>21:09</t>
  </si>
  <si>
    <t>5:24;25</t>
  </si>
  <si>
    <t>24:44;27</t>
  </si>
  <si>
    <t>289.288</t>
  </si>
  <si>
    <t>05:00</t>
  </si>
  <si>
    <t>19:32</t>
  </si>
  <si>
    <t>5:35;02</t>
  </si>
  <si>
    <t>24:57;27</t>
  </si>
  <si>
    <t>05:09</t>
  </si>
  <si>
    <t>20:59</t>
  </si>
  <si>
    <t>5:43;20</t>
  </si>
  <si>
    <t>20:28;37</t>
  </si>
  <si>
    <t>218.784</t>
  </si>
  <si>
    <t>05:22</t>
  </si>
  <si>
    <t>21:13</t>
  </si>
  <si>
    <t>5:58;15</t>
  </si>
  <si>
    <t>20:38;57</t>
  </si>
  <si>
    <t>9105</t>
  </si>
  <si>
    <t>05:35</t>
  </si>
  <si>
    <t>6:10;15</t>
  </si>
  <si>
    <t>20:58;12</t>
  </si>
  <si>
    <t>9205</t>
  </si>
  <si>
    <t>05:46</t>
  </si>
  <si>
    <t>6:41;15</t>
  </si>
  <si>
    <t>21:21;52</t>
  </si>
  <si>
    <t>9106</t>
  </si>
  <si>
    <t>05:57</t>
  </si>
  <si>
    <t>9107</t>
  </si>
  <si>
    <t>06:10</t>
  </si>
  <si>
    <t>21:51;48</t>
  </si>
  <si>
    <t>148.280</t>
  </si>
  <si>
    <t>9206</t>
  </si>
  <si>
    <t>06:13</t>
  </si>
  <si>
    <t>20:22</t>
  </si>
  <si>
    <t>24:28;42</t>
  </si>
  <si>
    <t>183.532</t>
  </si>
  <si>
    <t>06:25</t>
  </si>
  <si>
    <t>21:08</t>
  </si>
  <si>
    <t>20:15;22</t>
  </si>
  <si>
    <t>113.028</t>
  </si>
  <si>
    <t>9207</t>
  </si>
  <si>
    <t>19:50</t>
  </si>
  <si>
    <t>T2</t>
  </si>
  <si>
    <t>4:21;18</t>
  </si>
  <si>
    <t>21:02;24</t>
  </si>
  <si>
    <t>256.096</t>
  </si>
  <si>
    <t>06:47</t>
  </si>
  <si>
    <t>4:50;03</t>
  </si>
  <si>
    <t>20:18;40</t>
  </si>
  <si>
    <t>236.324</t>
  </si>
  <si>
    <t>9208</t>
  </si>
  <si>
    <t>08:31</t>
  </si>
  <si>
    <t>4:59;38</t>
  </si>
  <si>
    <t>24:37;52</t>
  </si>
  <si>
    <t>302.920</t>
  </si>
  <si>
    <t>9209</t>
  </si>
  <si>
    <t>08:34</t>
  </si>
  <si>
    <t>5:23;33</t>
  </si>
  <si>
    <t>25:18;17</t>
  </si>
  <si>
    <t>306.560</t>
  </si>
  <si>
    <t>12:01</t>
  </si>
  <si>
    <t>21:48</t>
  </si>
  <si>
    <t>5:29;21</t>
  </si>
  <si>
    <t>25:06;17</t>
  </si>
  <si>
    <t>12:18</t>
  </si>
  <si>
    <t>5:48;28</t>
  </si>
  <si>
    <t>21:19;02</t>
  </si>
  <si>
    <t>9112</t>
  </si>
  <si>
    <t>12:42</t>
  </si>
  <si>
    <t>20:16</t>
  </si>
  <si>
    <t>6:01;21</t>
  </si>
  <si>
    <t>24:25;31</t>
  </si>
  <si>
    <t>283.146</t>
  </si>
  <si>
    <t>9210</t>
  </si>
  <si>
    <t>12:43</t>
  </si>
  <si>
    <t>20:41</t>
  </si>
  <si>
    <t>6:13;13</t>
  </si>
  <si>
    <t>24:42;31</t>
  </si>
  <si>
    <t>9211</t>
  </si>
  <si>
    <t>12:55</t>
  </si>
  <si>
    <t>6:28;08</t>
  </si>
  <si>
    <t>20:25;10</t>
  </si>
  <si>
    <t>212.912</t>
  </si>
  <si>
    <t>9212</t>
  </si>
  <si>
    <t>13:01</t>
  </si>
  <si>
    <t>6:38;21</t>
  </si>
  <si>
    <t>21:44;40</t>
  </si>
  <si>
    <t>232.684</t>
  </si>
  <si>
    <t>9213</t>
  </si>
  <si>
    <t>13:22</t>
  </si>
  <si>
    <t>20:05</t>
  </si>
  <si>
    <t>6:47;08</t>
  </si>
  <si>
    <t>21:01;48</t>
  </si>
  <si>
    <t>216.550</t>
  </si>
  <si>
    <t>6:59;16</t>
  </si>
  <si>
    <t>209.272</t>
  </si>
  <si>
    <t>12:12;46</t>
  </si>
  <si>
    <t>21:18;49</t>
  </si>
  <si>
    <t>142.676</t>
  </si>
  <si>
    <t>12:38;16</t>
  </si>
  <si>
    <t>20:17;56</t>
  </si>
  <si>
    <t>119.264</t>
  </si>
  <si>
    <t>12:51;08</t>
  </si>
  <si>
    <t>24:52;52</t>
  </si>
  <si>
    <t>189.498</t>
  </si>
  <si>
    <t>Dimanche D1</t>
  </si>
  <si>
    <t>Lavage</t>
  </si>
  <si>
    <t xml:space="preserve">                  </t>
  </si>
  <si>
    <t>Nb rame sur le tableau</t>
  </si>
  <si>
    <t>05:38</t>
  </si>
  <si>
    <t>20:02</t>
  </si>
  <si>
    <t>230</t>
  </si>
  <si>
    <t>05:39</t>
  </si>
  <si>
    <t>06:00</t>
  </si>
  <si>
    <t>20:25</t>
  </si>
  <si>
    <t>06:02</t>
  </si>
  <si>
    <t>21:16</t>
  </si>
  <si>
    <t>06:07</t>
  </si>
  <si>
    <t>20:46</t>
  </si>
  <si>
    <t>06:19</t>
  </si>
  <si>
    <t>06:32</t>
  </si>
  <si>
    <t>22:03</t>
  </si>
  <si>
    <t>06:39</t>
  </si>
  <si>
    <t>06:42</t>
  </si>
  <si>
    <t>21:01</t>
  </si>
  <si>
    <t>06:52</t>
  </si>
  <si>
    <t>07:03</t>
  </si>
  <si>
    <t>20:53</t>
  </si>
  <si>
    <t>07:19</t>
  </si>
  <si>
    <t>07:20</t>
  </si>
  <si>
    <t>07:38</t>
  </si>
  <si>
    <t>12:16</t>
  </si>
  <si>
    <t>12:46</t>
  </si>
  <si>
    <t>12:57</t>
  </si>
  <si>
    <t>Semaine P2</t>
  </si>
  <si>
    <t>P2</t>
  </si>
  <si>
    <t>MAB</t>
  </si>
  <si>
    <t>,k;</t>
  </si>
  <si>
    <t>MA</t>
  </si>
  <si>
    <t>Voie A S26</t>
  </si>
  <si>
    <t>S</t>
  </si>
  <si>
    <t>H+</t>
  </si>
  <si>
    <t>s</t>
  </si>
  <si>
    <t xml:space="preserve">   </t>
  </si>
  <si>
    <t>789+8979+8745695456210,,</t>
  </si>
  <si>
    <t>6I9O0²1234</t>
  </si>
  <si>
    <t>AGG</t>
  </si>
  <si>
    <t>j</t>
  </si>
  <si>
    <t>²?.</t>
  </si>
  <si>
    <t>.</t>
  </si>
  <si>
    <t>BOU</t>
  </si>
  <si>
    <t xml:space="preserve">W </t>
  </si>
  <si>
    <t>410-</t>
  </si>
  <si>
    <t xml:space="preserve"> ²</t>
  </si>
  <si>
    <t>tyuiop^MVBN?./²&lt;</t>
  </si>
  <si>
    <t>&lt;</t>
  </si>
  <si>
    <t>az</t>
  </si>
  <si>
    <t>azertyuiop^$</t>
  </si>
  <si>
    <t xml:space="preserve">QSDFGHJKLM%&lt;&gt;wxcvbn,;:!   </t>
  </si>
  <si>
    <t>gh</t>
  </si>
  <si>
    <t>7/-+*-/</t>
  </si>
  <si>
    <t>Semaine P4</t>
  </si>
  <si>
    <t>P3</t>
  </si>
  <si>
    <t>RES</t>
  </si>
  <si>
    <t>19:23</t>
  </si>
  <si>
    <t>21:24</t>
  </si>
  <si>
    <t>19:34</t>
  </si>
  <si>
    <t>21:55</t>
  </si>
  <si>
    <t>20:28</t>
  </si>
  <si>
    <t>9:20</t>
  </si>
  <si>
    <t>20:42</t>
  </si>
  <si>
    <t>9:48</t>
  </si>
  <si>
    <t>21:46</t>
  </si>
  <si>
    <t>21:25</t>
  </si>
  <si>
    <t>19:57</t>
  </si>
  <si>
    <t>25:05</t>
  </si>
  <si>
    <t>XXX</t>
  </si>
  <si>
    <t>AT</t>
  </si>
  <si>
    <t>HS-video</t>
  </si>
  <si>
    <t>HS-vidéo</t>
  </si>
  <si>
    <t>4:18</t>
  </si>
  <si>
    <t>12.334</t>
  </si>
  <si>
    <t>254.036</t>
  </si>
  <si>
    <t>4:35</t>
  </si>
  <si>
    <t>13.348</t>
  </si>
  <si>
    <t>4:47</t>
  </si>
  <si>
    <t>4:54</t>
  </si>
  <si>
    <t>13.010</t>
  </si>
  <si>
    <t>4:55</t>
  </si>
  <si>
    <t>11.658</t>
  </si>
  <si>
    <t>4:56</t>
  </si>
  <si>
    <t>5:08</t>
  </si>
  <si>
    <t>5:10</t>
  </si>
  <si>
    <t>6.762</t>
  </si>
  <si>
    <t>5:20</t>
  </si>
  <si>
    <t>8.510</t>
  </si>
  <si>
    <t>259.736</t>
  </si>
  <si>
    <t>5:32</t>
  </si>
  <si>
    <t>21:20</t>
  </si>
  <si>
    <t>7.428</t>
  </si>
  <si>
    <t>216.552</t>
  </si>
  <si>
    <t>5:36</t>
  </si>
  <si>
    <t>9.246</t>
  </si>
  <si>
    <t>306.558</t>
  </si>
  <si>
    <t>5:51</t>
  </si>
  <si>
    <t>20:47</t>
  </si>
  <si>
    <t>7.796</t>
  </si>
  <si>
    <t>239.964</t>
  </si>
  <si>
    <t>6.416</t>
  </si>
  <si>
    <t>8.878</t>
  </si>
  <si>
    <t>8.532</t>
  </si>
  <si>
    <t>286.786</t>
  </si>
  <si>
    <t>7.406</t>
  </si>
  <si>
    <t>5.680</t>
  </si>
  <si>
    <t>189.500</t>
  </si>
  <si>
    <t>&amp;</t>
  </si>
  <si>
    <t>Semaine P5</t>
  </si>
  <si>
    <t>Début</t>
  </si>
  <si>
    <t>Fin</t>
  </si>
  <si>
    <t>24:01</t>
  </si>
  <si>
    <t>4:33</t>
  </si>
  <si>
    <t>21:18</t>
  </si>
  <si>
    <t>21:10</t>
  </si>
  <si>
    <t>24:53</t>
  </si>
  <si>
    <t>4:57</t>
  </si>
  <si>
    <t>5:02</t>
  </si>
  <si>
    <t>24:50</t>
  </si>
  <si>
    <t>25:25</t>
  </si>
  <si>
    <t>5:16</t>
  </si>
  <si>
    <t>25:18</t>
  </si>
  <si>
    <t>5:19</t>
  </si>
  <si>
    <t>24:26</t>
  </si>
  <si>
    <t>5:26</t>
  </si>
  <si>
    <t>25:04</t>
  </si>
  <si>
    <t>5:30</t>
  </si>
  <si>
    <t>19:55</t>
  </si>
  <si>
    <t>5:38</t>
  </si>
  <si>
    <t>24:40</t>
  </si>
  <si>
    <t>5:42</t>
  </si>
  <si>
    <t>25:24</t>
  </si>
  <si>
    <t>5:44</t>
  </si>
  <si>
    <t>20:54</t>
  </si>
  <si>
    <t>6:01</t>
  </si>
  <si>
    <t>24:31</t>
  </si>
  <si>
    <t>6:09</t>
  </si>
  <si>
    <t>25:07</t>
  </si>
  <si>
    <t>,;:!§:;,nbvcxw&lt;w97897454120,0</t>
  </si>
  <si>
    <t>Semaine P6</t>
  </si>
  <si>
    <t>5:27</t>
  </si>
  <si>
    <t>5:50</t>
  </si>
  <si>
    <t>4:16</t>
  </si>
  <si>
    <t>5:25</t>
  </si>
  <si>
    <t>21:15</t>
  </si>
  <si>
    <t>5:43</t>
  </si>
  <si>
    <t>23:58</t>
  </si>
  <si>
    <t>x</t>
  </si>
  <si>
    <t>é</t>
  </si>
  <si>
    <t xml:space="preserve">                                                                                                                                                                     </t>
  </si>
  <si>
    <t>261</t>
  </si>
  <si>
    <t>306</t>
  </si>
  <si>
    <t>309</t>
  </si>
  <si>
    <t>322</t>
  </si>
  <si>
    <t>20:52</t>
  </si>
  <si>
    <t>19:59</t>
  </si>
  <si>
    <t>20:19</t>
  </si>
  <si>
    <t>20:40</t>
  </si>
  <si>
    <t>19:39</t>
  </si>
  <si>
    <t>19:51</t>
  </si>
  <si>
    <t>11:59</t>
  </si>
  <si>
    <t>12:25</t>
  </si>
  <si>
    <t>12:34</t>
  </si>
  <si>
    <t>20:20</t>
  </si>
  <si>
    <t>12:47</t>
  </si>
  <si>
    <t>12:54</t>
  </si>
  <si>
    <t>13:00</t>
  </si>
  <si>
    <t>13:20</t>
  </si>
  <si>
    <t>20:03</t>
  </si>
  <si>
    <t>*$l</t>
  </si>
  <si>
    <t>Samedi S3</t>
  </si>
  <si>
    <t>w</t>
  </si>
  <si>
    <t>5:17</t>
  </si>
  <si>
    <t>21:03</t>
  </si>
  <si>
    <t>6:45</t>
  </si>
  <si>
    <t>25:03</t>
  </si>
  <si>
    <t>7:14</t>
  </si>
  <si>
    <t>21:30</t>
  </si>
  <si>
    <t>7:30</t>
  </si>
  <si>
    <t>7:38</t>
  </si>
  <si>
    <t>21:21</t>
  </si>
  <si>
    <t>7:43</t>
  </si>
  <si>
    <t>Samedi S6</t>
  </si>
  <si>
    <t>1012 AT</t>
  </si>
  <si>
    <t>1027 AT</t>
  </si>
  <si>
    <t>STOP</t>
  </si>
  <si>
    <t>VIDEO</t>
  </si>
  <si>
    <t>1023 AT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</si>
  <si>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</si>
  <si>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HS Vidéo</t>
  </si>
  <si>
    <t>23:56</t>
  </si>
  <si>
    <t>5:22</t>
  </si>
  <si>
    <t>5:31</t>
  </si>
  <si>
    <t>5:33</t>
  </si>
  <si>
    <t>21:23</t>
  </si>
  <si>
    <t>20:43</t>
  </si>
  <si>
    <t>6:35</t>
  </si>
  <si>
    <t>21:04</t>
  </si>
  <si>
    <t>6:36</t>
  </si>
  <si>
    <t>19:47</t>
  </si>
  <si>
    <t>20:31</t>
  </si>
  <si>
    <t>19:42</t>
  </si>
  <si>
    <t>Dimanche D2</t>
  </si>
  <si>
    <t>!,nv !</t>
  </si>
  <si>
    <t>Dimanche D3</t>
  </si>
  <si>
    <t>Ne pas utiliser</t>
  </si>
  <si>
    <t>XX</t>
  </si>
  <si>
    <t>5:34</t>
  </si>
  <si>
    <t>289</t>
  </si>
  <si>
    <t>310</t>
  </si>
  <si>
    <t>271</t>
  </si>
  <si>
    <t>6:02</t>
  </si>
  <si>
    <t>291</t>
  </si>
  <si>
    <t>6:08</t>
  </si>
  <si>
    <t>23:54</t>
  </si>
  <si>
    <t>275</t>
  </si>
  <si>
    <t>6:19</t>
  </si>
  <si>
    <t>6:34</t>
  </si>
  <si>
    <t>6:43</t>
  </si>
  <si>
    <t>7:04</t>
  </si>
  <si>
    <t>254</t>
  </si>
  <si>
    <t>7:28</t>
  </si>
  <si>
    <t>272</t>
  </si>
  <si>
    <t>Dimanche D4</t>
  </si>
  <si>
    <t>SAE HS</t>
  </si>
  <si>
    <t>IOS 34</t>
  </si>
  <si>
    <t>91/04</t>
  </si>
  <si>
    <t>92/03</t>
  </si>
  <si>
    <t>91/02</t>
  </si>
  <si>
    <t>92/01</t>
  </si>
  <si>
    <t>92/04</t>
  </si>
  <si>
    <t>91/03</t>
  </si>
  <si>
    <t>92/02</t>
  </si>
  <si>
    <t>91/01</t>
  </si>
  <si>
    <t>T1  -  1      5:39;41  24:44;56   19h05;15  271.662</t>
  </si>
  <si>
    <t>T1  -  2      5:59;36  24:57;36      18h58  271.662</t>
  </si>
  <si>
    <t>T1  -  3      6:15;36  25:11;36      18h56  271.662</t>
  </si>
  <si>
    <t>T1  -  4      6:29;36  25:26;36      18h57  271.662</t>
  </si>
  <si>
    <t>T1  -  5      6:40;25  24:29;56   17h49;31  254.036</t>
  </si>
  <si>
    <t>T2  -  1      5:56;11  25:14;15   19h18;04  302.920</t>
  </si>
  <si>
    <t>T2  -  2      6:11;01  24:17;21   18h06;20  283.146</t>
  </si>
  <si>
    <t>T2  -  3      6:17;24  24:47;12   18h29;48  286.786</t>
  </si>
  <si>
    <t>T2  -  4      6:25;01  24:32;21   18h07;20  283.146</t>
  </si>
  <si>
    <t>T2  -  5      6:33;24  24:39;17   18h05;53  283.148</t>
  </si>
  <si>
    <t>T2  -  6      6:48;24  24:53;47   18h05;23  283.148</t>
  </si>
  <si>
    <t xml:space="preserve">rame de </t>
  </si>
  <si>
    <t>réserve</t>
  </si>
  <si>
    <t>25:27</t>
  </si>
  <si>
    <t>25:11</t>
  </si>
  <si>
    <t>24:43</t>
  </si>
  <si>
    <t>24:24</t>
  </si>
  <si>
    <t>24:55</t>
  </si>
  <si>
    <t>24:42</t>
  </si>
  <si>
    <t>25:08</t>
  </si>
  <si>
    <t>24:56</t>
  </si>
  <si>
    <t>24:28</t>
  </si>
  <si>
    <t>Dimanche D6</t>
  </si>
  <si>
    <t>video hs</t>
  </si>
  <si>
    <t>5:35</t>
  </si>
  <si>
    <t>5:39</t>
  </si>
  <si>
    <t>21:29</t>
  </si>
  <si>
    <t>5:56</t>
  </si>
  <si>
    <t>5:59</t>
  </si>
  <si>
    <t>6:12</t>
  </si>
  <si>
    <t>6:17</t>
  </si>
  <si>
    <t>6:28</t>
  </si>
  <si>
    <t>6:31</t>
  </si>
  <si>
    <t>07/11/2024</t>
  </si>
  <si>
    <t>LL</t>
  </si>
  <si>
    <t>VV</t>
  </si>
  <si>
    <t>Heure Sortie CEM</t>
  </si>
  <si>
    <t>Agent</t>
  </si>
  <si>
    <t>Remissage</t>
  </si>
  <si>
    <t>FU M1</t>
  </si>
  <si>
    <t>FU M2</t>
  </si>
  <si>
    <t>HANNEQUIN CHRISTIAN</t>
  </si>
  <si>
    <t>Bourroches</t>
  </si>
  <si>
    <t>BENHADDA VIOLETTE</t>
  </si>
  <si>
    <t>ENSELME PHILIPPE</t>
  </si>
  <si>
    <t>GIRARD GUILLAUME</t>
  </si>
  <si>
    <t>HUSSON FREDERIC</t>
  </si>
  <si>
    <t>Carraz</t>
  </si>
  <si>
    <t>GUICHON CHARLOTTE</t>
  </si>
  <si>
    <t>MASSKOURI RADOUANE</t>
  </si>
  <si>
    <t xml:space="preserve">Bourroches </t>
  </si>
  <si>
    <t>KEBRIT DJAMEL</t>
  </si>
  <si>
    <t>THEVENET JEAN LUC</t>
  </si>
  <si>
    <t>MIGLIORE RAPHAEL</t>
  </si>
  <si>
    <t>RIGAUD MICHAEL</t>
  </si>
  <si>
    <t>Bourroches laisser passer la 92/01</t>
  </si>
  <si>
    <t>MACHERET ROBERT</t>
  </si>
  <si>
    <t>DELEULE SYLVAIN</t>
  </si>
  <si>
    <t>KISSARI HOUSSINE</t>
  </si>
  <si>
    <t>AUGUSTE PATRICK</t>
  </si>
  <si>
    <t>ROUSSELET LAURENT</t>
  </si>
  <si>
    <t>LEDUC CYRIL</t>
  </si>
  <si>
    <t>MARQUES QUEIROS CARLOS</t>
  </si>
  <si>
    <t>MORET GAETAN</t>
  </si>
  <si>
    <t xml:space="preserve">Bourroches       </t>
  </si>
  <si>
    <t>BONNARD JONATHAN</t>
  </si>
  <si>
    <t>Bourroches laisser passer la 92/04</t>
  </si>
  <si>
    <t>EGRAZ FREDERIC</t>
  </si>
  <si>
    <t>GUIGNIER ROMAIN</t>
  </si>
  <si>
    <t>MARECHAL-DILLENSCHNEIDER SEVERINE</t>
  </si>
  <si>
    <t>LEMOINE FRANCK</t>
  </si>
  <si>
    <t>Bourroches laisser passer la 92/03</t>
  </si>
  <si>
    <t>GUILLOT NICOLAS</t>
  </si>
  <si>
    <t xml:space="preserve">Bourroches                    </t>
  </si>
  <si>
    <t>FRILLEY JULIEN</t>
  </si>
  <si>
    <t>BALME JULIEN</t>
  </si>
  <si>
    <t>Bourroches laisser passer la 92/05</t>
  </si>
  <si>
    <t>TAHON JULIEN</t>
  </si>
  <si>
    <t>Bourroches laisser passer la 92/07</t>
  </si>
  <si>
    <t>EL ASRI ABDELKADER</t>
  </si>
  <si>
    <t xml:space="preserve">Bourroches                </t>
  </si>
  <si>
    <t>Bourroches laisser passer la 92/11</t>
  </si>
  <si>
    <t>GAUDIN JEAN FRANCOIS</t>
  </si>
  <si>
    <t>PELLETIER DOMINIQUE</t>
  </si>
  <si>
    <t>Bourroches laisser passer la 92/10</t>
  </si>
  <si>
    <t>DUTHU JEAN MICHEL</t>
  </si>
  <si>
    <t>DAVID CHRISTOPHE</t>
  </si>
  <si>
    <t>20/06/2024</t>
  </si>
  <si>
    <t>GUILLIN MICKAEL</t>
  </si>
  <si>
    <t>0358</t>
  </si>
  <si>
    <t>PROST CHRISTOPHE</t>
  </si>
  <si>
    <t>0413</t>
  </si>
  <si>
    <t>0426</t>
  </si>
  <si>
    <t>0433</t>
  </si>
  <si>
    <t>CONREUX CHRISTOPHE</t>
  </si>
  <si>
    <t>0437</t>
  </si>
  <si>
    <t>0442</t>
  </si>
  <si>
    <t>GIROD ANTHONY</t>
  </si>
  <si>
    <t>0449</t>
  </si>
  <si>
    <t>RIBEIRO CHRISTOPHE</t>
  </si>
  <si>
    <t>0459</t>
  </si>
  <si>
    <t>MORLET EMMANUEL</t>
  </si>
  <si>
    <t>0500</t>
  </si>
  <si>
    <t>0504</t>
  </si>
  <si>
    <t>0509</t>
  </si>
  <si>
    <t>PHILIPPE YANNICK</t>
  </si>
  <si>
    <t>0514</t>
  </si>
  <si>
    <t>SOLDATI DAVID</t>
  </si>
  <si>
    <t>0523</t>
  </si>
  <si>
    <t>DESJARDIN SANDRINE</t>
  </si>
  <si>
    <t>0524</t>
  </si>
  <si>
    <t>REILLANT PATRICK</t>
  </si>
  <si>
    <t>0533</t>
  </si>
  <si>
    <t>0538</t>
  </si>
  <si>
    <t>0544</t>
  </si>
  <si>
    <t>JIMENEZ SEGUNDO</t>
  </si>
  <si>
    <t>Bourroches laisser passer la 92/02</t>
  </si>
  <si>
    <t>0545</t>
  </si>
  <si>
    <t>GIRAUDET CHRISTOPHE</t>
  </si>
  <si>
    <t>0549</t>
  </si>
  <si>
    <t>TCHOUNKOUE WAHYA MERLIN</t>
  </si>
  <si>
    <t>Bourroches laisser passer la 92/09</t>
  </si>
  <si>
    <t>0553</t>
  </si>
  <si>
    <t>CHIONO JEROME</t>
  </si>
  <si>
    <t>0555</t>
  </si>
  <si>
    <t>0605</t>
  </si>
  <si>
    <t>BERNARD LAURENT</t>
  </si>
  <si>
    <t>0608</t>
  </si>
  <si>
    <t>MANDIGON DAMIEN</t>
  </si>
  <si>
    <t>0613</t>
  </si>
  <si>
    <t>0620</t>
  </si>
  <si>
    <t>GUIGNIER CEDRIC</t>
  </si>
  <si>
    <t>Bourroches laisser passer la 92/12</t>
  </si>
  <si>
    <t>0628</t>
  </si>
  <si>
    <t>MOINDZE ANBALI</t>
  </si>
  <si>
    <t>0629</t>
  </si>
  <si>
    <t>EL IDRISSI SMAINE</t>
  </si>
  <si>
    <t>HAFIANE MOHAMAD</t>
  </si>
  <si>
    <t>29/08/2024</t>
  </si>
  <si>
    <t>4:17</t>
  </si>
  <si>
    <t>4:36</t>
  </si>
  <si>
    <t>SEBBAR MOHAMMED</t>
  </si>
  <si>
    <t>4:44</t>
  </si>
  <si>
    <t>OUTSSAKKI FATIMA</t>
  </si>
  <si>
    <t>5:09</t>
  </si>
  <si>
    <t>PERROT SEBASTIEN</t>
  </si>
  <si>
    <t>5:24</t>
  </si>
  <si>
    <t>5:29</t>
  </si>
  <si>
    <t>ROUD JEROME</t>
  </si>
  <si>
    <t>OUDET ROMAIN</t>
  </si>
  <si>
    <t>5:55</t>
  </si>
  <si>
    <t>DOMINGUEZ MANUEL</t>
  </si>
  <si>
    <t>5:57</t>
  </si>
  <si>
    <t>LACHAUME MURIELLE</t>
  </si>
  <si>
    <t>6:11</t>
  </si>
  <si>
    <t>COMES REMY</t>
  </si>
  <si>
    <t>Bourroches Laisser passer 92/02</t>
  </si>
  <si>
    <t>6:16</t>
  </si>
  <si>
    <t>GAABOURI HICHAME</t>
  </si>
  <si>
    <t>Bourroches Laisser passer 92/04</t>
  </si>
  <si>
    <t>6:38</t>
  </si>
  <si>
    <t>02/08/2024</t>
  </si>
  <si>
    <t>CLERICE MOREL CHRISTINE</t>
  </si>
  <si>
    <t>SEGUIN NATHALIE</t>
  </si>
  <si>
    <t>SANTOS ROSALINE</t>
  </si>
  <si>
    <t>TIMECHINAT SANDRINE</t>
  </si>
  <si>
    <t/>
  </si>
  <si>
    <t>PICARD YOANN</t>
  </si>
  <si>
    <t>FERTIER ROMAIN</t>
  </si>
  <si>
    <t>FRANQUET LAURENT</t>
  </si>
  <si>
    <t>23/08/2024</t>
  </si>
  <si>
    <t>04/03/2013</t>
  </si>
  <si>
    <t>mardi</t>
  </si>
  <si>
    <t>04</t>
  </si>
  <si>
    <t>/03</t>
  </si>
  <si>
    <t>/2013</t>
  </si>
  <si>
    <t>08/03/2013</t>
  </si>
  <si>
    <t>Mardi</t>
  </si>
  <si>
    <t>08</t>
  </si>
  <si>
    <t>13/03/2013</t>
  </si>
  <si>
    <t>Mercredi</t>
  </si>
  <si>
    <t>14/03/2013</t>
  </si>
  <si>
    <t>jeudi</t>
  </si>
  <si>
    <t>15/03/2013</t>
  </si>
  <si>
    <t>vendredi</t>
  </si>
  <si>
    <t>15</t>
  </si>
  <si>
    <t>PACOTTE JEAN YVES</t>
  </si>
  <si>
    <t>16/03/2013</t>
  </si>
  <si>
    <t>samedi</t>
  </si>
  <si>
    <t>GROSGOJAT ERIC</t>
  </si>
  <si>
    <t>17/03/2013</t>
  </si>
  <si>
    <t>dimanche</t>
  </si>
  <si>
    <t>FUSIER ALEXANDRE</t>
  </si>
  <si>
    <t>18/03/2013</t>
  </si>
  <si>
    <t>lundi</t>
  </si>
  <si>
    <t>19/03/2013</t>
  </si>
  <si>
    <t>20/03/2013</t>
  </si>
  <si>
    <t>HUBERT CEDRIC</t>
  </si>
  <si>
    <t>21/03/2013</t>
  </si>
  <si>
    <t>Jeudi</t>
  </si>
  <si>
    <t>22/03/2013</t>
  </si>
  <si>
    <t>Vendredi</t>
  </si>
  <si>
    <t>23/03/2013</t>
  </si>
  <si>
    <t>Samedi</t>
  </si>
  <si>
    <t>ENDERLIN FRANCK</t>
  </si>
  <si>
    <t>24/03/2013</t>
  </si>
  <si>
    <t>Dimanche</t>
  </si>
  <si>
    <t>DIAW MOUSSA</t>
  </si>
  <si>
    <t>25/03/2013</t>
  </si>
  <si>
    <t>Lundi</t>
  </si>
  <si>
    <t>VUJOVIC SACHA</t>
  </si>
  <si>
    <t>26/03/2013</t>
  </si>
  <si>
    <t>27/03/2013</t>
  </si>
  <si>
    <t>28/03/2013</t>
  </si>
  <si>
    <t>29/03/2013</t>
  </si>
  <si>
    <t>30/03/2013</t>
  </si>
  <si>
    <t>31/03/2013</t>
  </si>
  <si>
    <t>01/04/2013</t>
  </si>
  <si>
    <t>01</t>
  </si>
  <si>
    <t>/04</t>
  </si>
  <si>
    <t>02/04/2013</t>
  </si>
  <si>
    <t>02</t>
  </si>
  <si>
    <t>03/04/2013</t>
  </si>
  <si>
    <t>03</t>
  </si>
  <si>
    <t>04/04/2013</t>
  </si>
  <si>
    <t>05/04/2013</t>
  </si>
  <si>
    <t>05</t>
  </si>
  <si>
    <t>06/04/2013</t>
  </si>
  <si>
    <t>06</t>
  </si>
  <si>
    <t>07/04/2013</t>
  </si>
  <si>
    <t>07</t>
  </si>
  <si>
    <t>08/04/2013</t>
  </si>
  <si>
    <t>09/04/2013</t>
  </si>
  <si>
    <t>09</t>
  </si>
  <si>
    <t>10/04/2013</t>
  </si>
  <si>
    <t>10</t>
  </si>
  <si>
    <t>11/04/2013</t>
  </si>
  <si>
    <t>11</t>
  </si>
  <si>
    <t>12/04/2013</t>
  </si>
  <si>
    <t>12</t>
  </si>
  <si>
    <t>13/04/2013</t>
  </si>
  <si>
    <t>13</t>
  </si>
  <si>
    <t>14/04/2013</t>
  </si>
  <si>
    <t>14</t>
  </si>
  <si>
    <t>15/04/2013</t>
  </si>
  <si>
    <t>16/04/2013</t>
  </si>
  <si>
    <t>16</t>
  </si>
  <si>
    <t>17/04/2013</t>
  </si>
  <si>
    <t>17</t>
  </si>
  <si>
    <t>18/04/2013</t>
  </si>
  <si>
    <t>18</t>
  </si>
  <si>
    <t>19/04/2013</t>
  </si>
  <si>
    <t>19</t>
  </si>
  <si>
    <t>20/04/2013</t>
  </si>
  <si>
    <t>20</t>
  </si>
  <si>
    <t>21/04/2013</t>
  </si>
  <si>
    <t>21</t>
  </si>
  <si>
    <t>22/04/2013</t>
  </si>
  <si>
    <t>22</t>
  </si>
  <si>
    <t>23/04/2013</t>
  </si>
  <si>
    <t>23</t>
  </si>
  <si>
    <t>24/04/2013</t>
  </si>
  <si>
    <t>24</t>
  </si>
  <si>
    <t>25/04/2013</t>
  </si>
  <si>
    <t>25</t>
  </si>
  <si>
    <t>26/04/2013</t>
  </si>
  <si>
    <t>26</t>
  </si>
  <si>
    <t>27/04/2013</t>
  </si>
  <si>
    <t>27</t>
  </si>
  <si>
    <t>28/04/2013</t>
  </si>
  <si>
    <t>28</t>
  </si>
  <si>
    <t>29/04/2013</t>
  </si>
  <si>
    <t>29</t>
  </si>
  <si>
    <t>30/04/2013</t>
  </si>
  <si>
    <t>30</t>
  </si>
  <si>
    <t>01/05/2013</t>
  </si>
  <si>
    <t>/05</t>
  </si>
  <si>
    <t>02/05/2013</t>
  </si>
  <si>
    <t>03/05/2013</t>
  </si>
  <si>
    <t>04/05/2013</t>
  </si>
  <si>
    <t>05/05/2013</t>
  </si>
  <si>
    <t>06/05/2013</t>
  </si>
  <si>
    <t>07/05/2013</t>
  </si>
  <si>
    <t>08/05/2013</t>
  </si>
  <si>
    <t>09/05/2013</t>
  </si>
  <si>
    <t>10/05/2013</t>
  </si>
  <si>
    <t>11/05/2013</t>
  </si>
  <si>
    <t>12/05/2013</t>
  </si>
  <si>
    <t>13/05/2013</t>
  </si>
  <si>
    <t>14/05/2013</t>
  </si>
  <si>
    <t>15/05/2013</t>
  </si>
  <si>
    <t>16/05/2013</t>
  </si>
  <si>
    <t>17/05/2013</t>
  </si>
  <si>
    <t>18/05/2013</t>
  </si>
  <si>
    <t>19/05/2013</t>
  </si>
  <si>
    <t>20/05/2013</t>
  </si>
  <si>
    <t>21/05/2013</t>
  </si>
  <si>
    <t>22/05/2013</t>
  </si>
  <si>
    <t>23/05/2013</t>
  </si>
  <si>
    <t>24/05/2013</t>
  </si>
  <si>
    <t>25/05/2013</t>
  </si>
  <si>
    <t>26/05/2013</t>
  </si>
  <si>
    <t>27/05/2013</t>
  </si>
  <si>
    <t>28/05/2013</t>
  </si>
  <si>
    <t>29/05/2013</t>
  </si>
  <si>
    <t>30/05/2013</t>
  </si>
  <si>
    <t>31/05/2013</t>
  </si>
  <si>
    <t>31</t>
  </si>
  <si>
    <t>01/06/2013</t>
  </si>
  <si>
    <t>/06</t>
  </si>
  <si>
    <t>02/06/2013</t>
  </si>
  <si>
    <t>03/06/2013</t>
  </si>
  <si>
    <t>04/06/2013</t>
  </si>
  <si>
    <t>05/06/2013</t>
  </si>
  <si>
    <t>06/06/2013</t>
  </si>
  <si>
    <t>07/06/2013</t>
  </si>
  <si>
    <t>08/06/2013</t>
  </si>
  <si>
    <t>09/06/2013</t>
  </si>
  <si>
    <t>10/06/2013</t>
  </si>
  <si>
    <t>11/06/2013</t>
  </si>
  <si>
    <t>12/06/2013</t>
  </si>
  <si>
    <t>13/06/2013</t>
  </si>
  <si>
    <t>14/06/2013</t>
  </si>
  <si>
    <t>15/06/2013</t>
  </si>
  <si>
    <t>16/06/2013</t>
  </si>
  <si>
    <t>17/06/2013</t>
  </si>
  <si>
    <t>18/06/2013</t>
  </si>
  <si>
    <t>19/06/2013</t>
  </si>
  <si>
    <t>20/06/2013</t>
  </si>
  <si>
    <t>21/06/2013</t>
  </si>
  <si>
    <t>22/06/2013</t>
  </si>
  <si>
    <t>23/06/2013</t>
  </si>
  <si>
    <t>24/06/2013</t>
  </si>
  <si>
    <t>25/06/2013</t>
  </si>
  <si>
    <t>26/06/2013</t>
  </si>
  <si>
    <t>27/06/2013</t>
  </si>
  <si>
    <t>28/06/2013</t>
  </si>
  <si>
    <t>29/06/2013</t>
  </si>
  <si>
    <t>30/06/2013</t>
  </si>
  <si>
    <t>01/07/2013</t>
  </si>
  <si>
    <t>/07</t>
  </si>
  <si>
    <t>02/07/2013</t>
  </si>
  <si>
    <t>03/07/2013</t>
  </si>
  <si>
    <t>04/07/2013</t>
  </si>
  <si>
    <t>05/07/2013</t>
  </si>
  <si>
    <t>06/07/2013</t>
  </si>
  <si>
    <t>07/07/2013</t>
  </si>
  <si>
    <t>08/07/2013</t>
  </si>
  <si>
    <t>09/07/2013</t>
  </si>
  <si>
    <t>10/07/2013</t>
  </si>
  <si>
    <t>11/07/2013</t>
  </si>
  <si>
    <t>12/07/2013</t>
  </si>
  <si>
    <t>13/07/2013</t>
  </si>
  <si>
    <t>14/07/2013</t>
  </si>
  <si>
    <t>15/07/2013</t>
  </si>
  <si>
    <t>16/07/2013</t>
  </si>
  <si>
    <t>17/07/2013</t>
  </si>
  <si>
    <t>18/07/2013</t>
  </si>
  <si>
    <t>19/07/2013</t>
  </si>
  <si>
    <t>20/07/2013</t>
  </si>
  <si>
    <t>21/07/2013</t>
  </si>
  <si>
    <t>22/07/2013</t>
  </si>
  <si>
    <t>23/07/2013</t>
  </si>
  <si>
    <t>24/07/2013</t>
  </si>
  <si>
    <t>25/07/2013</t>
  </si>
  <si>
    <t>26/07/2013</t>
  </si>
  <si>
    <t>27/07/2013</t>
  </si>
  <si>
    <t>28/07/2013</t>
  </si>
  <si>
    <t>29/07/2013</t>
  </si>
  <si>
    <t>30/07/2013</t>
  </si>
  <si>
    <t>31/07/2013</t>
  </si>
  <si>
    <t>01/08/2013</t>
  </si>
  <si>
    <t>/08</t>
  </si>
  <si>
    <t>02/08/2013</t>
  </si>
  <si>
    <t>03/08/2013</t>
  </si>
  <si>
    <t>04/08/2013</t>
  </si>
  <si>
    <t>05/08/2013</t>
  </si>
  <si>
    <t>06/08/2013</t>
  </si>
  <si>
    <t>07/08/2013</t>
  </si>
  <si>
    <t>08/08/2013</t>
  </si>
  <si>
    <t>09/08/2013</t>
  </si>
  <si>
    <t>10/08/2013</t>
  </si>
  <si>
    <t>11/08/2013</t>
  </si>
  <si>
    <t>12/08/2013</t>
  </si>
  <si>
    <t>13/08/2013</t>
  </si>
  <si>
    <t>14/08/2013</t>
  </si>
  <si>
    <t>15/08/2013</t>
  </si>
  <si>
    <t>16/08/2013</t>
  </si>
  <si>
    <t>17/08/2013</t>
  </si>
  <si>
    <t>18/08/2013</t>
  </si>
  <si>
    <t>19/08/2013</t>
  </si>
  <si>
    <t>20/08/2013</t>
  </si>
  <si>
    <t>21/08/2013</t>
  </si>
  <si>
    <t>22/08/2013</t>
  </si>
  <si>
    <t>23/08/2013</t>
  </si>
  <si>
    <t>24/08/2013</t>
  </si>
  <si>
    <t>25/08/2013</t>
  </si>
  <si>
    <t>26/08/2013</t>
  </si>
  <si>
    <t>27/08/2013</t>
  </si>
  <si>
    <t>28/08/2013</t>
  </si>
  <si>
    <t>29/08/2013</t>
  </si>
  <si>
    <t>30/08/2013</t>
  </si>
  <si>
    <t>31/08/2013</t>
  </si>
  <si>
    <t>01/09/2013</t>
  </si>
  <si>
    <t>/09</t>
  </si>
  <si>
    <t>02/09/2013</t>
  </si>
  <si>
    <t>03/09/2013</t>
  </si>
  <si>
    <t>04/09/2013</t>
  </si>
  <si>
    <t>05/09/2013</t>
  </si>
  <si>
    <t>06/09/2013</t>
  </si>
  <si>
    <t>07/09/2013</t>
  </si>
  <si>
    <t>08/09/2013</t>
  </si>
  <si>
    <t>09/09/2013</t>
  </si>
  <si>
    <t>10/09/2013</t>
  </si>
  <si>
    <t>11/09/2013</t>
  </si>
  <si>
    <t>12/09/2013</t>
  </si>
  <si>
    <t>13/09/2013</t>
  </si>
  <si>
    <t>14/09/2013</t>
  </si>
  <si>
    <t>15/09/2013</t>
  </si>
  <si>
    <t>16/09/2013</t>
  </si>
  <si>
    <t>17/09/2013</t>
  </si>
  <si>
    <t>18/09/2013</t>
  </si>
  <si>
    <t>19/09/2013</t>
  </si>
  <si>
    <t>20/09/2013</t>
  </si>
  <si>
    <t>21/09/2013</t>
  </si>
  <si>
    <t>22/09/2013</t>
  </si>
  <si>
    <t>23/09/2013</t>
  </si>
  <si>
    <t>24/09/2013</t>
  </si>
  <si>
    <t>25/09/2013</t>
  </si>
  <si>
    <t>26/09/2013</t>
  </si>
  <si>
    <t>27/09/2013</t>
  </si>
  <si>
    <t>28/09/2013</t>
  </si>
  <si>
    <t>29/09/2013</t>
  </si>
  <si>
    <t>30/09/2013</t>
  </si>
  <si>
    <t>01/10/2013</t>
  </si>
  <si>
    <t>/10</t>
  </si>
  <si>
    <t>02/10/2013</t>
  </si>
  <si>
    <t>03/10/2013</t>
  </si>
  <si>
    <t>04/10/2013</t>
  </si>
  <si>
    <t>05/10/2013</t>
  </si>
  <si>
    <t>06/10/2013</t>
  </si>
  <si>
    <t>07/10/2013</t>
  </si>
  <si>
    <t>08/10/2013</t>
  </si>
  <si>
    <t>09/10/2013</t>
  </si>
  <si>
    <t>10/10/2013</t>
  </si>
  <si>
    <t>11/10/2013</t>
  </si>
  <si>
    <t>12/10/2013</t>
  </si>
  <si>
    <t>13/10/2013</t>
  </si>
  <si>
    <t>14/10/2013</t>
  </si>
  <si>
    <t>15/10/2013</t>
  </si>
  <si>
    <t>16/10/2013</t>
  </si>
  <si>
    <t>17/10/2013</t>
  </si>
  <si>
    <t>18/10/2013</t>
  </si>
  <si>
    <t>19/10/2013</t>
  </si>
  <si>
    <t>20/10/2013</t>
  </si>
  <si>
    <t>21/10/2013</t>
  </si>
  <si>
    <t>22/10/2013</t>
  </si>
  <si>
    <t>23/10/2013</t>
  </si>
  <si>
    <t>24/10/2013</t>
  </si>
  <si>
    <t>25/10/2013</t>
  </si>
  <si>
    <t>26/10/2013</t>
  </si>
  <si>
    <t>27/10/2013</t>
  </si>
  <si>
    <t>28/10/2013</t>
  </si>
  <si>
    <t>29/10/2013</t>
  </si>
  <si>
    <t>30/10/2013</t>
  </si>
  <si>
    <t>31/10/2013</t>
  </si>
  <si>
    <t>01/11/2013</t>
  </si>
  <si>
    <t>/11</t>
  </si>
  <si>
    <t>02/11/2013</t>
  </si>
  <si>
    <t>03/11/2013</t>
  </si>
  <si>
    <t>04/11/2013</t>
  </si>
  <si>
    <t>05/11/2013</t>
  </si>
  <si>
    <t>06/11/2013</t>
  </si>
  <si>
    <t>07/11/2013</t>
  </si>
  <si>
    <t>08/11/2013</t>
  </si>
  <si>
    <t>09/11/2013</t>
  </si>
  <si>
    <t>10/11/2013</t>
  </si>
  <si>
    <t>11/11/2013</t>
  </si>
  <si>
    <t>12/11/2013</t>
  </si>
  <si>
    <t>13/11/2013</t>
  </si>
  <si>
    <t>14/11/2013</t>
  </si>
  <si>
    <t>15/11/2013</t>
  </si>
  <si>
    <t>16/11/2013</t>
  </si>
  <si>
    <t>17/11/2013</t>
  </si>
  <si>
    <t>18/11/2013</t>
  </si>
  <si>
    <t>19/11/2013</t>
  </si>
  <si>
    <t>20/11/2013</t>
  </si>
  <si>
    <t>21/11/2013</t>
  </si>
  <si>
    <t>22/11/2013</t>
  </si>
  <si>
    <t>23/11/2013</t>
  </si>
  <si>
    <t>24/11/2013</t>
  </si>
  <si>
    <t>25/11/2013</t>
  </si>
  <si>
    <t>26/11/2013</t>
  </si>
  <si>
    <t>27/11/2013</t>
  </si>
  <si>
    <t>28/11/2013</t>
  </si>
  <si>
    <t>29/11/2013</t>
  </si>
  <si>
    <t>30/11/2013</t>
  </si>
  <si>
    <t>01/12/2013</t>
  </si>
  <si>
    <t>/12</t>
  </si>
  <si>
    <t>02/12/2013</t>
  </si>
  <si>
    <t>03/12/2013</t>
  </si>
  <si>
    <t>04/12/2013</t>
  </si>
  <si>
    <t>05/12/2013</t>
  </si>
  <si>
    <t>06/12/2013</t>
  </si>
  <si>
    <t>07/12/2013</t>
  </si>
  <si>
    <t>08/12/2013</t>
  </si>
  <si>
    <t>09/12/2013</t>
  </si>
  <si>
    <t>10/12/2013</t>
  </si>
  <si>
    <t>11/12/2013</t>
  </si>
  <si>
    <t>12/12/2013</t>
  </si>
  <si>
    <t>13/12/2013</t>
  </si>
  <si>
    <t>14/12/2013</t>
  </si>
  <si>
    <t>15/12/2013</t>
  </si>
  <si>
    <t>16/12/2013</t>
  </si>
  <si>
    <t>17/12/2013</t>
  </si>
  <si>
    <t>18/12/2013</t>
  </si>
  <si>
    <t>19/12/2013</t>
  </si>
  <si>
    <t>20/12/2013</t>
  </si>
  <si>
    <t>21/12/2013</t>
  </si>
  <si>
    <t>22/12/2013</t>
  </si>
  <si>
    <t>23/12/2013</t>
  </si>
  <si>
    <t>24/12/2013</t>
  </si>
  <si>
    <t>25/12/2013</t>
  </si>
  <si>
    <t>26/12/2013</t>
  </si>
  <si>
    <t>27/12/2013</t>
  </si>
  <si>
    <t>28/12/2013</t>
  </si>
  <si>
    <t>29/12/2013</t>
  </si>
  <si>
    <t>30/12/2013</t>
  </si>
  <si>
    <t>31/12/2013</t>
  </si>
  <si>
    <t>01/01/2014</t>
  </si>
  <si>
    <t>/01</t>
  </si>
  <si>
    <t>/2014</t>
  </si>
  <si>
    <t>02/01/2014</t>
  </si>
  <si>
    <t>03/01/2014</t>
  </si>
  <si>
    <t>04/01/2014</t>
  </si>
  <si>
    <t>05/01/2014</t>
  </si>
  <si>
    <t>06/01/2014</t>
  </si>
  <si>
    <t>07/01/2014</t>
  </si>
  <si>
    <t>08/01/2014</t>
  </si>
  <si>
    <t>09/01/2014</t>
  </si>
  <si>
    <t>10/01/2014</t>
  </si>
  <si>
    <t>11/01/2014</t>
  </si>
  <si>
    <t>12/01/2014</t>
  </si>
  <si>
    <t>13/01/2014</t>
  </si>
  <si>
    <t>14/01/2014</t>
  </si>
  <si>
    <t>15/01/2014</t>
  </si>
  <si>
    <t>16/01/2014</t>
  </si>
  <si>
    <t>17/01/2014</t>
  </si>
  <si>
    <t>18/01/2014</t>
  </si>
  <si>
    <t>19/01/2014</t>
  </si>
  <si>
    <t>20/01/2014</t>
  </si>
  <si>
    <t>21/01/2014</t>
  </si>
  <si>
    <t>22/01/2014</t>
  </si>
  <si>
    <t>23/01/2014</t>
  </si>
  <si>
    <t>24/01/2014</t>
  </si>
  <si>
    <t>25/01/2014</t>
  </si>
  <si>
    <t>26/01/2014</t>
  </si>
  <si>
    <t>27/01/2014</t>
  </si>
  <si>
    <t>28/01/2014</t>
  </si>
  <si>
    <t>29/01/2014</t>
  </si>
  <si>
    <t>30/01/2014</t>
  </si>
  <si>
    <t>31/01/2014</t>
  </si>
  <si>
    <t>01/02/2014</t>
  </si>
  <si>
    <t>/02</t>
  </si>
  <si>
    <t>02/02/2014</t>
  </si>
  <si>
    <t>03/02/2014</t>
  </si>
  <si>
    <t>04/02/2014</t>
  </si>
  <si>
    <t>05/02/2014</t>
  </si>
  <si>
    <t>06/02/2014</t>
  </si>
  <si>
    <t>07/02/2014</t>
  </si>
  <si>
    <t>08/02/2014</t>
  </si>
  <si>
    <t>09/02/2014</t>
  </si>
  <si>
    <t>10/02/2014</t>
  </si>
  <si>
    <t>11/02/2014</t>
  </si>
  <si>
    <t>12/02/2014</t>
  </si>
  <si>
    <t>13/02/2014</t>
  </si>
  <si>
    <t>14/02/2014</t>
  </si>
  <si>
    <t>15/02/2014</t>
  </si>
  <si>
    <t>16/02/2014</t>
  </si>
  <si>
    <t>17/02/2014</t>
  </si>
  <si>
    <t>18/02/2014</t>
  </si>
  <si>
    <t>19/02/2014</t>
  </si>
  <si>
    <t>20/02/2014</t>
  </si>
  <si>
    <t>21/02/2014</t>
  </si>
  <si>
    <t>22/02/2014</t>
  </si>
  <si>
    <t>23/02/2014</t>
  </si>
  <si>
    <t>24/02/2014</t>
  </si>
  <si>
    <t>25/02/2014</t>
  </si>
  <si>
    <t>26/02/2014</t>
  </si>
  <si>
    <t>27/02/2014</t>
  </si>
  <si>
    <t>28/02/2014</t>
  </si>
  <si>
    <t>01/03/2014</t>
  </si>
  <si>
    <t>02/03/2014</t>
  </si>
  <si>
    <t>03/03/2014</t>
  </si>
  <si>
    <t>04/03/2014</t>
  </si>
  <si>
    <t>05/03/2014</t>
  </si>
  <si>
    <t>06/03/2014</t>
  </si>
  <si>
    <t>07/03/2014</t>
  </si>
  <si>
    <t>08/03/2014</t>
  </si>
  <si>
    <t>09/03/2014</t>
  </si>
  <si>
    <t>10/03/2014</t>
  </si>
  <si>
    <t>11/03/2014</t>
  </si>
  <si>
    <t>12/03/2014</t>
  </si>
  <si>
    <t>13/03/2014</t>
  </si>
  <si>
    <t>14/03/2014</t>
  </si>
  <si>
    <t>15/03/2014</t>
  </si>
  <si>
    <t>16/03/2014</t>
  </si>
  <si>
    <t>17/03/2014</t>
  </si>
  <si>
    <t>18/03/2014</t>
  </si>
  <si>
    <t>19/03/2014</t>
  </si>
  <si>
    <t>20/03/2014</t>
  </si>
  <si>
    <t>21/03/2014</t>
  </si>
  <si>
    <t>22/03/2014</t>
  </si>
  <si>
    <t>23/03/2014</t>
  </si>
  <si>
    <t>24/03/2014</t>
  </si>
  <si>
    <t>25/03/2014</t>
  </si>
  <si>
    <t>26/03/2014</t>
  </si>
  <si>
    <t>27/03/2014</t>
  </si>
  <si>
    <t>28/03/2014</t>
  </si>
  <si>
    <t>29/03/2014</t>
  </si>
  <si>
    <t>30/03/2014</t>
  </si>
  <si>
    <t>31/03/2014</t>
  </si>
  <si>
    <t>01/04/2014</t>
  </si>
  <si>
    <t>02/04/2014</t>
  </si>
  <si>
    <t>03/04/2014</t>
  </si>
  <si>
    <t>04/04/2014</t>
  </si>
  <si>
    <t>05/04/2014</t>
  </si>
  <si>
    <t>06/04/2014</t>
  </si>
  <si>
    <t>07/04/2014</t>
  </si>
  <si>
    <t>08/04/2014</t>
  </si>
  <si>
    <t>09/04/2014</t>
  </si>
  <si>
    <t>10/04/2014</t>
  </si>
  <si>
    <t>11/04/2014</t>
  </si>
  <si>
    <t>12/04/2014</t>
  </si>
  <si>
    <t>13/04/2014</t>
  </si>
  <si>
    <t>14/04/2014</t>
  </si>
  <si>
    <t>15/04/2014</t>
  </si>
  <si>
    <t>16/04/2014</t>
  </si>
  <si>
    <t>17/04/2014</t>
  </si>
  <si>
    <t>18/04/2014</t>
  </si>
  <si>
    <t>19/04/2014</t>
  </si>
  <si>
    <t>20/04/2014</t>
  </si>
  <si>
    <t>21/04/2014</t>
  </si>
  <si>
    <t>22/04/2014</t>
  </si>
  <si>
    <t>23/04/2014</t>
  </si>
  <si>
    <t>24/04/2014</t>
  </si>
  <si>
    <t>25/04/2014</t>
  </si>
  <si>
    <t>26/04/2014</t>
  </si>
  <si>
    <t>27/04/2014</t>
  </si>
  <si>
    <t>28/04/2014</t>
  </si>
  <si>
    <t>29/04/2014</t>
  </si>
  <si>
    <t>30/04/2014</t>
  </si>
  <si>
    <t>01/05/2014</t>
  </si>
  <si>
    <t>02/05/2014</t>
  </si>
  <si>
    <t>03/05/2014</t>
  </si>
  <si>
    <t>04/05/2014</t>
  </si>
  <si>
    <t>05/05/2014</t>
  </si>
  <si>
    <t>06/05/2014</t>
  </si>
  <si>
    <t>07/05/2014</t>
  </si>
  <si>
    <t>08/05/2014</t>
  </si>
  <si>
    <t>09/05/2014</t>
  </si>
  <si>
    <t>10/05/2014</t>
  </si>
  <si>
    <t>11/05/2014</t>
  </si>
  <si>
    <t>12/05/2014</t>
  </si>
  <si>
    <t>13/05/2014</t>
  </si>
  <si>
    <t>14/05/2014</t>
  </si>
  <si>
    <t>15/05/2014</t>
  </si>
  <si>
    <t>16/05/2014</t>
  </si>
  <si>
    <t>17/05/2014</t>
  </si>
  <si>
    <t>18/05/2014</t>
  </si>
  <si>
    <t>19/05/2014</t>
  </si>
  <si>
    <t>20/05/2014</t>
  </si>
  <si>
    <t>21/05/2014</t>
  </si>
  <si>
    <t>22/05/2014</t>
  </si>
  <si>
    <t>23/05/2014</t>
  </si>
  <si>
    <t>24/05/2014</t>
  </si>
  <si>
    <t>25/05/2014</t>
  </si>
  <si>
    <t>26/05/2014</t>
  </si>
  <si>
    <t>27/05/2014</t>
  </si>
  <si>
    <t>28/05/2014</t>
  </si>
  <si>
    <t>29/05/2014</t>
  </si>
  <si>
    <t>30/05/2014</t>
  </si>
  <si>
    <t>31/05/2014</t>
  </si>
  <si>
    <t>01/06/2014</t>
  </si>
  <si>
    <t>02/06/2014</t>
  </si>
  <si>
    <t>03/06/2014</t>
  </si>
  <si>
    <t>04/06/2014</t>
  </si>
  <si>
    <t>05/06/2014</t>
  </si>
  <si>
    <t>06/06/2014</t>
  </si>
  <si>
    <t>07/06/2014</t>
  </si>
  <si>
    <t>08/06/2014</t>
  </si>
  <si>
    <t>09/06/2014</t>
  </si>
  <si>
    <t>10/06/2014</t>
  </si>
  <si>
    <t>11/06/2014</t>
  </si>
  <si>
    <t>12/06/2014</t>
  </si>
  <si>
    <t>13/06/2014</t>
  </si>
  <si>
    <t>14/06/2014</t>
  </si>
  <si>
    <t>15/06/2014</t>
  </si>
  <si>
    <t>16/06/2014</t>
  </si>
  <si>
    <t>17/06/2014</t>
  </si>
  <si>
    <t>18/06/2014</t>
  </si>
  <si>
    <t>19/06/2014</t>
  </si>
  <si>
    <t>20/06/2014</t>
  </si>
  <si>
    <t>21/06/2014</t>
  </si>
  <si>
    <t>22/06/2014</t>
  </si>
  <si>
    <t>23/06/2014</t>
  </si>
  <si>
    <t>24/06/2014</t>
  </si>
  <si>
    <t>25/06/2014</t>
  </si>
  <si>
    <t>26/06/2014</t>
  </si>
  <si>
    <t>27/06/2014</t>
  </si>
  <si>
    <t>28/06/2014</t>
  </si>
  <si>
    <t>29/06/2014</t>
  </si>
  <si>
    <t>30/06/2014</t>
  </si>
  <si>
    <t>01/07/2014</t>
  </si>
  <si>
    <t>02/07/2014</t>
  </si>
  <si>
    <t>03/07/2014</t>
  </si>
  <si>
    <t>04/07/2014</t>
  </si>
  <si>
    <t>05/07/2014</t>
  </si>
  <si>
    <t>06/07/2014</t>
  </si>
  <si>
    <t>07/07/2014</t>
  </si>
  <si>
    <t>08/07/2014</t>
  </si>
  <si>
    <t>09/07/2014</t>
  </si>
  <si>
    <t>10/07/2014</t>
  </si>
  <si>
    <t>11/07/2014</t>
  </si>
  <si>
    <t>12/07/2014</t>
  </si>
  <si>
    <t>13/07/2014</t>
  </si>
  <si>
    <t>14/07/2014</t>
  </si>
  <si>
    <t>15/07/2014</t>
  </si>
  <si>
    <t>16/07/2014</t>
  </si>
  <si>
    <t>17/07/2014</t>
  </si>
  <si>
    <t>18/07/2014</t>
  </si>
  <si>
    <t>19/07/2014</t>
  </si>
  <si>
    <t>20/07/2014</t>
  </si>
  <si>
    <t>21/07/2014</t>
  </si>
  <si>
    <t>22/07/2014</t>
  </si>
  <si>
    <t>23/07/2014</t>
  </si>
  <si>
    <t>24/07/2014</t>
  </si>
  <si>
    <t>25/07/2014</t>
  </si>
  <si>
    <t>26/07/2014</t>
  </si>
  <si>
    <t>27/07/2014</t>
  </si>
  <si>
    <t>28/07/2014</t>
  </si>
  <si>
    <t>29/07/2014</t>
  </si>
  <si>
    <t>30/07/2014</t>
  </si>
  <si>
    <t>31/07/2014</t>
  </si>
  <si>
    <t>01/08/2014</t>
  </si>
  <si>
    <t>02/08/2014</t>
  </si>
  <si>
    <t>03/08/2014</t>
  </si>
  <si>
    <t>04/08/2014</t>
  </si>
  <si>
    <t>05/08/2014</t>
  </si>
  <si>
    <t>06/08/2014</t>
  </si>
  <si>
    <t>07/08/2014</t>
  </si>
  <si>
    <t>08/08/2014</t>
  </si>
  <si>
    <t>09/08/2014</t>
  </si>
  <si>
    <t>10/08/2014</t>
  </si>
  <si>
    <t>11/08/2014</t>
  </si>
  <si>
    <t>12/08/2014</t>
  </si>
  <si>
    <t>13/08/2014</t>
  </si>
  <si>
    <t>14/08/2014</t>
  </si>
  <si>
    <t>15/08/2014</t>
  </si>
  <si>
    <t>16/08/2014</t>
  </si>
  <si>
    <t>17/08/2014</t>
  </si>
  <si>
    <t>18/08/2014</t>
  </si>
  <si>
    <t>19/08/2014</t>
  </si>
  <si>
    <t>20/08/2014</t>
  </si>
  <si>
    <t>21/08/2014</t>
  </si>
  <si>
    <t>22/08/2014</t>
  </si>
  <si>
    <t>23/08/2014</t>
  </si>
  <si>
    <t>24/08/2014</t>
  </si>
  <si>
    <t>25/08/2014</t>
  </si>
  <si>
    <t>26/08/2014</t>
  </si>
  <si>
    <t>27/08/2014</t>
  </si>
  <si>
    <t>28/08/2014</t>
  </si>
  <si>
    <t>29/08/2014</t>
  </si>
  <si>
    <t>30/08/2014</t>
  </si>
  <si>
    <t>31/08/2014</t>
  </si>
  <si>
    <t>01/09/2014</t>
  </si>
  <si>
    <t>02/09/2014</t>
  </si>
  <si>
    <t>03/09/2014</t>
  </si>
  <si>
    <t>04/09/2014</t>
  </si>
  <si>
    <t>05/09/2014</t>
  </si>
  <si>
    <t>06/09/2014</t>
  </si>
  <si>
    <t>07/09/2014</t>
  </si>
  <si>
    <t>08/09/2014</t>
  </si>
  <si>
    <t>09/09/2014</t>
  </si>
  <si>
    <t>10/09/2014</t>
  </si>
  <si>
    <t>11/09/2014</t>
  </si>
  <si>
    <t>12/09/2014</t>
  </si>
  <si>
    <t>13/09/2014</t>
  </si>
  <si>
    <t>14/09/2014</t>
  </si>
  <si>
    <t>15/09/2014</t>
  </si>
  <si>
    <t>16/09/2014</t>
  </si>
  <si>
    <t>17/09/2014</t>
  </si>
  <si>
    <t>18/09/2014</t>
  </si>
  <si>
    <t>19/09/2014</t>
  </si>
  <si>
    <t>20/09/2014</t>
  </si>
  <si>
    <t>21/09/2014</t>
  </si>
  <si>
    <t>22/09/2014</t>
  </si>
  <si>
    <t>23/09/2014</t>
  </si>
  <si>
    <t>24/09/2014</t>
  </si>
  <si>
    <t>25/09/2014</t>
  </si>
  <si>
    <t>26/09/2014</t>
  </si>
  <si>
    <t>27/09/2014</t>
  </si>
  <si>
    <t>28/09/2014</t>
  </si>
  <si>
    <t>29/09/2014</t>
  </si>
  <si>
    <t>30/09/2014</t>
  </si>
  <si>
    <t>01/10/2014</t>
  </si>
  <si>
    <t>02/10/2014</t>
  </si>
  <si>
    <t>03/10/2014</t>
  </si>
  <si>
    <t>04/10/2014</t>
  </si>
  <si>
    <t>05/10/2014</t>
  </si>
  <si>
    <t>06/10/2014</t>
  </si>
  <si>
    <t>07/10/2014</t>
  </si>
  <si>
    <t>08/10/2014</t>
  </si>
  <si>
    <t>09/10/2014</t>
  </si>
  <si>
    <t>10/10/2014</t>
  </si>
  <si>
    <t>11/10/2014</t>
  </si>
  <si>
    <t>12/10/2014</t>
  </si>
  <si>
    <t>13/10/2014</t>
  </si>
  <si>
    <t>14/10/2014</t>
  </si>
  <si>
    <t>15/10/2014</t>
  </si>
  <si>
    <t>16/10/2014</t>
  </si>
  <si>
    <t>17/10/2014</t>
  </si>
  <si>
    <t>18/10/2014</t>
  </si>
  <si>
    <t>19/10/2014</t>
  </si>
  <si>
    <t>20/10/2014</t>
  </si>
  <si>
    <t>21/10/2014</t>
  </si>
  <si>
    <t>22/10/2014</t>
  </si>
  <si>
    <t>23/10/2014</t>
  </si>
  <si>
    <t>24/10/2014</t>
  </si>
  <si>
    <t>25/10/2014</t>
  </si>
  <si>
    <t>26/10/2014</t>
  </si>
  <si>
    <t>27/10/2014</t>
  </si>
  <si>
    <t>28/10/2014</t>
  </si>
  <si>
    <t>29/10/2014</t>
  </si>
  <si>
    <t>30/10/2014</t>
  </si>
  <si>
    <t>31/10/2014</t>
  </si>
  <si>
    <t>01/11/2014</t>
  </si>
  <si>
    <t>02/11/2014</t>
  </si>
  <si>
    <t>03/11/2014</t>
  </si>
  <si>
    <t>04/11/2014</t>
  </si>
  <si>
    <t>05/11/2014</t>
  </si>
  <si>
    <t>06/11/2014</t>
  </si>
  <si>
    <t>07/11/2014</t>
  </si>
  <si>
    <t>08/11/2014</t>
  </si>
  <si>
    <t>09/11/2014</t>
  </si>
  <si>
    <t>10/11/2014</t>
  </si>
  <si>
    <t>11/11/2014</t>
  </si>
  <si>
    <t>12/11/2014</t>
  </si>
  <si>
    <t>13/11/2014</t>
  </si>
  <si>
    <t>14/11/2014</t>
  </si>
  <si>
    <t>15/11/2014</t>
  </si>
  <si>
    <t>16/11/2014</t>
  </si>
  <si>
    <t>17/11/2014</t>
  </si>
  <si>
    <t>18/11/2014</t>
  </si>
  <si>
    <t>19/11/2014</t>
  </si>
  <si>
    <t>20/11/2014</t>
  </si>
  <si>
    <t>21/11/2014</t>
  </si>
  <si>
    <t>22/11/2014</t>
  </si>
  <si>
    <t>23/11/2014</t>
  </si>
  <si>
    <t>24/11/2014</t>
  </si>
  <si>
    <t>25/11/2014</t>
  </si>
  <si>
    <t>26/11/2014</t>
  </si>
  <si>
    <t>27/11/2014</t>
  </si>
  <si>
    <t>28/11/2014</t>
  </si>
  <si>
    <t>29/11/2014</t>
  </si>
  <si>
    <t>30/11/2014</t>
  </si>
  <si>
    <t>01/12/2014</t>
  </si>
  <si>
    <t>02/12/2014</t>
  </si>
  <si>
    <t>03/12/2014</t>
  </si>
  <si>
    <t>04/12/2014</t>
  </si>
  <si>
    <t>05/12/2014</t>
  </si>
  <si>
    <t>06/12/2014</t>
  </si>
  <si>
    <t>07/12/2014</t>
  </si>
  <si>
    <t>08/12/2014</t>
  </si>
  <si>
    <t>09/12/2014</t>
  </si>
  <si>
    <t>10/12/2014</t>
  </si>
  <si>
    <t>11/12/2014</t>
  </si>
  <si>
    <t>12/12/2014</t>
  </si>
  <si>
    <t>13/12/2014</t>
  </si>
  <si>
    <t>14/12/2014</t>
  </si>
  <si>
    <t>15/12/2014</t>
  </si>
  <si>
    <t>16/12/2014</t>
  </si>
  <si>
    <t>17/12/2014</t>
  </si>
  <si>
    <t>18/12/2014</t>
  </si>
  <si>
    <t>19/12/2014</t>
  </si>
  <si>
    <t>20/12/2014</t>
  </si>
  <si>
    <t>21/12/2014</t>
  </si>
  <si>
    <t>22/12/2014</t>
  </si>
  <si>
    <t>23/12/2014</t>
  </si>
  <si>
    <t>24/12/2014</t>
  </si>
  <si>
    <t>25/12/2014</t>
  </si>
  <si>
    <t>26/12/2014</t>
  </si>
  <si>
    <t>27/12/2014</t>
  </si>
  <si>
    <t>28/12/2014</t>
  </si>
  <si>
    <t>29/12/2014</t>
  </si>
  <si>
    <t>30/12/2014</t>
  </si>
  <si>
    <t>31/12/2014</t>
  </si>
  <si>
    <t>01/01/2015</t>
  </si>
  <si>
    <t>/2015</t>
  </si>
  <si>
    <t>02/01/2015</t>
  </si>
  <si>
    <t>03/01/2015</t>
  </si>
  <si>
    <t>04/01/2015</t>
  </si>
  <si>
    <t>05/01/2015</t>
  </si>
  <si>
    <t>06/01/2015</t>
  </si>
  <si>
    <t>07/01/2015</t>
  </si>
  <si>
    <t>08/01/2015</t>
  </si>
  <si>
    <t>09/01/2015</t>
  </si>
  <si>
    <t>10/01/2015</t>
  </si>
  <si>
    <t>11/01/2015</t>
  </si>
  <si>
    <t>12/01/2015</t>
  </si>
  <si>
    <t>13/01/2015</t>
  </si>
  <si>
    <t>14/01/2015</t>
  </si>
  <si>
    <t>15/01/2015</t>
  </si>
  <si>
    <t>16/01/2015</t>
  </si>
  <si>
    <t>17/01/2015</t>
  </si>
  <si>
    <t>18/01/2015</t>
  </si>
  <si>
    <t>19/01/2015</t>
  </si>
  <si>
    <t>20/01/2015</t>
  </si>
  <si>
    <t>21/01/2015</t>
  </si>
  <si>
    <t>22/01/2015</t>
  </si>
  <si>
    <t>23/01/2015</t>
  </si>
  <si>
    <t>24/01/2015</t>
  </si>
  <si>
    <t>25/01/2015</t>
  </si>
  <si>
    <t>26/01/2015</t>
  </si>
  <si>
    <t>27/01/2015</t>
  </si>
  <si>
    <t>28/01/2015</t>
  </si>
  <si>
    <t>29/01/2015</t>
  </si>
  <si>
    <t>30/01/2015</t>
  </si>
  <si>
    <t>31/01/2015</t>
  </si>
  <si>
    <t>01/02/2015</t>
  </si>
  <si>
    <t>02/02/2015</t>
  </si>
  <si>
    <t>03/02/2015</t>
  </si>
  <si>
    <t>04/02/2015</t>
  </si>
  <si>
    <t>05/02/2015</t>
  </si>
  <si>
    <t>06/02/2015</t>
  </si>
  <si>
    <t>07/02/2015</t>
  </si>
  <si>
    <t>08/02/2015</t>
  </si>
  <si>
    <t>09/02/2015</t>
  </si>
  <si>
    <t>10/02/2015</t>
  </si>
  <si>
    <t>11/02/2015</t>
  </si>
  <si>
    <t>12/02/2015</t>
  </si>
  <si>
    <t>13/02/2015</t>
  </si>
  <si>
    <t>14/02/2015</t>
  </si>
  <si>
    <t>15/02/2015</t>
  </si>
  <si>
    <t>16/02/2015</t>
  </si>
  <si>
    <t>17/02/2015</t>
  </si>
  <si>
    <t>18/02/2015</t>
  </si>
  <si>
    <t>19/02/2015</t>
  </si>
  <si>
    <t>20/02/2015</t>
  </si>
  <si>
    <t>21/02/2015</t>
  </si>
  <si>
    <t>22/02/2015</t>
  </si>
  <si>
    <t>23/02/2015</t>
  </si>
  <si>
    <t>24/02/2015</t>
  </si>
  <si>
    <t>25/02/2015</t>
  </si>
  <si>
    <t>26/02/2015</t>
  </si>
  <si>
    <t>27/02/2015</t>
  </si>
  <si>
    <t>28/02/2015</t>
  </si>
  <si>
    <t>01/03/2015</t>
  </si>
  <si>
    <t>02/03/2015</t>
  </si>
  <si>
    <t>03/03/2015</t>
  </si>
  <si>
    <t>04/03/2015</t>
  </si>
  <si>
    <t>05/03/2015</t>
  </si>
  <si>
    <t>06/03/2015</t>
  </si>
  <si>
    <t>07/03/2015</t>
  </si>
  <si>
    <t>08/03/2015</t>
  </si>
  <si>
    <t>09/03/2015</t>
  </si>
  <si>
    <t>10/03/2015</t>
  </si>
  <si>
    <t>11/03/2015</t>
  </si>
  <si>
    <t>12/03/2015</t>
  </si>
  <si>
    <t>13/03/2015</t>
  </si>
  <si>
    <t>14/03/2015</t>
  </si>
  <si>
    <t>15/03/2015</t>
  </si>
  <si>
    <t>16/03/2015</t>
  </si>
  <si>
    <t>17/03/2015</t>
  </si>
  <si>
    <t>18/03/2015</t>
  </si>
  <si>
    <t>19/03/2015</t>
  </si>
  <si>
    <t>20/03/2015</t>
  </si>
  <si>
    <t>21/03/2015</t>
  </si>
  <si>
    <t>22/03/2015</t>
  </si>
  <si>
    <t>23/03/2015</t>
  </si>
  <si>
    <t>24/03/2015</t>
  </si>
  <si>
    <t>25/03/2015</t>
  </si>
  <si>
    <t>26/03/2015</t>
  </si>
  <si>
    <t>27/03/2015</t>
  </si>
  <si>
    <t>28/03/2015</t>
  </si>
  <si>
    <t>29/03/2015</t>
  </si>
  <si>
    <t>30/03/2015</t>
  </si>
  <si>
    <t>31/03/2015</t>
  </si>
  <si>
    <t>01/04/2015</t>
  </si>
  <si>
    <t>02/04/2015</t>
  </si>
  <si>
    <t>03/04/2015</t>
  </si>
  <si>
    <t>04/04/2015</t>
  </si>
  <si>
    <t>05/04/2015</t>
  </si>
  <si>
    <t>06/04/2015</t>
  </si>
  <si>
    <t>07/04/2015</t>
  </si>
  <si>
    <t>08/04/2015</t>
  </si>
  <si>
    <t>09/04/2015</t>
  </si>
  <si>
    <t>10/04/2015</t>
  </si>
  <si>
    <t>11/04/2015</t>
  </si>
  <si>
    <t>12/04/2015</t>
  </si>
  <si>
    <t>13/04/2015</t>
  </si>
  <si>
    <t>14/04/2015</t>
  </si>
  <si>
    <t>15/04/2015</t>
  </si>
  <si>
    <t>16/04/2015</t>
  </si>
  <si>
    <t>17/04/2015</t>
  </si>
  <si>
    <t>18/04/2015</t>
  </si>
  <si>
    <t>19/04/2015</t>
  </si>
  <si>
    <t>20/04/2015</t>
  </si>
  <si>
    <t>21/04/2015</t>
  </si>
  <si>
    <t>22/04/2015</t>
  </si>
  <si>
    <t>23/04/2015</t>
  </si>
  <si>
    <t>24/04/2015</t>
  </si>
  <si>
    <t>25/04/2015</t>
  </si>
  <si>
    <t>26/04/2015</t>
  </si>
  <si>
    <t>27/04/2015</t>
  </si>
  <si>
    <t>28/04/2015</t>
  </si>
  <si>
    <t>29/04/2015</t>
  </si>
  <si>
    <t>30/04/2015</t>
  </si>
  <si>
    <t>01/05/2015</t>
  </si>
  <si>
    <t>02/05/2015</t>
  </si>
  <si>
    <t>03/05/2015</t>
  </si>
  <si>
    <t>04/05/2015</t>
  </si>
  <si>
    <t>05/05/2015</t>
  </si>
  <si>
    <t>06/05/2015</t>
  </si>
  <si>
    <t>07/05/2015</t>
  </si>
  <si>
    <t>08/05/2015</t>
  </si>
  <si>
    <t>09/05/2015</t>
  </si>
  <si>
    <t>10/05/2015</t>
  </si>
  <si>
    <t>11/05/2015</t>
  </si>
  <si>
    <t>12/05/2015</t>
  </si>
  <si>
    <t>13/05/2015</t>
  </si>
  <si>
    <t>14/05/2015</t>
  </si>
  <si>
    <t>15/05/2015</t>
  </si>
  <si>
    <t>16/05/2015</t>
  </si>
  <si>
    <t>17/05/2015</t>
  </si>
  <si>
    <t>18/05/2015</t>
  </si>
  <si>
    <t>19/05/2015</t>
  </si>
  <si>
    <t>20/05/2015</t>
  </si>
  <si>
    <t>21/05/2015</t>
  </si>
  <si>
    <t>22/05/2015</t>
  </si>
  <si>
    <t>23/05/2015</t>
  </si>
  <si>
    <t>24/05/2015</t>
  </si>
  <si>
    <t>25/05/2015</t>
  </si>
  <si>
    <t>26/05/2015</t>
  </si>
  <si>
    <t>27/05/2015</t>
  </si>
  <si>
    <t>28/05/2015</t>
  </si>
  <si>
    <t>29/05/2015</t>
  </si>
  <si>
    <t>30/05/2015</t>
  </si>
  <si>
    <t>31/05/2015</t>
  </si>
  <si>
    <t>01/06/2015</t>
  </si>
  <si>
    <t>02/06/2015</t>
  </si>
  <si>
    <t>03/06/2015</t>
  </si>
  <si>
    <t>04/06/2015</t>
  </si>
  <si>
    <t>05/06/2015</t>
  </si>
  <si>
    <t>06/06/2015</t>
  </si>
  <si>
    <t>07/06/2015</t>
  </si>
  <si>
    <t>08/06/2015</t>
  </si>
  <si>
    <t>09/06/2015</t>
  </si>
  <si>
    <t>10/06/2015</t>
  </si>
  <si>
    <t>11/06/2015</t>
  </si>
  <si>
    <t>12/06/2015</t>
  </si>
  <si>
    <t>13/06/2015</t>
  </si>
  <si>
    <t>14/06/2015</t>
  </si>
  <si>
    <t>15/06/2015</t>
  </si>
  <si>
    <t>16/06/2015</t>
  </si>
  <si>
    <t>17/06/2015</t>
  </si>
  <si>
    <t>18/06/2015</t>
  </si>
  <si>
    <t>19/06/2015</t>
  </si>
  <si>
    <t>20/06/2015</t>
  </si>
  <si>
    <t>21/06/2015</t>
  </si>
  <si>
    <t>22/06/2015</t>
  </si>
  <si>
    <t>23/06/2015</t>
  </si>
  <si>
    <t>24/06/2015</t>
  </si>
  <si>
    <t>25/06/2015</t>
  </si>
  <si>
    <t>26/06/2015</t>
  </si>
  <si>
    <t>27/06/2015</t>
  </si>
  <si>
    <t>28/06/2015</t>
  </si>
  <si>
    <t>29/06/2015</t>
  </si>
  <si>
    <t>30/06/2015</t>
  </si>
  <si>
    <t>01/07/2015</t>
  </si>
  <si>
    <t>02/07/2015</t>
  </si>
  <si>
    <t>03/07/2015</t>
  </si>
  <si>
    <t>04/07/2015</t>
  </si>
  <si>
    <t>05/07/2015</t>
  </si>
  <si>
    <t>06/07/2015</t>
  </si>
  <si>
    <t>07/07/2015</t>
  </si>
  <si>
    <t>08/07/2015</t>
  </si>
  <si>
    <t>09/07/2015</t>
  </si>
  <si>
    <t>10/07/2015</t>
  </si>
  <si>
    <t>11/07/2015</t>
  </si>
  <si>
    <t>12/07/2015</t>
  </si>
  <si>
    <t>13/07/2015</t>
  </si>
  <si>
    <t>14/07/2015</t>
  </si>
  <si>
    <t>15/07/2015</t>
  </si>
  <si>
    <t>16/07/2015</t>
  </si>
  <si>
    <t>17/07/2015</t>
  </si>
  <si>
    <t>18/07/2015</t>
  </si>
  <si>
    <t>19/07/2015</t>
  </si>
  <si>
    <t>20/07/2015</t>
  </si>
  <si>
    <t>21/07/2015</t>
  </si>
  <si>
    <t>22/07/2015</t>
  </si>
  <si>
    <t>23/07/2015</t>
  </si>
  <si>
    <t>24/07/2015</t>
  </si>
  <si>
    <t>25/07/2015</t>
  </si>
  <si>
    <t>26/07/2015</t>
  </si>
  <si>
    <t>27/07/2015</t>
  </si>
  <si>
    <t>28/07/2015</t>
  </si>
  <si>
    <t>29/07/2015</t>
  </si>
  <si>
    <t>30/07/2015</t>
  </si>
  <si>
    <t>31/07/2015</t>
  </si>
  <si>
    <t>01/08/2015</t>
  </si>
  <si>
    <t>02/08/2015</t>
  </si>
  <si>
    <t>03/08/2015</t>
  </si>
  <si>
    <t>04/08/2015</t>
  </si>
  <si>
    <t>05/08/2015</t>
  </si>
  <si>
    <t>06/08/2015</t>
  </si>
  <si>
    <t>07/08/2015</t>
  </si>
  <si>
    <t>08/08/2015</t>
  </si>
  <si>
    <t>09/08/2015</t>
  </si>
  <si>
    <t>10/08/2015</t>
  </si>
  <si>
    <t>11/08/2015</t>
  </si>
  <si>
    <t>12/08/2015</t>
  </si>
  <si>
    <t>13/08/2015</t>
  </si>
  <si>
    <t>14/08/2015</t>
  </si>
  <si>
    <t>15/08/2015</t>
  </si>
  <si>
    <t>16/08/2015</t>
  </si>
  <si>
    <t>17/08/2015</t>
  </si>
  <si>
    <t>18/08/2015</t>
  </si>
  <si>
    <t>19/08/2015</t>
  </si>
  <si>
    <t>20/08/2015</t>
  </si>
  <si>
    <t>21/08/2015</t>
  </si>
  <si>
    <t>22/08/2015</t>
  </si>
  <si>
    <t>23/08/2015</t>
  </si>
  <si>
    <t>24/08/2015</t>
  </si>
  <si>
    <t>25/08/2015</t>
  </si>
  <si>
    <t>26/08/2015</t>
  </si>
  <si>
    <t>27/08/2015</t>
  </si>
  <si>
    <t>28/08/2015</t>
  </si>
  <si>
    <t>29/08/2015</t>
  </si>
  <si>
    <t>30/08/2015</t>
  </si>
  <si>
    <t>31/08/2015</t>
  </si>
  <si>
    <t>01/09/2015</t>
  </si>
  <si>
    <t>02/09/2015</t>
  </si>
  <si>
    <t>03/09/2015</t>
  </si>
  <si>
    <t>04/09/2015</t>
  </si>
  <si>
    <t>05/09/2015</t>
  </si>
  <si>
    <t>06/09/2015</t>
  </si>
  <si>
    <t>07/09/2015</t>
  </si>
  <si>
    <t>08/09/2015</t>
  </si>
  <si>
    <t>09/09/2015</t>
  </si>
  <si>
    <t>10/09/2015</t>
  </si>
  <si>
    <t>11/09/2015</t>
  </si>
  <si>
    <t>12/09/2015</t>
  </si>
  <si>
    <t>13/09/2015</t>
  </si>
  <si>
    <t>14/09/2015</t>
  </si>
  <si>
    <t>15/09/2015</t>
  </si>
  <si>
    <t>16/09/2015</t>
  </si>
  <si>
    <t>17/09/2015</t>
  </si>
  <si>
    <t>18/09/2015</t>
  </si>
  <si>
    <t>19/09/2015</t>
  </si>
  <si>
    <t>20/09/2015</t>
  </si>
  <si>
    <t>21/09/2015</t>
  </si>
  <si>
    <t>22/09/2015</t>
  </si>
  <si>
    <t>23/09/2015</t>
  </si>
  <si>
    <t>24/09/2015</t>
  </si>
  <si>
    <t>25/09/2015</t>
  </si>
  <si>
    <t>26/09/2015</t>
  </si>
  <si>
    <t>27/09/2015</t>
  </si>
  <si>
    <t>28/09/2015</t>
  </si>
  <si>
    <t>29/09/2015</t>
  </si>
  <si>
    <t>30/09/2015</t>
  </si>
  <si>
    <t>01/10/2015</t>
  </si>
  <si>
    <t>02/10/2015</t>
  </si>
  <si>
    <t>03/10/2015</t>
  </si>
  <si>
    <t>04/10/2015</t>
  </si>
  <si>
    <t>05/10/2015</t>
  </si>
  <si>
    <t>06/10/2015</t>
  </si>
  <si>
    <t>07/10/2015</t>
  </si>
  <si>
    <t>08/10/2015</t>
  </si>
  <si>
    <t>09/10/2015</t>
  </si>
  <si>
    <t>10/10/2015</t>
  </si>
  <si>
    <t>11/10/2015</t>
  </si>
  <si>
    <t>12/10/2015</t>
  </si>
  <si>
    <t>13/10/2015</t>
  </si>
  <si>
    <t>14/10/2015</t>
  </si>
  <si>
    <t>15/10/2015</t>
  </si>
  <si>
    <t>16/10/2015</t>
  </si>
  <si>
    <t>17/10/2015</t>
  </si>
  <si>
    <t>18/10/2015</t>
  </si>
  <si>
    <t>19/10/2015</t>
  </si>
  <si>
    <t>20/10/2015</t>
  </si>
  <si>
    <t>21/10/2015</t>
  </si>
  <si>
    <t>22/10/2015</t>
  </si>
  <si>
    <t>23/10/2015</t>
  </si>
  <si>
    <t>24/10/2015</t>
  </si>
  <si>
    <t>25/10/2015</t>
  </si>
  <si>
    <t>26/10/2015</t>
  </si>
  <si>
    <t>27/10/2015</t>
  </si>
  <si>
    <t>28/10/2015</t>
  </si>
  <si>
    <t>29/10/2015</t>
  </si>
  <si>
    <t>30/10/2015</t>
  </si>
  <si>
    <t>31/10/2015</t>
  </si>
  <si>
    <t>01/11/2015</t>
  </si>
  <si>
    <t>02/11/2015</t>
  </si>
  <si>
    <t>03/11/2015</t>
  </si>
  <si>
    <t>04/11/2015</t>
  </si>
  <si>
    <t>05/11/2015</t>
  </si>
  <si>
    <t>06/11/2015</t>
  </si>
  <si>
    <t>07/11/2015</t>
  </si>
  <si>
    <t>08/11/2015</t>
  </si>
  <si>
    <t>09/11/2015</t>
  </si>
  <si>
    <t>10/11/2015</t>
  </si>
  <si>
    <t>11/11/2015</t>
  </si>
  <si>
    <t>12/11/2015</t>
  </si>
  <si>
    <t>13/11/2015</t>
  </si>
  <si>
    <t>14/11/2015</t>
  </si>
  <si>
    <t>15/11/2015</t>
  </si>
  <si>
    <t>16/11/2015</t>
  </si>
  <si>
    <t>17/11/2015</t>
  </si>
  <si>
    <t>18/11/2015</t>
  </si>
  <si>
    <t>19/11/2015</t>
  </si>
  <si>
    <t>20/11/2015</t>
  </si>
  <si>
    <t>21/11/2015</t>
  </si>
  <si>
    <t>22/11/2015</t>
  </si>
  <si>
    <t>23/11/2015</t>
  </si>
  <si>
    <t>24/11/2015</t>
  </si>
  <si>
    <t>25/11/2015</t>
  </si>
  <si>
    <t>26/11/2015</t>
  </si>
  <si>
    <t>27/11/2015</t>
  </si>
  <si>
    <t>28/11/2015</t>
  </si>
  <si>
    <t>29/11/2015</t>
  </si>
  <si>
    <t>30/11/2015</t>
  </si>
  <si>
    <t>01/12/2015</t>
  </si>
  <si>
    <t>02/12/2015</t>
  </si>
  <si>
    <t>03/12/2015</t>
  </si>
  <si>
    <t>04/12/2015</t>
  </si>
  <si>
    <t>05/12/2015</t>
  </si>
  <si>
    <t>06/12/2015</t>
  </si>
  <si>
    <t>07/12/2015</t>
  </si>
  <si>
    <t>08/12/2015</t>
  </si>
  <si>
    <t>09/12/2015</t>
  </si>
  <si>
    <t>10/12/2015</t>
  </si>
  <si>
    <t>11/12/2015</t>
  </si>
  <si>
    <t>12/12/2015</t>
  </si>
  <si>
    <t>13/12/2015</t>
  </si>
  <si>
    <t>14/12/2015</t>
  </si>
  <si>
    <t>15/12/2015</t>
  </si>
  <si>
    <t>16/12/2015</t>
  </si>
  <si>
    <t>17/12/2015</t>
  </si>
  <si>
    <t>18/12/2015</t>
  </si>
  <si>
    <t>19/12/2015</t>
  </si>
  <si>
    <t>20/12/2015</t>
  </si>
  <si>
    <t>21/12/2015</t>
  </si>
  <si>
    <t>22/12/2015</t>
  </si>
  <si>
    <t>23/12/2015</t>
  </si>
  <si>
    <t>24/12/2015</t>
  </si>
  <si>
    <t>25/12/2015</t>
  </si>
  <si>
    <t>26/12/2015</t>
  </si>
  <si>
    <t>27/12/2015</t>
  </si>
  <si>
    <t>28/12/2015</t>
  </si>
  <si>
    <t>29/12/2015</t>
  </si>
  <si>
    <t>30/12/2015</t>
  </si>
  <si>
    <t>31/12/2015</t>
  </si>
  <si>
    <t>01/01/2016</t>
  </si>
  <si>
    <t>/2016</t>
  </si>
  <si>
    <t>02/01/2016</t>
  </si>
  <si>
    <t>03/01/2016</t>
  </si>
  <si>
    <t>04/01/2016</t>
  </si>
  <si>
    <t>05/01/2016</t>
  </si>
  <si>
    <t>06/01/2016</t>
  </si>
  <si>
    <t>07/01/2016</t>
  </si>
  <si>
    <t>08/01/2016</t>
  </si>
  <si>
    <t>09/01/2016</t>
  </si>
  <si>
    <t>10/01/2016</t>
  </si>
  <si>
    <t>11/01/2016</t>
  </si>
  <si>
    <t>12/01/2016</t>
  </si>
  <si>
    <t>13/01/2016</t>
  </si>
  <si>
    <t>14/01/2016</t>
  </si>
  <si>
    <t>15/01/2016</t>
  </si>
  <si>
    <t>16/01/2016</t>
  </si>
  <si>
    <t>17/01/2016</t>
  </si>
  <si>
    <t>18/01/2016</t>
  </si>
  <si>
    <t>19/01/2016</t>
  </si>
  <si>
    <t>20/01/2016</t>
  </si>
  <si>
    <t>21/01/2016</t>
  </si>
  <si>
    <t>22/01/2016</t>
  </si>
  <si>
    <t>23/01/2016</t>
  </si>
  <si>
    <t>24/01/2016</t>
  </si>
  <si>
    <t>25/01/2016</t>
  </si>
  <si>
    <t>26/01/2016</t>
  </si>
  <si>
    <t>27/01/2016</t>
  </si>
  <si>
    <t>28/01/2016</t>
  </si>
  <si>
    <t>29/01/2016</t>
  </si>
  <si>
    <t>30/01/2016</t>
  </si>
  <si>
    <t>31/01/2016</t>
  </si>
  <si>
    <t>01/02/2016</t>
  </si>
  <si>
    <t>02/02/2016</t>
  </si>
  <si>
    <t>03/02/2016</t>
  </si>
  <si>
    <t>04/02/2016</t>
  </si>
  <si>
    <t>05/02/2016</t>
  </si>
  <si>
    <t>06/02/2016</t>
  </si>
  <si>
    <t>07/02/2016</t>
  </si>
  <si>
    <t>08/02/2016</t>
  </si>
  <si>
    <t>09/02/2016</t>
  </si>
  <si>
    <t>10/02/2016</t>
  </si>
  <si>
    <t>11/02/2016</t>
  </si>
  <si>
    <t>12/02/2016</t>
  </si>
  <si>
    <t>13/02/2016</t>
  </si>
  <si>
    <t>14/02/2016</t>
  </si>
  <si>
    <t>15/02/2016</t>
  </si>
  <si>
    <t>16/02/2016</t>
  </si>
  <si>
    <t>17/02/2016</t>
  </si>
  <si>
    <t>18/02/2016</t>
  </si>
  <si>
    <t>19/02/2016</t>
  </si>
  <si>
    <t>20/02/2016</t>
  </si>
  <si>
    <t>21/02/2016</t>
  </si>
  <si>
    <t>22/02/2016</t>
  </si>
  <si>
    <t>23/02/2016</t>
  </si>
  <si>
    <t>24/02/2016</t>
  </si>
  <si>
    <t>25/02/2016</t>
  </si>
  <si>
    <t>26/02/2016</t>
  </si>
  <si>
    <t>27/02/2016</t>
  </si>
  <si>
    <t>28/02/2016</t>
  </si>
  <si>
    <t>29/02/2016</t>
  </si>
  <si>
    <t>01/03/2016</t>
  </si>
  <si>
    <t>02/03/2016</t>
  </si>
  <si>
    <t>03/03/2016</t>
  </si>
  <si>
    <t>04/03/2016</t>
  </si>
  <si>
    <t>05/03/2016</t>
  </si>
  <si>
    <t>06/03/2016</t>
  </si>
  <si>
    <t>07/03/2016</t>
  </si>
  <si>
    <t>08/03/2016</t>
  </si>
  <si>
    <t>09/03/2016</t>
  </si>
  <si>
    <t>10/03/2016</t>
  </si>
  <si>
    <t>11/03/2016</t>
  </si>
  <si>
    <t>12/03/2016</t>
  </si>
  <si>
    <t>13/03/2016</t>
  </si>
  <si>
    <t>14/03/2016</t>
  </si>
  <si>
    <t>15/03/2016</t>
  </si>
  <si>
    <t>16/03/2016</t>
  </si>
  <si>
    <t>17/03/2016</t>
  </si>
  <si>
    <t>18/03/2016</t>
  </si>
  <si>
    <t>19/03/2016</t>
  </si>
  <si>
    <t>20/03/2016</t>
  </si>
  <si>
    <t>21/03/2016</t>
  </si>
  <si>
    <t>22/03/2016</t>
  </si>
  <si>
    <t>23/03/2016</t>
  </si>
  <si>
    <t>24/03/2016</t>
  </si>
  <si>
    <t>25/03/2016</t>
  </si>
  <si>
    <t>26/03/2016</t>
  </si>
  <si>
    <t>27/03/2016</t>
  </si>
  <si>
    <t>28/03/2016</t>
  </si>
  <si>
    <t>29/03/2016</t>
  </si>
  <si>
    <t>30/03/2016</t>
  </si>
  <si>
    <t>31/03/2016</t>
  </si>
  <si>
    <t>01/04/2016</t>
  </si>
  <si>
    <t>02/04/2016</t>
  </si>
  <si>
    <t>03/04/2016</t>
  </si>
  <si>
    <t>04/04/2016</t>
  </si>
  <si>
    <t>05/04/2016</t>
  </si>
  <si>
    <t>06/04/2016</t>
  </si>
  <si>
    <t>07/04/2016</t>
  </si>
  <si>
    <t>08/04/2016</t>
  </si>
  <si>
    <t>09/04/2016</t>
  </si>
  <si>
    <t>10/04/2016</t>
  </si>
  <si>
    <t>11/04/2016</t>
  </si>
  <si>
    <t>12/04/2016</t>
  </si>
  <si>
    <t>13/04/2016</t>
  </si>
  <si>
    <t>14/04/2016</t>
  </si>
  <si>
    <t>15/04/2016</t>
  </si>
  <si>
    <t>16/04/2016</t>
  </si>
  <si>
    <t>17/04/2016</t>
  </si>
  <si>
    <t>18/04/2016</t>
  </si>
  <si>
    <t>19/04/2016</t>
  </si>
  <si>
    <t>20/04/2016</t>
  </si>
  <si>
    <t>21/04/2016</t>
  </si>
  <si>
    <t>22/04/2016</t>
  </si>
  <si>
    <t>23/04/2016</t>
  </si>
  <si>
    <t>24/04/2016</t>
  </si>
  <si>
    <t>25/04/2016</t>
  </si>
  <si>
    <t>26/04/2016</t>
  </si>
  <si>
    <t>27/04/2016</t>
  </si>
  <si>
    <t>28/04/2016</t>
  </si>
  <si>
    <t>29/04/2016</t>
  </si>
  <si>
    <t>30/04/2016</t>
  </si>
  <si>
    <t>01/05/2016</t>
  </si>
  <si>
    <t>02/05/2016</t>
  </si>
  <si>
    <t>03/05/2016</t>
  </si>
  <si>
    <t>04/05/2016</t>
  </si>
  <si>
    <t>05/05/2016</t>
  </si>
  <si>
    <t>06/05/2016</t>
  </si>
  <si>
    <t>07/05/2016</t>
  </si>
  <si>
    <t>08/05/2016</t>
  </si>
  <si>
    <t>09/05/2016</t>
  </si>
  <si>
    <t>10/05/2016</t>
  </si>
  <si>
    <t>11/05/2016</t>
  </si>
  <si>
    <t>12/05/2016</t>
  </si>
  <si>
    <t>13/05/2016</t>
  </si>
  <si>
    <t>14/05/2016</t>
  </si>
  <si>
    <t>15/05/2016</t>
  </si>
  <si>
    <t>16/05/2016</t>
  </si>
  <si>
    <t>17/05/2016</t>
  </si>
  <si>
    <t>18/05/2016</t>
  </si>
  <si>
    <t>19/05/2016</t>
  </si>
  <si>
    <t>20/05/2016</t>
  </si>
  <si>
    <t>21/05/2016</t>
  </si>
  <si>
    <t>22/05/2016</t>
  </si>
  <si>
    <t>23/05/2016</t>
  </si>
  <si>
    <t>24/05/2016</t>
  </si>
  <si>
    <t>25/05/2016</t>
  </si>
  <si>
    <t>26/05/2016</t>
  </si>
  <si>
    <t>27/05/2016</t>
  </si>
  <si>
    <t>28/05/2016</t>
  </si>
  <si>
    <t>29/05/2016</t>
  </si>
  <si>
    <t>30/05/2016</t>
  </si>
  <si>
    <t>31/05/2016</t>
  </si>
  <si>
    <t>01/06/2016</t>
  </si>
  <si>
    <t>02/06/2016</t>
  </si>
  <si>
    <t>03/06/2016</t>
  </si>
  <si>
    <t>04/06/2016</t>
  </si>
  <si>
    <t>05/06/2016</t>
  </si>
  <si>
    <t>06/06/2016</t>
  </si>
  <si>
    <t>07/06/2016</t>
  </si>
  <si>
    <t>08/06/2016</t>
  </si>
  <si>
    <t>09/06/2016</t>
  </si>
  <si>
    <t>10/06/2016</t>
  </si>
  <si>
    <t>11/06/2016</t>
  </si>
  <si>
    <t>12/06/2016</t>
  </si>
  <si>
    <t>13/06/2016</t>
  </si>
  <si>
    <t>14/06/2016</t>
  </si>
  <si>
    <t>15/06/2016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</si>
  <si>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</si>
  <si>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</si>
  <si>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</si>
  <si>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</si>
  <si>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</si>
  <si>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</si>
  <si>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</si>
  <si>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</si>
  <si>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</si>
  <si>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</si>
  <si>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</si>
  <si>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</si>
  <si>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</si>
  <si>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</si>
  <si>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</si>
  <si>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</si>
  <si>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</si>
  <si>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</si>
  <si>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</si>
  <si>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</si>
  <si>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</si>
  <si>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</si>
  <si>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</si>
  <si>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</si>
  <si>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</si>
  <si>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11/07/2016</t>
  </si>
  <si>
    <t>12/07/2016</t>
  </si>
  <si>
    <t>13/07/2016</t>
  </si>
  <si>
    <t>14/07/2016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</si>
  <si>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</si>
  <si>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</si>
  <si>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</si>
  <si>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</si>
  <si>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</si>
  <si>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</si>
  <si>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</si>
  <si>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</si>
  <si>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</si>
  <si>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</si>
  <si>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</si>
  <si>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</si>
  <si>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</si>
  <si>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</si>
  <si>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</si>
  <si>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</si>
  <si>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</si>
  <si>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01/08/2016</t>
  </si>
  <si>
    <t>02/08/2016</t>
  </si>
  <si>
    <t>03/08/2016</t>
  </si>
  <si>
    <t>04/08/2016</t>
  </si>
  <si>
    <t>05/08/2016</t>
  </si>
  <si>
    <t>06/08/2016</t>
  </si>
  <si>
    <t>07/08/2016</t>
  </si>
  <si>
    <t>08/08/2016</t>
  </si>
  <si>
    <t>09/08/2016</t>
  </si>
  <si>
    <t>10/08/2016</t>
  </si>
  <si>
    <t>11/08/2016</t>
  </si>
  <si>
    <t>12/08/2016</t>
  </si>
  <si>
    <t>13/08/2016</t>
  </si>
  <si>
    <t>14/08/2016</t>
  </si>
  <si>
    <t>15/08/2016</t>
  </si>
  <si>
    <t>16/08/2016</t>
  </si>
  <si>
    <t>17/08/2016</t>
  </si>
  <si>
    <t>18/08/2016</t>
  </si>
  <si>
    <t>19/08/2016</t>
  </si>
  <si>
    <t>20/08/2016</t>
  </si>
  <si>
    <t>21/08/2016</t>
  </si>
  <si>
    <t>22/08/2016</t>
  </si>
  <si>
    <t>23/08/2016</t>
  </si>
  <si>
    <t>24/08/2016</t>
  </si>
  <si>
    <t>25/08/2016</t>
  </si>
  <si>
    <t>26/08/2016</t>
  </si>
  <si>
    <t>27/08/2016</t>
  </si>
  <si>
    <t>28/08/2016</t>
  </si>
  <si>
    <t>29/08/2016</t>
  </si>
  <si>
    <t>30/08/2016</t>
  </si>
  <si>
    <t>31/08/2016</t>
  </si>
  <si>
    <t>01/09/2016</t>
  </si>
  <si>
    <t>02/09/2016</t>
  </si>
  <si>
    <t>03/09/2016</t>
  </si>
  <si>
    <t>04/09/2016</t>
  </si>
  <si>
    <t>05/09/2016</t>
  </si>
  <si>
    <t>06/09/2016</t>
  </si>
  <si>
    <t>07/09/2016</t>
  </si>
  <si>
    <t>08/09/2016</t>
  </si>
  <si>
    <t>09/09/2016</t>
  </si>
  <si>
    <t>10/09/2016</t>
  </si>
  <si>
    <t>11/09/2016</t>
  </si>
  <si>
    <t>12/09/2016</t>
  </si>
  <si>
    <t>13/09/2016</t>
  </si>
  <si>
    <t>14/09/2016</t>
  </si>
  <si>
    <t>15/09/2016</t>
  </si>
  <si>
    <t>16/09/2016</t>
  </si>
  <si>
    <t>17/09/2016</t>
  </si>
  <si>
    <t>18/09/2016</t>
  </si>
  <si>
    <t>19/09/2016</t>
  </si>
  <si>
    <t>20/09/2016</t>
  </si>
  <si>
    <t>21/09/2016</t>
  </si>
  <si>
    <t>22/09/2016</t>
  </si>
  <si>
    <t>23/09/2016</t>
  </si>
  <si>
    <t>24/09/2016</t>
  </si>
  <si>
    <t>25/09/2016</t>
  </si>
  <si>
    <t>26/09/2016</t>
  </si>
  <si>
    <t>27/09/2016</t>
  </si>
  <si>
    <t>28/09/2016</t>
  </si>
  <si>
    <t>29/09/2016</t>
  </si>
  <si>
    <t>30/09/2016</t>
  </si>
  <si>
    <t>01/10/2016</t>
  </si>
  <si>
    <t>02/10/2016</t>
  </si>
  <si>
    <t>03/10/2016</t>
  </si>
  <si>
    <t>04/10/2016</t>
  </si>
  <si>
    <t>05/10/2016</t>
  </si>
  <si>
    <t>06/10/2016</t>
  </si>
  <si>
    <t>07/10/2016</t>
  </si>
  <si>
    <t>08/10/2016</t>
  </si>
  <si>
    <t>09/10/2016</t>
  </si>
  <si>
    <t>10/10/2016</t>
  </si>
  <si>
    <t>11/10/2016</t>
  </si>
  <si>
    <t>12/10/2016</t>
  </si>
  <si>
    <t>13/10/2016</t>
  </si>
  <si>
    <t>14/10/2016</t>
  </si>
  <si>
    <t>15/10/2016</t>
  </si>
  <si>
    <t>16/10/2016</t>
  </si>
  <si>
    <t>17/10/2016</t>
  </si>
  <si>
    <t>18/10/2016</t>
  </si>
  <si>
    <t>19/10/2016</t>
  </si>
  <si>
    <t>20/10/2016</t>
  </si>
  <si>
    <t>21/10/2016</t>
  </si>
  <si>
    <t>22/10/2016</t>
  </si>
  <si>
    <t>23/10/2016</t>
  </si>
  <si>
    <t>24/10/2016</t>
  </si>
  <si>
    <t>25/10/2016</t>
  </si>
  <si>
    <t>26/10/2016</t>
  </si>
  <si>
    <t>27/10/2016</t>
  </si>
  <si>
    <t>28/10/2016</t>
  </si>
  <si>
    <t>29/10/2016</t>
  </si>
  <si>
    <t>30/10/2016</t>
  </si>
  <si>
    <t>31/10/2016</t>
  </si>
  <si>
    <t>01/11/2016</t>
  </si>
  <si>
    <t>02/11/2016</t>
  </si>
  <si>
    <t>03/11/2016</t>
  </si>
  <si>
    <t>04/11/2016</t>
  </si>
  <si>
    <t>05/11/2016</t>
  </si>
  <si>
    <t>06/11/2016</t>
  </si>
  <si>
    <t>07/11/2016</t>
  </si>
  <si>
    <t>08/11/2016</t>
  </si>
  <si>
    <t>09/11/2016</t>
  </si>
  <si>
    <t>10/11/2016</t>
  </si>
  <si>
    <t>11/11/2016</t>
  </si>
  <si>
    <t>12/11/2016</t>
  </si>
  <si>
    <t>13/11/2016</t>
  </si>
  <si>
    <t>14/11/2016</t>
  </si>
  <si>
    <t>15/11/2016</t>
  </si>
  <si>
    <t>16/11/2016</t>
  </si>
  <si>
    <t>17/11/2016</t>
  </si>
  <si>
    <t>18/11/2016</t>
  </si>
  <si>
    <t>19/11/2016</t>
  </si>
  <si>
    <t>20/11/2016</t>
  </si>
  <si>
    <t>21/11/2016</t>
  </si>
  <si>
    <t>22/11/2016</t>
  </si>
  <si>
    <t>23/11/2016</t>
  </si>
  <si>
    <t>24/11/2016</t>
  </si>
  <si>
    <t>25/11/2016</t>
  </si>
  <si>
    <t>26/11/2016</t>
  </si>
  <si>
    <t>27/11/2016</t>
  </si>
  <si>
    <t>28/11/2016</t>
  </si>
  <si>
    <t>29/11/2016</t>
  </si>
  <si>
    <t>30/11/2016</t>
  </si>
  <si>
    <t>01/12/2016</t>
  </si>
  <si>
    <t>02/12/2016</t>
  </si>
  <si>
    <t>03/12/2016</t>
  </si>
  <si>
    <t>04/12/2016</t>
  </si>
  <si>
    <t>05/12/2016</t>
  </si>
  <si>
    <t>06/12/2016</t>
  </si>
  <si>
    <t>07/12/2016</t>
  </si>
  <si>
    <t>08/12/2016</t>
  </si>
  <si>
    <t>09/12/2016</t>
  </si>
  <si>
    <t>10/12/2016</t>
  </si>
  <si>
    <t>11/12/2016</t>
  </si>
  <si>
    <t>12/12/2016</t>
  </si>
  <si>
    <t>13/12/2016</t>
  </si>
  <si>
    <t>14/12/2016</t>
  </si>
  <si>
    <t>15/12/2016</t>
  </si>
  <si>
    <t>16/12/2016</t>
  </si>
  <si>
    <t>17/12/2016</t>
  </si>
  <si>
    <t>18/12/2016</t>
  </si>
  <si>
    <t>19/12/2016</t>
  </si>
  <si>
    <t>20/12/2016</t>
  </si>
  <si>
    <t>21/12/2016</t>
  </si>
  <si>
    <t>22/12/2016</t>
  </si>
  <si>
    <t>23/12/2016</t>
  </si>
  <si>
    <t>24/12/2016</t>
  </si>
  <si>
    <t>25/12/2016</t>
  </si>
  <si>
    <t>26/12/2016</t>
  </si>
  <si>
    <t>27/12/2016</t>
  </si>
  <si>
    <t>28/12/2016</t>
  </si>
  <si>
    <t>29/12/2016</t>
  </si>
  <si>
    <t>30/12/2016</t>
  </si>
  <si>
    <t>31/12/2016</t>
  </si>
  <si>
    <t>01/01/2017</t>
  </si>
  <si>
    <t>/2017</t>
  </si>
  <si>
    <t>02/01/2017</t>
  </si>
  <si>
    <t>03/01/2017</t>
  </si>
  <si>
    <t>04/01/2017</t>
  </si>
  <si>
    <t>05/01/2017</t>
  </si>
  <si>
    <t>06/01/2017</t>
  </si>
  <si>
    <t>07/01/2017</t>
  </si>
  <si>
    <t>08/01/2017</t>
  </si>
  <si>
    <t>09/01/2017</t>
  </si>
  <si>
    <t>10/01/2017</t>
  </si>
  <si>
    <t>11/01/2017</t>
  </si>
  <si>
    <t>12/01/2017</t>
  </si>
  <si>
    <t>13/01/2017</t>
  </si>
  <si>
    <t>14/01/2017</t>
  </si>
  <si>
    <t>15/01/2017</t>
  </si>
  <si>
    <t>16/01/2017</t>
  </si>
  <si>
    <t>17/01/2017</t>
  </si>
  <si>
    <t>18/01/2017</t>
  </si>
  <si>
    <t>19/01/2017</t>
  </si>
  <si>
    <t>20/01/2017</t>
  </si>
  <si>
    <t>21/01/2017</t>
  </si>
  <si>
    <t>22/01/2017</t>
  </si>
  <si>
    <t>23/01/2017</t>
  </si>
  <si>
    <t>24/01/2017</t>
  </si>
  <si>
    <t>25/01/2017</t>
  </si>
  <si>
    <t>26/01/2017</t>
  </si>
  <si>
    <t>27/01/2017</t>
  </si>
  <si>
    <t>28/01/2017</t>
  </si>
  <si>
    <t>29/01/2017</t>
  </si>
  <si>
    <t>30/01/2017</t>
  </si>
  <si>
    <t>31/01/2017</t>
  </si>
  <si>
    <t>01/02/2017</t>
  </si>
  <si>
    <t>02/02/2017</t>
  </si>
  <si>
    <t>03/02/2017</t>
  </si>
  <si>
    <t>04/02/2017</t>
  </si>
  <si>
    <t>05/02/2017</t>
  </si>
  <si>
    <t>06/02/2017</t>
  </si>
  <si>
    <t>07/02/2017</t>
  </si>
  <si>
    <t>08/02/2017</t>
  </si>
  <si>
    <t>09/02/2017</t>
  </si>
  <si>
    <t>10/02/2017</t>
  </si>
  <si>
    <t>11/02/2017</t>
  </si>
  <si>
    <t>12/02/2017</t>
  </si>
  <si>
    <t>13/02/2017</t>
  </si>
  <si>
    <t>14/02/2017</t>
  </si>
  <si>
    <t>15/02/2017</t>
  </si>
  <si>
    <t>16/02/2017</t>
  </si>
  <si>
    <t>17/02/2017</t>
  </si>
  <si>
    <t>18/02/2017</t>
  </si>
  <si>
    <t>19/02/2017</t>
  </si>
  <si>
    <t>20/02/2017</t>
  </si>
  <si>
    <t>21/02/2017</t>
  </si>
  <si>
    <t>22/02/2017</t>
  </si>
  <si>
    <t>23/02/2017</t>
  </si>
  <si>
    <t>24/02/2017</t>
  </si>
  <si>
    <t>25/02/2017</t>
  </si>
  <si>
    <t>26/02/2017</t>
  </si>
  <si>
    <t>27/02/2017</t>
  </si>
  <si>
    <t>28/02/2017</t>
  </si>
  <si>
    <t>01/03/2017</t>
  </si>
  <si>
    <t>02/03/2017</t>
  </si>
  <si>
    <t>03/03/2017</t>
  </si>
  <si>
    <t>04/03/2017</t>
  </si>
  <si>
    <t>05/03/2017</t>
  </si>
  <si>
    <t>06/03/2017</t>
  </si>
  <si>
    <t>07/03/2017</t>
  </si>
  <si>
    <t>08/03/2017</t>
  </si>
  <si>
    <t>09/03/2017</t>
  </si>
  <si>
    <t>10/03/2017</t>
  </si>
  <si>
    <t>11/03/2017</t>
  </si>
  <si>
    <t>12/03/2017</t>
  </si>
  <si>
    <t>13/03/2017</t>
  </si>
  <si>
    <t>14/03/2017</t>
  </si>
  <si>
    <t>15/03/2017</t>
  </si>
  <si>
    <t>16/03/2017</t>
  </si>
  <si>
    <t>17/03/2017</t>
  </si>
  <si>
    <t>18/03/2017</t>
  </si>
  <si>
    <t>19/03/2017</t>
  </si>
  <si>
    <t>20/03/2017</t>
  </si>
  <si>
    <t>21/03/2017</t>
  </si>
  <si>
    <t>22/03/2017</t>
  </si>
  <si>
    <t>23/03/2017</t>
  </si>
  <si>
    <t>24/03/2017</t>
  </si>
  <si>
    <t>25/03/2017</t>
  </si>
  <si>
    <t>26/03/2017</t>
  </si>
  <si>
    <t>27/03/2017</t>
  </si>
  <si>
    <t>28/03/2017</t>
  </si>
  <si>
    <t>29/03/2017</t>
  </si>
  <si>
    <t>30/03/2017</t>
  </si>
  <si>
    <t>31/03/2017</t>
  </si>
  <si>
    <t>01/04/2017</t>
  </si>
  <si>
    <t>02/04/2017</t>
  </si>
  <si>
    <t>03/04/2017</t>
  </si>
  <si>
    <t>04/04/2017</t>
  </si>
  <si>
    <t>05/04/2017</t>
  </si>
  <si>
    <t>06/04/2017</t>
  </si>
  <si>
    <t>07/04/2017</t>
  </si>
  <si>
    <t>08/04/2017</t>
  </si>
  <si>
    <t>09/04/2017</t>
  </si>
  <si>
    <t>10/04/2017</t>
  </si>
  <si>
    <t>11/04/2017</t>
  </si>
  <si>
    <t>12/04/2017</t>
  </si>
  <si>
    <t>13/04/2017</t>
  </si>
  <si>
    <t>14/04/2017</t>
  </si>
  <si>
    <t>15/04/2017</t>
  </si>
  <si>
    <t>16/04/2017</t>
  </si>
  <si>
    <t>17/04/2017</t>
  </si>
  <si>
    <t>18/04/2017</t>
  </si>
  <si>
    <t>19/04/2017</t>
  </si>
  <si>
    <t>20/04/2017</t>
  </si>
  <si>
    <t>21/04/2017</t>
  </si>
  <si>
    <t>22/04/2017</t>
  </si>
  <si>
    <t>23/04/2017</t>
  </si>
  <si>
    <t>24/04/2017</t>
  </si>
  <si>
    <t>25/04/2017</t>
  </si>
  <si>
    <t>26/04/2017</t>
  </si>
  <si>
    <t>27/04/2017</t>
  </si>
  <si>
    <t>28/04/2017</t>
  </si>
  <si>
    <t>29/04/2017</t>
  </si>
  <si>
    <t>30/04/2017</t>
  </si>
  <si>
    <t>01/05/2017</t>
  </si>
  <si>
    <t>02/05/2017</t>
  </si>
  <si>
    <t>03/05/2017</t>
  </si>
  <si>
    <t>04/05/2017</t>
  </si>
  <si>
    <t>05/05/2017</t>
  </si>
  <si>
    <t>06/05/2017</t>
  </si>
  <si>
    <t>07/05/2017</t>
  </si>
  <si>
    <t>08/05/2017</t>
  </si>
  <si>
    <t>09/05/2017</t>
  </si>
  <si>
    <t>10/05/2017</t>
  </si>
  <si>
    <t>11/05/2017</t>
  </si>
  <si>
    <t>12/05/2017</t>
  </si>
  <si>
    <t>13/05/2017</t>
  </si>
  <si>
    <t>14/05/2017</t>
  </si>
  <si>
    <t>15/05/2017</t>
  </si>
  <si>
    <t>16/05/2017</t>
  </si>
  <si>
    <t>17/05/2017</t>
  </si>
  <si>
    <t>18/05/2017</t>
  </si>
  <si>
    <t>19/05/2017</t>
  </si>
  <si>
    <t>20/05/2017</t>
  </si>
  <si>
    <t>21/05/2017</t>
  </si>
  <si>
    <t>22/05/2017</t>
  </si>
  <si>
    <t>23/05/2017</t>
  </si>
  <si>
    <t>24/05/2017</t>
  </si>
  <si>
    <t>25/05/2017</t>
  </si>
  <si>
    <t>26/05/2017</t>
  </si>
  <si>
    <t>27/05/2017</t>
  </si>
  <si>
    <t>28/05/2017</t>
  </si>
  <si>
    <t>29/05/2017</t>
  </si>
  <si>
    <t>30/05/2017</t>
  </si>
  <si>
    <t>31/05/2017</t>
  </si>
  <si>
    <t>01/06/2017</t>
  </si>
  <si>
    <t>02/06/2017</t>
  </si>
  <si>
    <t>03/06/2017</t>
  </si>
  <si>
    <t>04/06/2017</t>
  </si>
  <si>
    <t>05/06/2017</t>
  </si>
  <si>
    <t>06/06/2017</t>
  </si>
  <si>
    <t>07/06/2017</t>
  </si>
  <si>
    <t>08/06/2017</t>
  </si>
  <si>
    <t>09/06/2017</t>
  </si>
  <si>
    <t>10/06/2017</t>
  </si>
  <si>
    <t>11/06/2017</t>
  </si>
  <si>
    <t>12/06/2017</t>
  </si>
  <si>
    <t>13/06/2017</t>
  </si>
  <si>
    <t>14/06/2017</t>
  </si>
  <si>
    <t>15/06/2017</t>
  </si>
  <si>
    <t>16/06/2017</t>
  </si>
  <si>
    <t>17/06/2017</t>
  </si>
  <si>
    <t>18/06/2017</t>
  </si>
  <si>
    <t>19/06/2017</t>
  </si>
  <si>
    <t>20/06/2017</t>
  </si>
  <si>
    <t>21/06/2017</t>
  </si>
  <si>
    <t>22/06/2017</t>
  </si>
  <si>
    <t>23/06/2017</t>
  </si>
  <si>
    <t>24/06/2017</t>
  </si>
  <si>
    <t>25/06/2017</t>
  </si>
  <si>
    <t>26/06/2017</t>
  </si>
  <si>
    <t>27/06/2017</t>
  </si>
  <si>
    <t>28/06/2017</t>
  </si>
  <si>
    <t>29/06/2017</t>
  </si>
  <si>
    <t>30/06/2017</t>
  </si>
  <si>
    <t>01/07/2017</t>
  </si>
  <si>
    <t>02/07/2017</t>
  </si>
  <si>
    <t>03/07/2017</t>
  </si>
  <si>
    <t>04/07/2017</t>
  </si>
  <si>
    <t>05/07/2017</t>
  </si>
  <si>
    <t>06/07/2017</t>
  </si>
  <si>
    <t>07/07/2017</t>
  </si>
  <si>
    <t>08/07/2017</t>
  </si>
  <si>
    <t>09/07/2017</t>
  </si>
  <si>
    <t>10/07/2017</t>
  </si>
  <si>
    <t>11/07/2017</t>
  </si>
  <si>
    <t>12/07/2017</t>
  </si>
  <si>
    <t>13/07/2017</t>
  </si>
  <si>
    <t>14/07/2017</t>
  </si>
  <si>
    <t>15/07/2017</t>
  </si>
  <si>
    <t>16/07/2017</t>
  </si>
  <si>
    <t>17/07/2017</t>
  </si>
  <si>
    <t>18/07/2017</t>
  </si>
  <si>
    <t>19/07/2017</t>
  </si>
  <si>
    <t>20/07/2017</t>
  </si>
  <si>
    <t>21/07/2017</t>
  </si>
  <si>
    <t>22/07/2017</t>
  </si>
  <si>
    <t>23/07/2017</t>
  </si>
  <si>
    <t>24/07/2017</t>
  </si>
  <si>
    <t>25/07/2017</t>
  </si>
  <si>
    <t>26/07/2017</t>
  </si>
  <si>
    <t>27/07/2017</t>
  </si>
  <si>
    <t>28/07/2017</t>
  </si>
  <si>
    <t>29/07/2017</t>
  </si>
  <si>
    <t>30/07/2017</t>
  </si>
  <si>
    <t>31/07/2017</t>
  </si>
  <si>
    <t>01/08/2017</t>
  </si>
  <si>
    <t>02/08/2017</t>
  </si>
  <si>
    <t>03/08/2017</t>
  </si>
  <si>
    <t>04/08/2017</t>
  </si>
  <si>
    <t>05/08/2017</t>
  </si>
  <si>
    <t>06/08/2017</t>
  </si>
  <si>
    <t>07/08/2017</t>
  </si>
  <si>
    <t>08/08/2017</t>
  </si>
  <si>
    <t>09/08/2017</t>
  </si>
  <si>
    <t>10/08/2017</t>
  </si>
  <si>
    <t>11/08/2017</t>
  </si>
  <si>
    <t>12/08/2017</t>
  </si>
  <si>
    <t>13/08/2017</t>
  </si>
  <si>
    <t>14/08/2017</t>
  </si>
  <si>
    <t>15/08/2017</t>
  </si>
  <si>
    <t>16/08/2017</t>
  </si>
  <si>
    <t>17/08/2017</t>
  </si>
  <si>
    <t>18/08/2017</t>
  </si>
  <si>
    <t>19/08/2017</t>
  </si>
  <si>
    <t>20/08/2017</t>
  </si>
  <si>
    <t>21/08/2017</t>
  </si>
  <si>
    <t>22/08/2017</t>
  </si>
  <si>
    <t>23/08/2017</t>
  </si>
  <si>
    <t>24/08/2017</t>
  </si>
  <si>
    <t>25/08/2017</t>
  </si>
  <si>
    <t>26/08/2017</t>
  </si>
  <si>
    <t>27/08/2017</t>
  </si>
  <si>
    <t>28/08/2017</t>
  </si>
  <si>
    <t>29/08/2017</t>
  </si>
  <si>
    <t>30/08/2017</t>
  </si>
  <si>
    <t>31/08/2017</t>
  </si>
  <si>
    <t>01/09/2017</t>
  </si>
  <si>
    <t>02/09/2017</t>
  </si>
  <si>
    <t>03/09/2017</t>
  </si>
  <si>
    <t>04/09/2017</t>
  </si>
  <si>
    <t>05/09/2017</t>
  </si>
  <si>
    <t>06/09/2017</t>
  </si>
  <si>
    <t>07/09/2017</t>
  </si>
  <si>
    <t>08/09/2017</t>
  </si>
  <si>
    <t>09/09/2017</t>
  </si>
  <si>
    <t>10/09/2017</t>
  </si>
  <si>
    <t>11/09/2017</t>
  </si>
  <si>
    <t>12/09/2017</t>
  </si>
  <si>
    <t>13/09/2017</t>
  </si>
  <si>
    <t>14/09/2017</t>
  </si>
  <si>
    <t>15/09/2017</t>
  </si>
  <si>
    <t>16/09/2017</t>
  </si>
  <si>
    <t>17/09/2017</t>
  </si>
  <si>
    <t>18/09/2017</t>
  </si>
  <si>
    <t>19/09/2017</t>
  </si>
  <si>
    <t>20/09/2017</t>
  </si>
  <si>
    <t>21/09/2017</t>
  </si>
  <si>
    <t>22/09/2017</t>
  </si>
  <si>
    <t>23/09/2017</t>
  </si>
  <si>
    <t>24/09/2017</t>
  </si>
  <si>
    <t>25/09/2017</t>
  </si>
  <si>
    <t>26/09/2017</t>
  </si>
  <si>
    <t>27/09/2017</t>
  </si>
  <si>
    <t>28/09/2017</t>
  </si>
  <si>
    <t>29/09/2017</t>
  </si>
  <si>
    <t>30/09/2017</t>
  </si>
  <si>
    <t>01/10/2017</t>
  </si>
  <si>
    <t>02/10/2017</t>
  </si>
  <si>
    <t>03/10/2017</t>
  </si>
  <si>
    <t>04/10/2017</t>
  </si>
  <si>
    <t>05/10/2017</t>
  </si>
  <si>
    <t>06/10/2017</t>
  </si>
  <si>
    <t>07/10/2017</t>
  </si>
  <si>
    <t>08/10/2017</t>
  </si>
  <si>
    <t>09/10/2017</t>
  </si>
  <si>
    <t>10/10/2017</t>
  </si>
  <si>
    <t>11/10/2017</t>
  </si>
  <si>
    <t>12/10/2017</t>
  </si>
  <si>
    <t>13/10/2017</t>
  </si>
  <si>
    <t>14/10/2017</t>
  </si>
  <si>
    <t>15/10/2017</t>
  </si>
  <si>
    <t>16/10/2017</t>
  </si>
  <si>
    <t>17/10/2017</t>
  </si>
  <si>
    <t>18/10/2017</t>
  </si>
  <si>
    <t>19/10/2017</t>
  </si>
  <si>
    <t>20/10/2017</t>
  </si>
  <si>
    <t>21/10/2017</t>
  </si>
  <si>
    <t>22/10/2017</t>
  </si>
  <si>
    <t>23/10/2017</t>
  </si>
  <si>
    <t>24/10/2017</t>
  </si>
  <si>
    <t>25/10/2017</t>
  </si>
  <si>
    <t>26/10/2017</t>
  </si>
  <si>
    <t>27/10/2017</t>
  </si>
  <si>
    <t>28/10/2017</t>
  </si>
  <si>
    <t>29/10/2017</t>
  </si>
  <si>
    <t>30/10/2017</t>
  </si>
  <si>
    <t>31/10/2017</t>
  </si>
  <si>
    <t>01/11/2017</t>
  </si>
  <si>
    <t>02/11/2017</t>
  </si>
  <si>
    <t>03/11/2017</t>
  </si>
  <si>
    <t>04/11/2017</t>
  </si>
  <si>
    <t>05/11/2017</t>
  </si>
  <si>
    <t>06/11/2017</t>
  </si>
  <si>
    <t>07/11/2017</t>
  </si>
  <si>
    <t>08/11/2017</t>
  </si>
  <si>
    <t>09/11/2017</t>
  </si>
  <si>
    <t>10/11/2017</t>
  </si>
  <si>
    <t>11/11/2017</t>
  </si>
  <si>
    <t>12/11/2017</t>
  </si>
  <si>
    <t>13/11/2017</t>
  </si>
  <si>
    <t>14/11/2017</t>
  </si>
  <si>
    <t>15/11/2017</t>
  </si>
  <si>
    <t>16/11/2017</t>
  </si>
  <si>
    <t>17/11/2017</t>
  </si>
  <si>
    <t>18/11/2017</t>
  </si>
  <si>
    <t>19/11/2017</t>
  </si>
  <si>
    <t>20/11/2017</t>
  </si>
  <si>
    <t>21/11/2017</t>
  </si>
  <si>
    <t>22/11/2017</t>
  </si>
  <si>
    <t>23/11/2017</t>
  </si>
  <si>
    <t>24/11/2017</t>
  </si>
  <si>
    <t>25/11/2017</t>
  </si>
  <si>
    <t>26/11/2017</t>
  </si>
  <si>
    <t>27/11/2017</t>
  </si>
  <si>
    <t>28/11/2017</t>
  </si>
  <si>
    <t>29/11/2017</t>
  </si>
  <si>
    <t>30/11/2017</t>
  </si>
  <si>
    <t>01/12/2017</t>
  </si>
  <si>
    <t>02/12/2017</t>
  </si>
  <si>
    <t>03/12/2017</t>
  </si>
  <si>
    <t>04/12/2017</t>
  </si>
  <si>
    <t>05/12/2017</t>
  </si>
  <si>
    <t>06/12/2017</t>
  </si>
  <si>
    <t>07/12/2017</t>
  </si>
  <si>
    <t>08/12/2017</t>
  </si>
  <si>
    <t>09/12/2017</t>
  </si>
  <si>
    <t>10/12/2017</t>
  </si>
  <si>
    <t>11/12/2017</t>
  </si>
  <si>
    <t>12/12/2017</t>
  </si>
  <si>
    <t>13/12/2017</t>
  </si>
  <si>
    <t>14/12/2017</t>
  </si>
  <si>
    <t>15/12/2017</t>
  </si>
  <si>
    <t>16/12/2017</t>
  </si>
  <si>
    <t>17/12/2017</t>
  </si>
  <si>
    <t>18/12/2017</t>
  </si>
  <si>
    <t>19/12/2017</t>
  </si>
  <si>
    <t>20/12/2017</t>
  </si>
  <si>
    <t>21/12/2017</t>
  </si>
  <si>
    <t>22/12/2017</t>
  </si>
  <si>
    <t>23/12/2017</t>
  </si>
  <si>
    <t>24/12/2017</t>
  </si>
  <si>
    <t>25/12/2017</t>
  </si>
  <si>
    <t>26/12/2017</t>
  </si>
  <si>
    <t>27/12/2017</t>
  </si>
  <si>
    <t>28/12/2017</t>
  </si>
  <si>
    <t>29/12/2017</t>
  </si>
  <si>
    <t>30/12/2017</t>
  </si>
  <si>
    <t>31/12/2017</t>
  </si>
  <si>
    <t>01/01/2018</t>
  </si>
  <si>
    <t>/2018</t>
  </si>
  <si>
    <t>02/01/2018</t>
  </si>
  <si>
    <t>03/01/2018</t>
  </si>
  <si>
    <t>04/01/2018</t>
  </si>
  <si>
    <t>05/01/2018</t>
  </si>
  <si>
    <t>06/01/2018</t>
  </si>
  <si>
    <t>07/01/2018</t>
  </si>
  <si>
    <t>08/01/2018</t>
  </si>
  <si>
    <t>09/01/2018</t>
  </si>
  <si>
    <t>10/01/2018</t>
  </si>
  <si>
    <t>11/01/2018</t>
  </si>
  <si>
    <t>12/01/2018</t>
  </si>
  <si>
    <t>13/01/2018</t>
  </si>
  <si>
    <t>14/01/2018</t>
  </si>
  <si>
    <t>15/01/2018</t>
  </si>
  <si>
    <t>16/01/2018</t>
  </si>
  <si>
    <t>17/01/2018</t>
  </si>
  <si>
    <t>18/01/2018</t>
  </si>
  <si>
    <t>19/01/2018</t>
  </si>
  <si>
    <t>20/01/2018</t>
  </si>
  <si>
    <t>21/01/2018</t>
  </si>
  <si>
    <t>22/01/2018</t>
  </si>
  <si>
    <t>23/01/2018</t>
  </si>
  <si>
    <t>24/01/2018</t>
  </si>
  <si>
    <t>25/01/2018</t>
  </si>
  <si>
    <t>26/01/2018</t>
  </si>
  <si>
    <t>27/01/2018</t>
  </si>
  <si>
    <t>28/01/2018</t>
  </si>
  <si>
    <t>29/01/2018</t>
  </si>
  <si>
    <t>30/01/2018</t>
  </si>
  <si>
    <t>31/01/2018</t>
  </si>
  <si>
    <t>01/02/2018</t>
  </si>
  <si>
    <t>02/02/2018</t>
  </si>
  <si>
    <t>03/02/2018</t>
  </si>
  <si>
    <t>04/02/2018</t>
  </si>
  <si>
    <t>05/02/2018</t>
  </si>
  <si>
    <t>06/02/2018</t>
  </si>
  <si>
    <t>07/02/2018</t>
  </si>
  <si>
    <t>08/02/2018</t>
  </si>
  <si>
    <t>09/02/2018</t>
  </si>
  <si>
    <t>10/02/2018</t>
  </si>
  <si>
    <t>11/02/2018</t>
  </si>
  <si>
    <t>12/02/2018</t>
  </si>
  <si>
    <t>13/02/2018</t>
  </si>
  <si>
    <t>14/02/2018</t>
  </si>
  <si>
    <t>15/02/2018</t>
  </si>
  <si>
    <t>16/02/2018</t>
  </si>
  <si>
    <t>17/02/2018</t>
  </si>
  <si>
    <t>18/02/2018</t>
  </si>
  <si>
    <t>19/02/2018</t>
  </si>
  <si>
    <t>20/02/2018</t>
  </si>
  <si>
    <t>21/02/2018</t>
  </si>
  <si>
    <t>22/02/2018</t>
  </si>
  <si>
    <t>23/02/2018</t>
  </si>
  <si>
    <t>24/02/2018</t>
  </si>
  <si>
    <t>25/02/2018</t>
  </si>
  <si>
    <t>26/02/2018</t>
  </si>
  <si>
    <t>27/02/2018</t>
  </si>
  <si>
    <t>28/02/2018</t>
  </si>
  <si>
    <t>01/03/2018</t>
  </si>
  <si>
    <t>02/03/2018</t>
  </si>
  <si>
    <t>03/03/2018</t>
  </si>
  <si>
    <t>04/03/2018</t>
  </si>
  <si>
    <t>05/03/2018</t>
  </si>
  <si>
    <t>06/03/2018</t>
  </si>
  <si>
    <t>07/03/2018</t>
  </si>
  <si>
    <t>08/03/2018</t>
  </si>
  <si>
    <t>09/03/2018</t>
  </si>
  <si>
    <t>10/03/2018</t>
  </si>
  <si>
    <t>11/03/2018</t>
  </si>
  <si>
    <t>12/03/2018</t>
  </si>
  <si>
    <t>13/03/2018</t>
  </si>
  <si>
    <t>14/03/2018</t>
  </si>
  <si>
    <t>15/03/2018</t>
  </si>
  <si>
    <t>16/03/2018</t>
  </si>
  <si>
    <t>17/03/2018</t>
  </si>
  <si>
    <t>18/03/2018</t>
  </si>
  <si>
    <t>19/03/2018</t>
  </si>
  <si>
    <t>20/03/2018</t>
  </si>
  <si>
    <t>21/03/2018</t>
  </si>
  <si>
    <t>22/03/2018</t>
  </si>
  <si>
    <t>23/03/2018</t>
  </si>
  <si>
    <t>24/03/2018</t>
  </si>
  <si>
    <t>25/03/2018</t>
  </si>
  <si>
    <t>26/03/2018</t>
  </si>
  <si>
    <t>27/03/2018</t>
  </si>
  <si>
    <t>28/03/2018</t>
  </si>
  <si>
    <t>29/03/2018</t>
  </si>
  <si>
    <t>30/03/2018</t>
  </si>
  <si>
    <t>31/03/2018</t>
  </si>
  <si>
    <t>01/04/2018</t>
  </si>
  <si>
    <t>02/04/2018</t>
  </si>
  <si>
    <t>03/04/2018</t>
  </si>
  <si>
    <t>04/04/2018</t>
  </si>
  <si>
    <t>05/04/2018</t>
  </si>
  <si>
    <t>06/04/2018</t>
  </si>
  <si>
    <t>07/04/2018</t>
  </si>
  <si>
    <t>08/04/2018</t>
  </si>
  <si>
    <t>09/04/2018</t>
  </si>
  <si>
    <t>10/04/2018</t>
  </si>
  <si>
    <t>11/04/2018</t>
  </si>
  <si>
    <t>12/04/2018</t>
  </si>
  <si>
    <t>13/04/2018</t>
  </si>
  <si>
    <t>14/04/2018</t>
  </si>
  <si>
    <t>15/04/2018</t>
  </si>
  <si>
    <t>16/04/2018</t>
  </si>
  <si>
    <t>17/04/2018</t>
  </si>
  <si>
    <t>18/04/2018</t>
  </si>
  <si>
    <t>19/04/2018</t>
  </si>
  <si>
    <t>20/04/2018</t>
  </si>
  <si>
    <t>21/04/2018</t>
  </si>
  <si>
    <t>22/04/2018</t>
  </si>
  <si>
    <t>23/04/2018</t>
  </si>
  <si>
    <t>24/04/2018</t>
  </si>
  <si>
    <t>25/04/2018</t>
  </si>
  <si>
    <t>26/04/2018</t>
  </si>
  <si>
    <t>27/04/2018</t>
  </si>
  <si>
    <t>28/04/2018</t>
  </si>
  <si>
    <t>29/04/2018</t>
  </si>
  <si>
    <t>30/04/2018</t>
  </si>
  <si>
    <t>01/05/2018</t>
  </si>
  <si>
    <t>02/05/2018</t>
  </si>
  <si>
    <t>03/05/2018</t>
  </si>
  <si>
    <t>04/05/2018</t>
  </si>
  <si>
    <t>05/05/2018</t>
  </si>
  <si>
    <t>06/05/2018</t>
  </si>
  <si>
    <t>07/05/2018</t>
  </si>
  <si>
    <t>08/05/2018</t>
  </si>
  <si>
    <t>09/05/2018</t>
  </si>
  <si>
    <t>10/05/2018</t>
  </si>
  <si>
    <t>11/05/2018</t>
  </si>
  <si>
    <t>12/05/2018</t>
  </si>
  <si>
    <t>13/05/2018</t>
  </si>
  <si>
    <t>14/05/2018</t>
  </si>
  <si>
    <t>15/05/2018</t>
  </si>
  <si>
    <t>16/05/2018</t>
  </si>
  <si>
    <t>17/05/2018</t>
  </si>
  <si>
    <t>18/05/2018</t>
  </si>
  <si>
    <t>19/05/2018</t>
  </si>
  <si>
    <t>20/05/2018</t>
  </si>
  <si>
    <t>21/05/2018</t>
  </si>
  <si>
    <t>22/05/2018</t>
  </si>
  <si>
    <t>23/05/2018</t>
  </si>
  <si>
    <t>24/05/2018</t>
  </si>
  <si>
    <t>25/05/2018</t>
  </si>
  <si>
    <t>26/05/2018</t>
  </si>
  <si>
    <t>27/05/2018</t>
  </si>
  <si>
    <t>28/05/2018</t>
  </si>
  <si>
    <t>29/05/2018</t>
  </si>
  <si>
    <t>30/05/2018</t>
  </si>
  <si>
    <t>31/05/2018</t>
  </si>
  <si>
    <t>01/06/2018</t>
  </si>
  <si>
    <t>02/06/2018</t>
  </si>
  <si>
    <t>03/06/2018</t>
  </si>
  <si>
    <t>04/06/2018</t>
  </si>
  <si>
    <t>05/06/2018</t>
  </si>
  <si>
    <t>06/06/2018</t>
  </si>
  <si>
    <t>07/06/2018</t>
  </si>
  <si>
    <t>08/06/2018</t>
  </si>
  <si>
    <t>09/06/2018</t>
  </si>
  <si>
    <t>10/06/2018</t>
  </si>
  <si>
    <t>11/06/2018</t>
  </si>
  <si>
    <t>12/06/2018</t>
  </si>
  <si>
    <t>13/06/2018</t>
  </si>
  <si>
    <t>14/06/2018</t>
  </si>
  <si>
    <t>15/06/2018</t>
  </si>
  <si>
    <t>16/06/2018</t>
  </si>
  <si>
    <t>17/06/2018</t>
  </si>
  <si>
    <t>18/06/2018</t>
  </si>
  <si>
    <t>19/06/2018</t>
  </si>
  <si>
    <t>20/06/2018</t>
  </si>
  <si>
    <t>21/06/2018</t>
  </si>
  <si>
    <t>22/06/2018</t>
  </si>
  <si>
    <t>23/06/2018</t>
  </si>
  <si>
    <t>24/06/2018</t>
  </si>
  <si>
    <t>25/06/2018</t>
  </si>
  <si>
    <t>26/06/2018</t>
  </si>
  <si>
    <t>27/06/2018</t>
  </si>
  <si>
    <t>28/06/2018</t>
  </si>
  <si>
    <t>29/06/2018</t>
  </si>
  <si>
    <t>30/06/2018</t>
  </si>
  <si>
    <t>01/07/2018</t>
  </si>
  <si>
    <t>02/07/2018</t>
  </si>
  <si>
    <t>03/07/2018</t>
  </si>
  <si>
    <t>04/07/2018</t>
  </si>
  <si>
    <t>05/07/2018</t>
  </si>
  <si>
    <t>06/07/2018</t>
  </si>
  <si>
    <t>07/07/2018</t>
  </si>
  <si>
    <t>08/07/2018</t>
  </si>
  <si>
    <t>09/07/2018</t>
  </si>
  <si>
    <t>10/07/2018</t>
  </si>
  <si>
    <t>11/07/2018</t>
  </si>
  <si>
    <t>12/07/2018</t>
  </si>
  <si>
    <t>13/07/2018</t>
  </si>
  <si>
    <t>14/07/2018</t>
  </si>
  <si>
    <t>15/07/2018</t>
  </si>
  <si>
    <t>16/07/2018</t>
  </si>
  <si>
    <t>17/07/2018</t>
  </si>
  <si>
    <t>18/07/2018</t>
  </si>
  <si>
    <t>19/07/2018</t>
  </si>
  <si>
    <t>20/07/2018</t>
  </si>
  <si>
    <t>21/07/2018</t>
  </si>
  <si>
    <t>22/07/2018</t>
  </si>
  <si>
    <t>23/07/2018</t>
  </si>
  <si>
    <t>24/07/2018</t>
  </si>
  <si>
    <t>25/07/2018</t>
  </si>
  <si>
    <t>26/07/2018</t>
  </si>
  <si>
    <t>27/07/2018</t>
  </si>
  <si>
    <t>28/07/2018</t>
  </si>
  <si>
    <t>29/07/2018</t>
  </si>
  <si>
    <t>30/07/2018</t>
  </si>
  <si>
    <t>31/07/2018</t>
  </si>
  <si>
    <t>01/08/2018</t>
  </si>
  <si>
    <t>02/08/2018</t>
  </si>
  <si>
    <t>03/08/2018</t>
  </si>
  <si>
    <t>04/08/2018</t>
  </si>
  <si>
    <t>05/08/2018</t>
  </si>
  <si>
    <t>06/08/2018</t>
  </si>
  <si>
    <t>07/08/2018</t>
  </si>
  <si>
    <t>08/08/2018</t>
  </si>
  <si>
    <t>09/08/2018</t>
  </si>
  <si>
    <t>10/08/2018</t>
  </si>
  <si>
    <t>11/08/2018</t>
  </si>
  <si>
    <t>12/08/2018</t>
  </si>
  <si>
    <t>13/08/2018</t>
  </si>
  <si>
    <t>14/08/2018</t>
  </si>
  <si>
    <t>15/08/2018</t>
  </si>
  <si>
    <t>16/08/2018</t>
  </si>
  <si>
    <t>17/08/2018</t>
  </si>
  <si>
    <t>18/08/2018</t>
  </si>
  <si>
    <t>19/08/2018</t>
  </si>
  <si>
    <t>20/08/2018</t>
  </si>
  <si>
    <t>21/08/2018</t>
  </si>
  <si>
    <t>22/08/2018</t>
  </si>
  <si>
    <t>23/08/2018</t>
  </si>
  <si>
    <t>24/08/2018</t>
  </si>
  <si>
    <t>25/08/2018</t>
  </si>
  <si>
    <t>26/08/2018</t>
  </si>
  <si>
    <t>27/08/2018</t>
  </si>
  <si>
    <t>28/08/2018</t>
  </si>
  <si>
    <t>29/08/2018</t>
  </si>
  <si>
    <t>30/08/2018</t>
  </si>
  <si>
    <t>31/08/2018</t>
  </si>
  <si>
    <t>01/09/2018</t>
  </si>
  <si>
    <t>02/09/2018</t>
  </si>
  <si>
    <t>03/09/2018</t>
  </si>
  <si>
    <t>04/09/2018</t>
  </si>
  <si>
    <t>05/09/2018</t>
  </si>
  <si>
    <t>06/09/2018</t>
  </si>
  <si>
    <t>07/09/2018</t>
  </si>
  <si>
    <t>08/09/2018</t>
  </si>
  <si>
    <t>09/09/2018</t>
  </si>
  <si>
    <t>10/09/2018</t>
  </si>
  <si>
    <t>11/09/2018</t>
  </si>
  <si>
    <t>12/09/2018</t>
  </si>
  <si>
    <t>13/09/2018</t>
  </si>
  <si>
    <t>14/09/2018</t>
  </si>
  <si>
    <t>15/09/2018</t>
  </si>
  <si>
    <t>16/09/2018</t>
  </si>
  <si>
    <t>17/09/2018</t>
  </si>
  <si>
    <t>18/09/2018</t>
  </si>
  <si>
    <t>19/09/2018</t>
  </si>
  <si>
    <t>20/09/2018</t>
  </si>
  <si>
    <t>21/09/2018</t>
  </si>
  <si>
    <t>22/09/2018</t>
  </si>
  <si>
    <t>23/09/2018</t>
  </si>
  <si>
    <t>24/09/2018</t>
  </si>
  <si>
    <t>25/09/2018</t>
  </si>
  <si>
    <t>26/09/2018</t>
  </si>
  <si>
    <t>27/09/2018</t>
  </si>
  <si>
    <t>28/09/2018</t>
  </si>
  <si>
    <t>29/09/2018</t>
  </si>
  <si>
    <t>30/09/2018</t>
  </si>
  <si>
    <t>01/10/2018</t>
  </si>
  <si>
    <t>02/10/2018</t>
  </si>
  <si>
    <t>03/10/2018</t>
  </si>
  <si>
    <t>04/10/2018</t>
  </si>
  <si>
    <t>05/10/2018</t>
  </si>
  <si>
    <t>06/10/2018</t>
  </si>
  <si>
    <t>07/10/2018</t>
  </si>
  <si>
    <t>08/10/2018</t>
  </si>
  <si>
    <t>09/10/2018</t>
  </si>
  <si>
    <t>10/10/2018</t>
  </si>
  <si>
    <t>11/10/2018</t>
  </si>
  <si>
    <t>12/10/2018</t>
  </si>
  <si>
    <t>13/10/2018</t>
  </si>
  <si>
    <t>14/10/2018</t>
  </si>
  <si>
    <t>15/10/2018</t>
  </si>
  <si>
    <t>16/10/2018</t>
  </si>
  <si>
    <t>17/10/2018</t>
  </si>
  <si>
    <t>18/10/2018</t>
  </si>
  <si>
    <t>19/10/2018</t>
  </si>
  <si>
    <t>20/10/2018</t>
  </si>
  <si>
    <t>21/10/2018</t>
  </si>
  <si>
    <t>22/10/2018</t>
  </si>
  <si>
    <t>23/10/2018</t>
  </si>
  <si>
    <t>24/10/2018</t>
  </si>
  <si>
    <t>25/10/2018</t>
  </si>
  <si>
    <t>26/10/2018</t>
  </si>
  <si>
    <t>27/10/2018</t>
  </si>
  <si>
    <t>28/10/2018</t>
  </si>
  <si>
    <t>29/10/2018</t>
  </si>
  <si>
    <t>30/10/2018</t>
  </si>
  <si>
    <t>31/10/2018</t>
  </si>
  <si>
    <t>01/11/2018</t>
  </si>
  <si>
    <t>02/11/2018</t>
  </si>
  <si>
    <t>03/11/2018</t>
  </si>
  <si>
    <t>04/11/2018</t>
  </si>
  <si>
    <t>05/11/2018</t>
  </si>
  <si>
    <t>06/11/2018</t>
  </si>
  <si>
    <t>07/11/2018</t>
  </si>
  <si>
    <t>08/11/2018</t>
  </si>
  <si>
    <t>09/11/2018</t>
  </si>
  <si>
    <t>10/11/2018</t>
  </si>
  <si>
    <t>11/11/2018</t>
  </si>
  <si>
    <t>12/11/2018</t>
  </si>
  <si>
    <t>13/11/2018</t>
  </si>
  <si>
    <t>14/11/2018</t>
  </si>
  <si>
    <t>15/11/2018</t>
  </si>
  <si>
    <t>16/11/2018</t>
  </si>
  <si>
    <t>17/11/2018</t>
  </si>
  <si>
    <t>18/11/2018</t>
  </si>
  <si>
    <t>19/11/2018</t>
  </si>
  <si>
    <t>20/11/2018</t>
  </si>
  <si>
    <t>21/11/2018</t>
  </si>
  <si>
    <t>22/11/2018</t>
  </si>
  <si>
    <t>23/11/2018</t>
  </si>
  <si>
    <t>24/11/2018</t>
  </si>
  <si>
    <t>25/11/2018</t>
  </si>
  <si>
    <t>26/11/2018</t>
  </si>
  <si>
    <t>27/11/2018</t>
  </si>
  <si>
    <t>28/11/2018</t>
  </si>
  <si>
    <t>29/11/2018</t>
  </si>
  <si>
    <t>30/11/2018</t>
  </si>
  <si>
    <t>01/12/2018</t>
  </si>
  <si>
    <t>02/12/2018</t>
  </si>
  <si>
    <t>03/12/2018</t>
  </si>
  <si>
    <t>04/12/2018</t>
  </si>
  <si>
    <t>05/12/2018</t>
  </si>
  <si>
    <t>06/12/2018</t>
  </si>
  <si>
    <t>07/12/2018</t>
  </si>
  <si>
    <t>08/12/2018</t>
  </si>
  <si>
    <t>09/12/2018</t>
  </si>
  <si>
    <t>10/12/2018</t>
  </si>
  <si>
    <t>11/12/2018</t>
  </si>
  <si>
    <t>12/12/2018</t>
  </si>
  <si>
    <t>13/12/2018</t>
  </si>
  <si>
    <t>14/12/2018</t>
  </si>
  <si>
    <t>15/12/2018</t>
  </si>
  <si>
    <t>16/12/2018</t>
  </si>
  <si>
    <t>17/12/2018</t>
  </si>
  <si>
    <t>18/12/2018</t>
  </si>
  <si>
    <t>19/12/2018</t>
  </si>
  <si>
    <t>20/12/2018</t>
  </si>
  <si>
    <t>21/12/2018</t>
  </si>
  <si>
    <t>22/12/2018</t>
  </si>
  <si>
    <t>23/12/2018</t>
  </si>
  <si>
    <t>24/12/2018</t>
  </si>
  <si>
    <t>25/12/2018</t>
  </si>
  <si>
    <t>26/12/2018</t>
  </si>
  <si>
    <t>27/12/2018</t>
  </si>
  <si>
    <t>28/12/2018</t>
  </si>
  <si>
    <t>29/12/2018</t>
  </si>
  <si>
    <t>30/12/2018</t>
  </si>
  <si>
    <t>31/12/2018</t>
  </si>
  <si>
    <t>01/01/2019</t>
  </si>
  <si>
    <t>/2019</t>
  </si>
  <si>
    <t>02/01/2019</t>
  </si>
  <si>
    <t>03/01/2019</t>
  </si>
  <si>
    <t>04/01/2019</t>
  </si>
  <si>
    <t>05/01/2019</t>
  </si>
  <si>
    <t>06/01/2019</t>
  </si>
  <si>
    <t>07/01/2019</t>
  </si>
  <si>
    <t>08/01/2019</t>
  </si>
  <si>
    <t>09/01/2019</t>
  </si>
  <si>
    <t>10/01/2019</t>
  </si>
  <si>
    <t>11/01/2019</t>
  </si>
  <si>
    <t>12/01/2019</t>
  </si>
  <si>
    <t>13/01/2019</t>
  </si>
  <si>
    <t>14/01/2019</t>
  </si>
  <si>
    <t>15/01/2019</t>
  </si>
  <si>
    <t>16/01/2019</t>
  </si>
  <si>
    <t>17/01/2019</t>
  </si>
  <si>
    <t>18/01/2019</t>
  </si>
  <si>
    <t>19/01/2019</t>
  </si>
  <si>
    <t>20/01/2019</t>
  </si>
  <si>
    <t>21/01/2019</t>
  </si>
  <si>
    <t>22/01/2019</t>
  </si>
  <si>
    <t>23/01/2019</t>
  </si>
  <si>
    <t>24/01/2019</t>
  </si>
  <si>
    <t>25/01/2019</t>
  </si>
  <si>
    <t>26/01/2019</t>
  </si>
  <si>
    <t>27/01/2019</t>
  </si>
  <si>
    <t>28/01/2019</t>
  </si>
  <si>
    <t>29/01/2019</t>
  </si>
  <si>
    <t>30/01/2019</t>
  </si>
  <si>
    <t>31/01/2019</t>
  </si>
  <si>
    <t>01/02/2019</t>
  </si>
  <si>
    <t>02/02/2019</t>
  </si>
  <si>
    <t>03/02/2019</t>
  </si>
  <si>
    <t>04/02/2019</t>
  </si>
  <si>
    <t>05/02/2019</t>
  </si>
  <si>
    <t>06/02/2019</t>
  </si>
  <si>
    <t>07/02/2019</t>
  </si>
  <si>
    <t>08/02/2019</t>
  </si>
  <si>
    <t>09/02/2019</t>
  </si>
  <si>
    <t>10/02/2019</t>
  </si>
  <si>
    <t>11/02/2019</t>
  </si>
  <si>
    <t>12/02/2019</t>
  </si>
  <si>
    <t>13/02/2019</t>
  </si>
  <si>
    <t>14/02/2019</t>
  </si>
  <si>
    <t>15/02/2019</t>
  </si>
  <si>
    <t>16/02/2019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</si>
  <si>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</si>
  <si>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</si>
  <si>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</si>
  <si>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</si>
  <si>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</si>
  <si>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</si>
  <si>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</si>
  <si>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</si>
  <si>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</si>
  <si>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</si>
  <si>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</si>
  <si>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</si>
  <si>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</si>
  <si>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</si>
  <si>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</si>
  <si>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</si>
  <si>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</si>
  <si>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</si>
  <si>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</si>
  <si>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</si>
  <si>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</si>
  <si>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</si>
  <si>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</si>
  <si>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</si>
  <si>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</si>
  <si>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</si>
  <si>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</si>
  <si>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</si>
  <si>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</si>
  <si>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</si>
  <si>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</si>
  <si>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</si>
  <si>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</si>
  <si>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</si>
  <si>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</si>
  <si>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</si>
  <si>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</si>
  <si>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</si>
  <si>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</si>
  <si>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</si>
  <si>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</si>
  <si>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</si>
  <si>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</si>
  <si>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</si>
  <si>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</si>
  <si>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</si>
  <si>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</si>
  <si>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</si>
  <si>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</si>
  <si>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</si>
  <si>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</si>
  <si>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</si>
  <si>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</si>
  <si>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</si>
  <si>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</si>
  <si>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</si>
  <si>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</si>
  <si>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</si>
  <si>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</si>
  <si>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</si>
  <si>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</si>
  <si>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</si>
  <si>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</si>
  <si>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</si>
  <si>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</si>
  <si>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</si>
  <si>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</si>
  <si>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</si>
  <si>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</si>
  <si>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</si>
  <si>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</si>
  <si>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</si>
  <si>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</si>
  <si>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</si>
  <si>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</si>
  <si>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</si>
  <si>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</si>
  <si>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</si>
  <si>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</si>
  <si>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</si>
  <si>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</si>
  <si>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</si>
  <si>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</si>
  <si>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</si>
  <si>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</si>
  <si>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</si>
  <si>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</si>
  <si>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</si>
  <si>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</si>
  <si>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</si>
  <si>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</si>
  <si>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</si>
  <si>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</si>
  <si>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</si>
  <si>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</si>
  <si>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</si>
  <si>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</si>
  <si>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</si>
  <si>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</si>
  <si>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</si>
  <si>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</si>
  <si>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29/05/2019</t>
  </si>
  <si>
    <t>30/05/2019</t>
  </si>
  <si>
    <t>31/05/2019</t>
  </si>
  <si>
    <t>01/06/2019</t>
  </si>
  <si>
    <t>02/06/2019</t>
  </si>
  <si>
    <t>03/06/2019</t>
  </si>
  <si>
    <t>04/06/2019</t>
  </si>
  <si>
    <t>05/06/2019</t>
  </si>
  <si>
    <t>06/06/2019</t>
  </si>
  <si>
    <t>07/06/2019</t>
  </si>
  <si>
    <t>08/06/2019</t>
  </si>
  <si>
    <t>09/06/2019</t>
  </si>
  <si>
    <t>10/06/2019</t>
  </si>
  <si>
    <t>11/06/2019</t>
  </si>
  <si>
    <t>12/06/2019</t>
  </si>
  <si>
    <t>13/06/2019</t>
  </si>
  <si>
    <t>14/06/2019</t>
  </si>
  <si>
    <t>15/06/2019</t>
  </si>
  <si>
    <t>16/06/2019</t>
  </si>
  <si>
    <t>17/06/2019</t>
  </si>
  <si>
    <t>18/06/2019</t>
  </si>
  <si>
    <t>19/06/2019</t>
  </si>
  <si>
    <t>20/06/2019</t>
  </si>
  <si>
    <t>21/06/2019</t>
  </si>
  <si>
    <t>22/06/2019</t>
  </si>
  <si>
    <t>23/06/2019</t>
  </si>
  <si>
    <t>24/06/2019</t>
  </si>
  <si>
    <t>25/06/2019</t>
  </si>
  <si>
    <t>26/06/2019</t>
  </si>
  <si>
    <t>27/06/2019</t>
  </si>
  <si>
    <t>28/06/2019</t>
  </si>
  <si>
    <t>29/06/2019</t>
  </si>
  <si>
    <t>30/06/2019</t>
  </si>
  <si>
    <t>01/07/2019</t>
  </si>
  <si>
    <t>02/07/2019</t>
  </si>
  <si>
    <t>03/07/2019</t>
  </si>
  <si>
    <t>04/07/2019</t>
  </si>
  <si>
    <t>05/07/2019</t>
  </si>
  <si>
    <t>06/07/2019</t>
  </si>
  <si>
    <t>07/07/2019</t>
  </si>
  <si>
    <t>08/07/2019</t>
  </si>
  <si>
    <t>09/07/2019</t>
  </si>
  <si>
    <t>10/07/2019</t>
  </si>
  <si>
    <t>11/07/2019</t>
  </si>
  <si>
    <t>12/07/2019</t>
  </si>
  <si>
    <t>13/07/2019</t>
  </si>
  <si>
    <t>14/07/2019</t>
  </si>
  <si>
    <t>15/07/2019</t>
  </si>
  <si>
    <t>16/07/2019</t>
  </si>
  <si>
    <t>17/07/2019</t>
  </si>
  <si>
    <t>18/07/2019</t>
  </si>
  <si>
    <t>19/07/2019</t>
  </si>
  <si>
    <t>20/07/2019</t>
  </si>
  <si>
    <t>21/07/2019</t>
  </si>
  <si>
    <t>22/07/2019</t>
  </si>
  <si>
    <t>23/07/2019</t>
  </si>
  <si>
    <t>24/07/2019</t>
  </si>
  <si>
    <t>25/07/2019</t>
  </si>
  <si>
    <t>26/07/2019</t>
  </si>
  <si>
    <t>27/07/2019</t>
  </si>
  <si>
    <t>28/07/2019</t>
  </si>
  <si>
    <t>29/07/2019</t>
  </si>
  <si>
    <t>30/07/2019</t>
  </si>
  <si>
    <t>31/07/2019</t>
  </si>
  <si>
    <t>01/08/2019</t>
  </si>
  <si>
    <t>02/08/2019</t>
  </si>
  <si>
    <t>03/08/2019</t>
  </si>
  <si>
    <t>04/08/2019</t>
  </si>
  <si>
    <t>05/08/2019</t>
  </si>
  <si>
    <t>06/08/2019</t>
  </si>
  <si>
    <t>07/08/2019</t>
  </si>
  <si>
    <t>08/08/2019</t>
  </si>
  <si>
    <t>09/08/2019</t>
  </si>
  <si>
    <t>10/08/2019</t>
  </si>
  <si>
    <t>11/08/2019</t>
  </si>
  <si>
    <t>12/08/2019</t>
  </si>
  <si>
    <t>13/08/2019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</si>
  <si>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</si>
  <si>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</si>
  <si>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</si>
  <si>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</si>
  <si>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</si>
  <si>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</si>
  <si>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</si>
  <si>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</si>
  <si>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</si>
  <si>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</si>
  <si>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</si>
  <si>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</si>
  <si>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</si>
  <si>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</si>
  <si>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</si>
  <si>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</si>
  <si>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</si>
  <si>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</si>
  <si>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</si>
  <si>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</si>
  <si>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</si>
  <si>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</si>
  <si>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</si>
  <si>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</si>
  <si>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</si>
  <si>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</si>
  <si>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</si>
  <si>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</si>
  <si>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</si>
  <si>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</si>
  <si>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</si>
  <si>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</si>
  <si>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</si>
  <si>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</si>
  <si>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</si>
  <si>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</si>
  <si>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</si>
  <si>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</si>
  <si>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</si>
  <si>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</si>
  <si>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</si>
  <si>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</si>
  <si>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</si>
  <si>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</si>
  <si>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</si>
  <si>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</si>
  <si>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</si>
  <si>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</si>
  <si>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</si>
  <si>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</si>
  <si>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</si>
  <si>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</si>
  <si>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</si>
  <si>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</si>
  <si>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</si>
  <si>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</si>
  <si>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</si>
  <si>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</si>
  <si>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</si>
  <si>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</si>
  <si>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</si>
  <si>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</si>
  <si>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</si>
  <si>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</si>
  <si>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</si>
  <si>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</si>
  <si>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</si>
  <si>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</si>
  <si>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</si>
  <si>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</si>
  <si>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</si>
  <si>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</si>
  <si>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</si>
  <si>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</si>
  <si>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</si>
  <si>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</si>
  <si>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</si>
  <si>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</si>
  <si>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</si>
  <si>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</si>
  <si>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</si>
  <si>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</si>
  <si>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</si>
  <si>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</si>
  <si>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</si>
  <si>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</si>
  <si>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</si>
  <si>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</si>
  <si>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</si>
  <si>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</si>
  <si>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</si>
  <si>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</si>
  <si>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</si>
  <si>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</si>
  <si>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</si>
  <si>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</si>
  <si>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</si>
  <si>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</si>
  <si>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</si>
  <si>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</si>
  <si>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</si>
  <si>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</si>
  <si>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</si>
  <si>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</si>
  <si>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</si>
  <si>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</si>
  <si>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</si>
  <si>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</si>
  <si>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</si>
  <si>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</si>
  <si>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</si>
  <si>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</si>
  <si>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</si>
  <si>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</si>
  <si>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</si>
  <si>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</si>
  <si>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</si>
  <si>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</si>
  <si>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</si>
  <si>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</si>
  <si>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</si>
  <si>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</si>
  <si>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</si>
  <si>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</si>
  <si>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</si>
  <si>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</si>
  <si>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</si>
  <si>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</si>
  <si>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</si>
  <si>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</si>
  <si>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</si>
  <si>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</si>
  <si>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</si>
  <si>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</si>
  <si>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</si>
  <si>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</si>
  <si>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</si>
  <si>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</si>
  <si>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</si>
  <si>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</si>
  <si>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</si>
  <si>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</si>
  <si>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</si>
  <si>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</si>
  <si>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</si>
  <si>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</si>
  <si>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</si>
  <si>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</si>
  <si>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</si>
  <si>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</si>
  <si>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</si>
  <si>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</si>
  <si>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</si>
  <si>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</si>
  <si>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</si>
  <si>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</si>
  <si>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</si>
  <si>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</si>
  <si>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</si>
  <si>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</si>
  <si>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</si>
  <si>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</si>
  <si>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</si>
  <si>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</si>
  <si>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</si>
  <si>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</si>
  <si>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</si>
  <si>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</si>
  <si>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</si>
  <si>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</si>
  <si>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</si>
  <si>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</si>
  <si>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</si>
  <si>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</si>
  <si>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</si>
  <si>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</si>
  <si>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</si>
  <si>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</si>
  <si>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</si>
  <si>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</si>
  <si>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</si>
  <si>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</si>
  <si>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</si>
  <si>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</si>
  <si>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</si>
  <si>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</si>
  <si>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</si>
  <si>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</si>
  <si>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</si>
  <si>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</si>
  <si>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</si>
  <si>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</si>
  <si>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</si>
  <si>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</si>
  <si>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</si>
  <si>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</si>
  <si>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</si>
  <si>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</si>
  <si>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</si>
  <si>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28/02/2020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</si>
  <si>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</si>
  <si>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</si>
  <si>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</si>
  <si>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</si>
  <si>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</si>
  <si>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</si>
  <si>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</si>
  <si>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</si>
  <si>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</si>
  <si>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</si>
  <si>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</si>
  <si>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</si>
  <si>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</si>
  <si>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</si>
  <si>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</si>
  <si>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</si>
  <si>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16/03/2020</t>
  </si>
  <si>
    <t>17/03/2020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</si>
  <si>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</si>
  <si>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</si>
  <si>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</si>
  <si>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</si>
  <si>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</si>
  <si>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</si>
  <si>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</si>
  <si>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</si>
  <si>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</si>
  <si>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</si>
  <si>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</si>
  <si>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</si>
  <si>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</si>
  <si>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</si>
  <si>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</si>
  <si>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</si>
  <si>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</si>
  <si>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</si>
  <si>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</si>
  <si>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</si>
  <si>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</si>
  <si>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</si>
  <si>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</si>
  <si>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</si>
  <si>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</si>
  <si>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</si>
  <si>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</si>
  <si>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</si>
  <si>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</si>
  <si>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</si>
  <si>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</si>
  <si>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</si>
  <si>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</si>
  <si>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20/04/2020</t>
  </si>
  <si>
    <t>21/04/2020</t>
  </si>
  <si>
    <t>22/04/2020</t>
  </si>
  <si>
    <t>23/04/2020</t>
  </si>
  <si>
    <t>24/04/2020</t>
  </si>
  <si>
    <t>25/04/2020</t>
  </si>
  <si>
    <t>26/04/2020</t>
  </si>
  <si>
    <t>27/04/2020</t>
  </si>
  <si>
    <t>28/04/2020</t>
  </si>
  <si>
    <t>29/04/2020</t>
  </si>
  <si>
    <t>30/04/2020</t>
  </si>
  <si>
    <t>01/05/2020</t>
  </si>
  <si>
    <t>02/05/2020</t>
  </si>
  <si>
    <t>03/05/2020</t>
  </si>
  <si>
    <t>04/05/2020</t>
  </si>
  <si>
    <t>05/05/2020</t>
  </si>
  <si>
    <t>06/05/2020</t>
  </si>
  <si>
    <t>07/05/2020</t>
  </si>
  <si>
    <t>08/05/2020</t>
  </si>
  <si>
    <t>09/05/2020</t>
  </si>
  <si>
    <t>10/05/2020</t>
  </si>
  <si>
    <t>11/05/2020</t>
  </si>
  <si>
    <t>12/05/2020</t>
  </si>
  <si>
    <t>13/05/2020</t>
  </si>
  <si>
    <t>14/05/2020</t>
  </si>
  <si>
    <t>15/05/2020</t>
  </si>
  <si>
    <t>16/05/2020</t>
  </si>
  <si>
    <t>17/05/2020</t>
  </si>
  <si>
    <t>18/05/2020</t>
  </si>
  <si>
    <t>19/05/2020</t>
  </si>
  <si>
    <t>20/05/2020</t>
  </si>
  <si>
    <t>21/05/2020</t>
  </si>
  <si>
    <t>22/05/2020</t>
  </si>
  <si>
    <t>23/05/2020</t>
  </si>
  <si>
    <t>24/05/2020</t>
  </si>
  <si>
    <t>25/05/2020</t>
  </si>
  <si>
    <t>26/05/2020</t>
  </si>
  <si>
    <t>27/05/2020</t>
  </si>
  <si>
    <t>28/05/2020</t>
  </si>
  <si>
    <t>29/05/2020</t>
  </si>
  <si>
    <t>30/05/2020</t>
  </si>
  <si>
    <t>31/05/2020</t>
  </si>
  <si>
    <t>01/06/2020</t>
  </si>
  <si>
    <t>02/06/2020</t>
  </si>
  <si>
    <t>03/06/2020</t>
  </si>
  <si>
    <t>04/06/2020</t>
  </si>
  <si>
    <t>05/06/2020</t>
  </si>
  <si>
    <t>06/06/2020</t>
  </si>
  <si>
    <t>07/06/2020</t>
  </si>
  <si>
    <t>08/06/2020</t>
  </si>
  <si>
    <t>09/06/2020</t>
  </si>
  <si>
    <t>10/06/2020</t>
  </si>
  <si>
    <t>11/06/2020</t>
  </si>
  <si>
    <t>12/06/2020</t>
  </si>
  <si>
    <t>13/06/2020</t>
  </si>
  <si>
    <t>14/06/2020</t>
  </si>
  <si>
    <t>15/06/2020</t>
  </si>
  <si>
    <t>16/06/2020</t>
  </si>
  <si>
    <t>17/06/2020</t>
  </si>
  <si>
    <t>18/06/2020</t>
  </si>
  <si>
    <t>19/06/2020</t>
  </si>
  <si>
    <t>20/06/2020</t>
  </si>
  <si>
    <t>21/06/2020</t>
  </si>
  <si>
    <t>22/06/2020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</si>
  <si>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</si>
  <si>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</si>
  <si>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</si>
  <si>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</si>
  <si>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</si>
  <si>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</si>
  <si>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</si>
  <si>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</si>
  <si>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</si>
  <si>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</si>
  <si>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</si>
  <si>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</si>
  <si>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</si>
  <si>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</si>
  <si>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</si>
  <si>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</si>
  <si>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</si>
  <si>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</si>
  <si>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</si>
  <si>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</si>
  <si>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</si>
  <si>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</si>
  <si>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</si>
  <si>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</si>
  <si>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</si>
  <si>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</si>
  <si>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</si>
  <si>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20/07/2020</t>
  </si>
  <si>
    <t>21/07/2020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</si>
  <si>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</si>
  <si>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</si>
  <si>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</si>
  <si>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</si>
  <si>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</si>
  <si>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</si>
  <si>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</si>
  <si>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</si>
  <si>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30/07/2020</t>
  </si>
  <si>
    <t>31/07/2020</t>
  </si>
  <si>
    <t>01/08/2020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</si>
  <si>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</si>
  <si>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</si>
  <si>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</si>
  <si>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</si>
  <si>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</si>
  <si>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</si>
  <si>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</si>
  <si>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</si>
  <si>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</si>
  <si>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</si>
  <si>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</si>
  <si>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</si>
  <si>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</si>
  <si>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</si>
  <si>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</si>
  <si>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</si>
  <si>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</si>
  <si>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</si>
  <si>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</si>
  <si>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</si>
  <si>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</si>
  <si>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</si>
  <si>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</si>
  <si>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</si>
  <si>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</si>
  <si>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</si>
  <si>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</si>
  <si>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</si>
  <si>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</si>
  <si>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</si>
  <si>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</si>
  <si>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</si>
  <si>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</si>
  <si>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</si>
  <si>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</si>
  <si>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</si>
  <si>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</si>
  <si>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</si>
  <si>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</si>
  <si>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</si>
  <si>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</si>
  <si>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</si>
  <si>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</si>
  <si>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</si>
  <si>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</si>
  <si>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</si>
  <si>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</si>
  <si>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</si>
  <si>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</si>
  <si>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</si>
  <si>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</si>
  <si>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</si>
  <si>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</si>
  <si>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</si>
  <si>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</si>
  <si>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</si>
  <si>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</si>
  <si>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</si>
  <si>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</si>
  <si>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</si>
  <si>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</si>
  <si>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</si>
  <si>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</si>
  <si>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</si>
  <si>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</si>
  <si>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</si>
  <si>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</si>
  <si>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</si>
  <si>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</si>
  <si>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</si>
  <si>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</si>
  <si>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</si>
  <si>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</si>
  <si>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14/10/2020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</si>
  <si>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</si>
  <si>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</si>
  <si>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</si>
  <si>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</si>
  <si>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</si>
  <si>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</si>
  <si>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</si>
  <si>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</si>
  <si>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</si>
  <si>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</si>
  <si>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</si>
  <si>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</si>
  <si>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</si>
  <si>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</si>
  <si>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</si>
  <si>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</si>
  <si>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</si>
  <si>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</si>
  <si>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</si>
  <si>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</si>
  <si>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</si>
  <si>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</si>
  <si>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</si>
  <si>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</si>
  <si>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</si>
  <si>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</si>
  <si>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</si>
  <si>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</si>
  <si>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</si>
  <si>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</si>
  <si>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</si>
  <si>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</si>
  <si>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</si>
  <si>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</si>
  <si>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</si>
  <si>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</si>
  <si>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</si>
  <si>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</si>
  <si>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</si>
  <si>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</si>
  <si>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</si>
  <si>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</si>
  <si>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</si>
  <si>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</si>
  <si>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</si>
  <si>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</si>
  <si>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</si>
  <si>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</si>
  <si>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</si>
  <si>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</si>
  <si>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</si>
  <si>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</si>
  <si>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</si>
  <si>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</si>
  <si>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</si>
  <si>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</si>
  <si>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</si>
  <si>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</si>
  <si>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</si>
  <si>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</si>
  <si>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</si>
  <si>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</si>
  <si>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</si>
  <si>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</si>
  <si>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</si>
  <si>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</si>
  <si>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</si>
  <si>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</si>
  <si>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</si>
  <si>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</si>
  <si>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</si>
  <si>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</si>
  <si>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</si>
  <si>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</si>
  <si>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</si>
  <si>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</si>
  <si>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</si>
  <si>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</si>
  <si>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</si>
  <si>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</si>
  <si>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</si>
  <si>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</si>
  <si>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</si>
  <si>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</si>
  <si>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</si>
  <si>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</si>
  <si>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</si>
  <si>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</si>
  <si>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</si>
  <si>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</si>
  <si>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</si>
  <si>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</si>
  <si>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</si>
  <si>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</si>
  <si>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</si>
  <si>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</si>
  <si>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</si>
  <si>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</si>
  <si>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</si>
  <si>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</si>
  <si>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</si>
  <si>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</si>
  <si>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</si>
  <si>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</si>
  <si>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</si>
  <si>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</si>
  <si>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</si>
  <si>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</si>
  <si>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</si>
  <si>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</si>
  <si>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</si>
  <si>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</si>
  <si>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</si>
  <si>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</si>
  <si>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</si>
  <si>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</si>
  <si>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</si>
  <si>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</si>
  <si>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</si>
  <si>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</si>
  <si>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</si>
  <si>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</si>
  <si>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</si>
  <si>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</si>
  <si>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</si>
  <si>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</si>
  <si>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</si>
  <si>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</si>
  <si>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</si>
  <si>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</si>
  <si>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</si>
  <si>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</si>
  <si>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</si>
  <si>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</si>
  <si>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</si>
  <si>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</si>
  <si>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</si>
  <si>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</si>
  <si>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</si>
  <si>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</si>
  <si>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</si>
  <si>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</si>
  <si>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</si>
  <si>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</si>
  <si>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</si>
  <si>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</si>
  <si>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</si>
  <si>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</si>
  <si>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</si>
  <si>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</si>
  <si>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</si>
  <si>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</si>
  <si>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</si>
  <si>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</si>
  <si>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</si>
  <si>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</si>
  <si>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</si>
  <si>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</si>
  <si>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</si>
  <si>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</si>
  <si>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</si>
  <si>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</si>
  <si>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</si>
  <si>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</si>
  <si>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</si>
  <si>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</si>
  <si>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</si>
  <si>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</si>
  <si>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</si>
  <si>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</si>
  <si>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</si>
  <si>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</si>
  <si>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</si>
  <si>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</si>
  <si>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</si>
  <si>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</si>
  <si>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</si>
  <si>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</si>
  <si>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</si>
  <si>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</si>
  <si>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</si>
  <si>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</si>
  <si>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</si>
  <si>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</si>
  <si>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</si>
  <si>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</si>
  <si>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</si>
  <si>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</si>
  <si>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</si>
  <si>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</si>
  <si>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</si>
  <si>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</si>
  <si>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</si>
  <si>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</si>
  <si>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</si>
  <si>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</si>
  <si>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</si>
  <si>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</si>
  <si>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</si>
  <si>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</si>
  <si>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</si>
  <si>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</si>
  <si>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</si>
  <si>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</si>
  <si>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</si>
  <si>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</si>
  <si>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</si>
  <si>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</si>
  <si>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</si>
  <si>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</si>
  <si>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</si>
  <si>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</si>
  <si>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</si>
  <si>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</si>
  <si>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</si>
  <si>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</si>
  <si>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</si>
  <si>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</si>
  <si>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</si>
  <si>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</si>
  <si>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</si>
  <si>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</si>
  <si>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</si>
  <si>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</si>
  <si>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</si>
  <si>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</si>
  <si>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</si>
  <si>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</si>
  <si>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</si>
  <si>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</si>
  <si>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</si>
  <si>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</si>
  <si>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</si>
  <si>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</si>
  <si>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</si>
  <si>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</si>
  <si>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</si>
  <si>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</si>
  <si>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</si>
  <si>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</si>
  <si>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</si>
  <si>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</si>
  <si>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</si>
  <si>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</si>
  <si>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</si>
  <si>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</si>
  <si>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</si>
  <si>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</si>
  <si>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</si>
  <si>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</si>
  <si>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</si>
  <si>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</si>
  <si>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</si>
  <si>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</si>
  <si>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</si>
  <si>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26/06/2021</t>
  </si>
  <si>
    <t>27/06/2021</t>
  </si>
  <si>
    <t>28/06/2021</t>
  </si>
  <si>
    <t>29/06/2021</t>
  </si>
  <si>
    <t>30/06/2021</t>
  </si>
  <si>
    <t>01/07/2021</t>
  </si>
  <si>
    <t>02/07/2021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</si>
  <si>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</si>
  <si>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</si>
  <si>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</si>
  <si>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</si>
  <si>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</si>
  <si>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</si>
  <si>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</si>
  <si>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</si>
  <si>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</si>
  <si>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</si>
  <si>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</si>
  <si>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</si>
  <si>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</si>
  <si>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</si>
  <si>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</si>
  <si>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</si>
  <si>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</si>
  <si>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</si>
  <si>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</si>
  <si>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</si>
  <si>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</si>
  <si>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</si>
  <si>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</si>
  <si>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</si>
  <si>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</si>
  <si>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</si>
  <si>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</si>
  <si>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</si>
  <si>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</si>
  <si>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</si>
  <si>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</si>
  <si>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</si>
  <si>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</si>
  <si>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</si>
  <si>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</si>
  <si>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</si>
  <si>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</si>
  <si>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</si>
  <si>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</si>
  <si>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</si>
  <si>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</si>
  <si>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</si>
  <si>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</si>
  <si>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</si>
  <si>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</si>
  <si>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</si>
  <si>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</si>
  <si>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</si>
  <si>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</si>
  <si>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</si>
  <si>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</si>
  <si>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</si>
  <si>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</si>
  <si>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</si>
  <si>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</si>
  <si>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</si>
  <si>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</si>
  <si>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</si>
  <si>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</si>
  <si>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</si>
  <si>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</si>
  <si>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</si>
  <si>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</si>
  <si>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</si>
  <si>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</si>
  <si>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</si>
  <si>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</si>
  <si>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</si>
  <si>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</si>
  <si>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</si>
  <si>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</si>
  <si>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</si>
  <si>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</si>
  <si>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</si>
  <si>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</si>
  <si>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</si>
  <si>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</si>
  <si>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</si>
  <si>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19/09/2021</t>
  </si>
  <si>
    <t>20/09/2021</t>
  </si>
  <si>
    <t>21/09/2021</t>
  </si>
  <si>
    <t>22/09/2021</t>
  </si>
  <si>
    <t>23/09/2021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</si>
  <si>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</si>
  <si>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</si>
  <si>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</si>
  <si>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</si>
  <si>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</si>
  <si>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</si>
  <si>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</si>
  <si>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</si>
  <si>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</si>
  <si>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</si>
  <si>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</si>
  <si>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</si>
  <si>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</si>
  <si>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</si>
  <si>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</si>
  <si>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</si>
  <si>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</si>
  <si>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</si>
  <si>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</si>
  <si>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</si>
  <si>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</si>
  <si>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</si>
  <si>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</si>
  <si>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</si>
  <si>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</si>
  <si>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</si>
  <si>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</si>
  <si>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</si>
  <si>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</si>
  <si>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</si>
  <si>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</si>
  <si>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</si>
  <si>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</si>
  <si>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</si>
  <si>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</si>
  <si>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</si>
  <si>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</si>
  <si>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</si>
  <si>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</si>
  <si>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</si>
  <si>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</si>
  <si>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</si>
  <si>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</si>
  <si>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</si>
  <si>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</si>
  <si>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</si>
  <si>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</si>
  <si>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</si>
  <si>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</si>
  <si>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</si>
  <si>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</si>
  <si>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</si>
  <si>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</si>
  <si>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</si>
  <si>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</si>
  <si>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</si>
  <si>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</si>
  <si>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</si>
  <si>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</si>
  <si>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</si>
  <si>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</si>
  <si>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</si>
  <si>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</si>
  <si>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</si>
  <si>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</si>
  <si>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</si>
  <si>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</si>
  <si>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</si>
  <si>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</si>
  <si>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</si>
  <si>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</si>
  <si>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</si>
  <si>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</si>
  <si>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</si>
  <si>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</si>
  <si>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</si>
  <si>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</si>
  <si>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</si>
  <si>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</si>
  <si>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</si>
  <si>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</si>
  <si>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</si>
  <si>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</si>
  <si>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</si>
  <si>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</si>
  <si>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</si>
  <si>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</si>
  <si>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</si>
  <si>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</si>
  <si>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</si>
  <si>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</si>
  <si>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</si>
  <si>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</si>
  <si>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</si>
  <si>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</si>
  <si>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</si>
  <si>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</si>
  <si>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</si>
  <si>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</si>
  <si>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</si>
  <si>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</si>
  <si>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</si>
  <si>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</si>
  <si>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</si>
  <si>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</si>
  <si>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</si>
  <si>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</si>
  <si>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</si>
  <si>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</si>
  <si>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</si>
  <si>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</si>
  <si>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</si>
  <si>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</si>
  <si>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</si>
  <si>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</si>
  <si>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</si>
  <si>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</si>
  <si>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</si>
  <si>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</si>
  <si>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</si>
  <si>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</si>
  <si>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</si>
  <si>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</si>
  <si>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</si>
  <si>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</si>
  <si>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</si>
  <si>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</si>
  <si>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</si>
  <si>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</si>
  <si>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</si>
  <si>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</si>
  <si>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</si>
  <si>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</si>
  <si>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</si>
  <si>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</si>
  <si>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</si>
  <si>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</si>
  <si>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</si>
  <si>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</si>
  <si>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</si>
  <si>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</si>
  <si>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</si>
  <si>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</si>
  <si>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</si>
  <si>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</si>
  <si>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</si>
  <si>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</si>
  <si>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</si>
  <si>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</si>
  <si>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</si>
  <si>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</si>
  <si>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</si>
  <si>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</si>
  <si>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</si>
  <si>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</si>
  <si>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</si>
  <si>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</si>
  <si>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</si>
  <si>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</si>
  <si>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</si>
  <si>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</si>
  <si>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</si>
  <si>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</si>
  <si>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</si>
  <si>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</si>
  <si>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</si>
  <si>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</si>
  <si>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</si>
  <si>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</si>
  <si>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</si>
  <si>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</si>
  <si>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</si>
  <si>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</si>
  <si>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</si>
  <si>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</si>
  <si>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</si>
  <si>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</si>
  <si>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</si>
  <si>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</si>
  <si>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</si>
  <si>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</si>
  <si>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</si>
  <si>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</si>
  <si>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</si>
  <si>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</si>
  <si>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</si>
  <si>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</si>
  <si>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</si>
  <si>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</si>
  <si>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</si>
  <si>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</si>
  <si>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</si>
  <si>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</si>
  <si>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</si>
  <si>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</si>
  <si>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</si>
  <si>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</si>
  <si>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</si>
  <si>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</si>
  <si>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</si>
  <si>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</si>
  <si>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12/04/2022</t>
  </si>
  <si>
    <t>13/04/2022</t>
  </si>
  <si>
    <t>14/04/2022</t>
  </si>
  <si>
    <t>15/04/2022</t>
  </si>
  <si>
    <t>16/04/2022</t>
  </si>
  <si>
    <t>17/04/2022</t>
  </si>
  <si>
    <t>18/04/2022</t>
  </si>
  <si>
    <t>19/04/2022</t>
  </si>
  <si>
    <t>20/04/2022</t>
  </si>
  <si>
    <t>21/04/2022</t>
  </si>
  <si>
    <t>22/04/2022</t>
  </si>
  <si>
    <t>23/04/2022</t>
  </si>
  <si>
    <t>24/04/2022</t>
  </si>
  <si>
    <t>25/04/2022</t>
  </si>
  <si>
    <t>26/04/2022</t>
  </si>
  <si>
    <t>27/04/2022</t>
  </si>
  <si>
    <t>28/04/2022</t>
  </si>
  <si>
    <t>29/04/2022</t>
  </si>
  <si>
    <t>30/04/2022</t>
  </si>
  <si>
    <t>01/05/2022</t>
  </si>
  <si>
    <t>02/05/2022</t>
  </si>
  <si>
    <t>03/05/2022</t>
  </si>
  <si>
    <t>04/05/2022</t>
  </si>
  <si>
    <t>05/05/2022</t>
  </si>
  <si>
    <t>06/05/2022</t>
  </si>
  <si>
    <t>07/05/2022</t>
  </si>
  <si>
    <t>08/05/2022</t>
  </si>
  <si>
    <t>09/05/2022</t>
  </si>
  <si>
    <t>10/05/2022</t>
  </si>
  <si>
    <t>11/05/2022</t>
  </si>
  <si>
    <t>12/05/2022</t>
  </si>
  <si>
    <t>13/05/2022</t>
  </si>
  <si>
    <t>14/05/2022</t>
  </si>
  <si>
    <t>15/05/2022</t>
  </si>
  <si>
    <t>16/05/2022</t>
  </si>
  <si>
    <t>17/05/2022</t>
  </si>
  <si>
    <t>18/05/2022</t>
  </si>
  <si>
    <t>19/05/2022</t>
  </si>
  <si>
    <t>20/05/2022</t>
  </si>
  <si>
    <t>21/05/2022</t>
  </si>
  <si>
    <t>22/05/2022</t>
  </si>
  <si>
    <t>23/05/2022</t>
  </si>
  <si>
    <t>24/05/2022</t>
  </si>
  <si>
    <t>25/05/2022</t>
  </si>
  <si>
    <t>26/05/2022</t>
  </si>
  <si>
    <t>27/05/2022</t>
  </si>
  <si>
    <t>28/05/2022</t>
  </si>
  <si>
    <t>29/05/2022</t>
  </si>
  <si>
    <t>30/05/2022</t>
  </si>
  <si>
    <t>31/05/2022</t>
  </si>
  <si>
    <t>01/06/2022</t>
  </si>
  <si>
    <t>02/06/2022</t>
  </si>
  <si>
    <t>03/06/2022</t>
  </si>
  <si>
    <t>04/06/2022</t>
  </si>
  <si>
    <t>05/06/2022</t>
  </si>
  <si>
    <t>06/06/2022</t>
  </si>
  <si>
    <t>07/06/2022</t>
  </si>
  <si>
    <t>08/06/2022</t>
  </si>
  <si>
    <t>09/06/2022</t>
  </si>
  <si>
    <t>10/06/2022</t>
  </si>
  <si>
    <t>11/06/2022</t>
  </si>
  <si>
    <t>12/06/2022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</si>
  <si>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</si>
  <si>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</si>
  <si>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</si>
  <si>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</si>
  <si>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</si>
  <si>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</si>
  <si>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</si>
  <si>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</si>
  <si>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</si>
  <si>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</si>
  <si>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</si>
  <si>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</si>
  <si>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</si>
  <si>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</si>
  <si>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</si>
  <si>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</si>
  <si>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</si>
  <si>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</si>
  <si>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01/07/2022</t>
  </si>
  <si>
    <t>02/07/2022</t>
  </si>
  <si>
    <t>03/07/2022</t>
  </si>
  <si>
    <t>04/07/2022</t>
  </si>
  <si>
    <t>05/07/2022</t>
  </si>
  <si>
    <t>06/07/2022</t>
  </si>
  <si>
    <t>07/07/2022</t>
  </si>
  <si>
    <t>08/07/2022</t>
  </si>
  <si>
    <t>09/07/2022</t>
  </si>
  <si>
    <t>10/07/2022</t>
  </si>
  <si>
    <t>11/07/2022</t>
  </si>
  <si>
    <t>12/07/2022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</si>
  <si>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</si>
  <si>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</si>
  <si>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</si>
  <si>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</si>
  <si>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</si>
  <si>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</si>
  <si>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</si>
  <si>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</si>
  <si>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</si>
  <si>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</si>
  <si>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</si>
  <si>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</si>
  <si>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</si>
  <si>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</si>
  <si>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</si>
  <si>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</si>
  <si>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</si>
  <si>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</si>
  <si>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</si>
  <si>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</si>
  <si>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</si>
  <si>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</si>
  <si>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</si>
  <si>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</si>
  <si>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</si>
  <si>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</si>
  <si>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</si>
  <si>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</si>
  <si>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</si>
  <si>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</si>
  <si>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</si>
  <si>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13/08/2022</t>
  </si>
  <si>
    <t>14/08/2022</t>
  </si>
  <si>
    <t>15/08/2022</t>
  </si>
  <si>
    <t>16/08/2022</t>
  </si>
  <si>
    <t>17/08/2022</t>
  </si>
  <si>
    <t>18/08/2022</t>
  </si>
  <si>
    <t>19/08/2022</t>
  </si>
  <si>
    <t>20/08/2022</t>
  </si>
  <si>
    <t>21/08/2022</t>
  </si>
  <si>
    <t>22/08/2022</t>
  </si>
  <si>
    <t>23/08/2022</t>
  </si>
  <si>
    <t>24/08/2022</t>
  </si>
  <si>
    <t>25/08/2022</t>
  </si>
  <si>
    <t>26/08/2022</t>
  </si>
  <si>
    <t>27/08/2022</t>
  </si>
  <si>
    <t>28/08/2022</t>
  </si>
  <si>
    <t>29/08/2022</t>
  </si>
  <si>
    <t>30/08/2022</t>
  </si>
  <si>
    <t>31/08/2022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</si>
  <si>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</si>
  <si>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</si>
  <si>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</si>
  <si>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</si>
  <si>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</si>
  <si>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</si>
  <si>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</si>
  <si>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</si>
  <si>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</si>
  <si>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</si>
  <si>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</si>
  <si>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</si>
  <si>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</si>
  <si>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</si>
  <si>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</si>
  <si>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</si>
  <si>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</si>
  <si>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</si>
  <si>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</si>
  <si>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</si>
  <si>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</si>
  <si>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</si>
  <si>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</si>
  <si>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</si>
  <si>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</si>
  <si>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</si>
  <si>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</si>
  <si>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</si>
  <si>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</si>
  <si>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</si>
  <si>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</si>
  <si>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</si>
  <si>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</si>
  <si>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</si>
  <si>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</si>
  <si>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</si>
  <si>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</si>
  <si>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</si>
  <si>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</si>
  <si>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</si>
  <si>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</si>
  <si>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</si>
  <si>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</si>
  <si>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</si>
  <si>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</si>
  <si>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</si>
  <si>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</si>
  <si>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</si>
  <si>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</si>
  <si>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</si>
  <si>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</si>
  <si>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</si>
  <si>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</si>
  <si>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</si>
  <si>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</si>
  <si>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</si>
  <si>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</si>
  <si>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</si>
  <si>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</si>
  <si>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</si>
  <si>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</si>
  <si>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</si>
  <si>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</si>
  <si>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</si>
  <si>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</si>
  <si>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</si>
  <si>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</si>
  <si>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</si>
  <si>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</si>
  <si>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</si>
  <si>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</si>
  <si>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</si>
  <si>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</si>
  <si>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</si>
  <si>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</si>
  <si>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</si>
  <si>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</si>
  <si>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</si>
  <si>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</si>
  <si>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</si>
  <si>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</si>
  <si>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</si>
  <si>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</si>
  <si>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</si>
  <si>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</si>
  <si>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</si>
  <si>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</si>
  <si>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</si>
  <si>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</si>
  <si>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</si>
  <si>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</si>
  <si>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01/12/2022</t>
  </si>
  <si>
    <t>02/12/2022</t>
  </si>
  <si>
    <t>03/12/2022</t>
  </si>
  <si>
    <t>04/12/2022</t>
  </si>
  <si>
    <t>05/12/2022</t>
  </si>
  <si>
    <t>06/12/2022</t>
  </si>
  <si>
    <t>07/12/2022</t>
  </si>
  <si>
    <t>08/12/2022</t>
  </si>
  <si>
    <t>09/12/2022</t>
  </si>
  <si>
    <t>10/12/2022</t>
  </si>
  <si>
    <t>11/12/2022</t>
  </si>
  <si>
    <t>12/12/2022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</si>
  <si>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</si>
  <si>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</si>
  <si>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</si>
  <si>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</si>
  <si>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</si>
  <si>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</si>
  <si>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</si>
  <si>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</si>
  <si>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</si>
  <si>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</si>
  <si>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</si>
  <si>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</si>
  <si>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</si>
  <si>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</si>
  <si>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</si>
  <si>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</si>
  <si>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</si>
  <si>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</si>
  <si>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</si>
  <si>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01/01/2023</t>
  </si>
  <si>
    <t>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</si>
  <si>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</si>
  <si>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</si>
  <si>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</si>
  <si>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</si>
  <si>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</si>
  <si>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</si>
  <si>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</si>
  <si>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</si>
  <si>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</si>
  <si>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</si>
  <si>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</si>
  <si>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</si>
  <si>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</si>
  <si>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</si>
  <si>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</si>
  <si>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</si>
  <si>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</si>
  <si>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</si>
  <si>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</si>
  <si>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</si>
  <si>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</si>
  <si>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</si>
  <si>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</si>
  <si>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</si>
  <si>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</si>
  <si>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</si>
  <si>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</si>
  <si>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</si>
  <si>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</si>
  <si>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</si>
  <si>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</si>
  <si>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</si>
  <si>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</si>
  <si>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</si>
  <si>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</si>
  <si>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</si>
  <si>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</si>
  <si>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</si>
  <si>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</si>
  <si>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</si>
  <si>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</si>
  <si>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</si>
  <si>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</si>
  <si>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</si>
  <si>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</si>
  <si>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</si>
  <si>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</si>
  <si>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</si>
  <si>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</si>
  <si>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</si>
  <si>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</si>
  <si>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</si>
  <si>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</si>
  <si>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</si>
  <si>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</si>
  <si>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</si>
  <si>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</si>
  <si>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</si>
  <si>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</si>
  <si>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</si>
  <si>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</si>
  <si>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</si>
  <si>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</si>
  <si>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</si>
  <si>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</si>
  <si>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</si>
  <si>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</si>
  <si>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</si>
  <si>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</si>
  <si>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</si>
  <si>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</si>
  <si>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</si>
  <si>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</si>
  <si>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</si>
  <si>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</si>
  <si>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</si>
  <si>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</si>
  <si>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</si>
  <si>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</si>
  <si>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</si>
  <si>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</si>
  <si>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</si>
  <si>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</si>
  <si>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</si>
  <si>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</si>
  <si>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</si>
  <si>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</si>
  <si>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</si>
  <si>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</si>
  <si>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</si>
  <si>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</si>
  <si>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</si>
  <si>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</si>
  <si>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</si>
  <si>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</si>
  <si>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</si>
  <si>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</si>
  <si>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</si>
  <si>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</si>
  <si>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</si>
  <si>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</si>
  <si>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</si>
  <si>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</si>
  <si>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</si>
  <si>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</si>
  <si>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</si>
  <si>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</si>
  <si>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</si>
  <si>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</si>
  <si>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</si>
  <si>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</si>
  <si>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</si>
  <si>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</si>
  <si>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</si>
  <si>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</si>
  <si>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</si>
  <si>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</si>
  <si>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</si>
  <si>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</si>
  <si>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</si>
  <si>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</si>
  <si>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</si>
  <si>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</si>
  <si>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</si>
  <si>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</si>
  <si>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</si>
  <si>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</si>
  <si>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</si>
  <si>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</si>
  <si>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</si>
  <si>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</si>
  <si>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</si>
  <si>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</si>
  <si>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</si>
  <si>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</si>
  <si>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</si>
  <si>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</si>
  <si>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</si>
  <si>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</si>
  <si>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</si>
  <si>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</si>
  <si>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</si>
  <si>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</si>
  <si>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</si>
  <si>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</si>
  <si>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</si>
  <si>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</si>
  <si>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</si>
  <si>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</si>
  <si>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</si>
  <si>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</si>
  <si>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</si>
  <si>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</si>
  <si>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</si>
  <si>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</si>
  <si>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</si>
  <si>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</si>
  <si>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</si>
  <si>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</si>
  <si>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</si>
  <si>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</si>
  <si>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</si>
  <si>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</si>
  <si>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</si>
  <si>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</si>
  <si>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</si>
  <si>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</si>
  <si>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</si>
  <si>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</si>
  <si>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</si>
  <si>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</si>
  <si>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</si>
  <si>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</si>
  <si>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</si>
  <si>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</si>
  <si>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</si>
  <si>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</si>
  <si>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</si>
  <si>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</si>
  <si>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</si>
  <si>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</si>
  <si>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</si>
  <si>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</si>
  <si>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</si>
  <si>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</si>
  <si>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</si>
  <si>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</si>
  <si>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</si>
  <si>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</si>
  <si>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</si>
  <si>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</si>
  <si>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</si>
  <si>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</si>
  <si>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</si>
  <si>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</si>
  <si>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</si>
  <si>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</si>
  <si>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</si>
  <si>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</si>
  <si>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</si>
  <si>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</si>
  <si>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</si>
  <si>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</si>
  <si>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</si>
  <si>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</si>
  <si>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</si>
  <si>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</si>
  <si>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</si>
  <si>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</si>
  <si>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</si>
  <si>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</si>
  <si>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</si>
  <si>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</si>
  <si>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</si>
  <si>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</si>
  <si>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</si>
  <si>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</si>
  <si>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</si>
  <si>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</si>
  <si>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</si>
  <si>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</si>
  <si>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</si>
  <si>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</si>
  <si>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</si>
  <si>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</si>
  <si>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</si>
  <si>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</si>
  <si>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</si>
  <si>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</si>
  <si>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</si>
  <si>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</si>
  <si>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</si>
  <si>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</si>
  <si>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</si>
  <si>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</si>
  <si>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</si>
  <si>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</si>
  <si>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</si>
  <si>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</si>
  <si>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</si>
  <si>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</si>
  <si>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</si>
  <si>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</si>
  <si>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</si>
  <si>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</si>
  <si>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</si>
  <si>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</si>
  <si>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</si>
  <si>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</si>
  <si>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</si>
  <si>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</si>
  <si>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</si>
  <si>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</si>
  <si>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</si>
  <si>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</si>
  <si>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</si>
  <si>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</si>
  <si>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</si>
  <si>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</si>
  <si>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</si>
  <si>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</si>
  <si>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</si>
  <si>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</si>
  <si>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</si>
  <si>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</si>
  <si>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</si>
  <si>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</si>
  <si>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</si>
  <si>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</si>
  <si>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</si>
  <si>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</si>
  <si>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</si>
  <si>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</si>
  <si>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</si>
  <si>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</si>
  <si>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</si>
  <si>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</si>
  <si>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</si>
  <si>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</si>
  <si>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</si>
  <si>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</si>
  <si>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</si>
  <si>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</si>
  <si>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</si>
  <si>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</si>
  <si>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</si>
  <si>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</si>
  <si>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</si>
  <si>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</si>
  <si>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</si>
  <si>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</si>
  <si>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</si>
  <si>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</si>
  <si>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</si>
  <si>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</si>
  <si>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</si>
  <si>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</si>
  <si>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</si>
  <si>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</si>
  <si>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</si>
  <si>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</si>
  <si>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</si>
  <si>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</si>
  <si>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</si>
  <si>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</si>
  <si>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</si>
  <si>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</si>
  <si>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</si>
  <si>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</si>
  <si>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</si>
  <si>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</si>
  <si>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</si>
  <si>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</si>
  <si>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</si>
  <si>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</si>
  <si>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</si>
  <si>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</si>
  <si>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</si>
  <si>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</si>
  <si>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</si>
  <si>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</si>
  <si>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</si>
  <si>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</si>
  <si>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</si>
  <si>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</si>
  <si>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</si>
  <si>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</si>
  <si>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</si>
  <si>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</si>
  <si>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</si>
  <si>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</si>
  <si>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</si>
  <si>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</si>
  <si>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</si>
  <si>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</si>
  <si>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</si>
  <si>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</si>
  <si>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</si>
  <si>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</si>
  <si>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</si>
  <si>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</si>
  <si>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</si>
  <si>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</si>
  <si>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</si>
  <si>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</si>
  <si>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</si>
  <si>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</si>
  <si>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</si>
  <si>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</si>
  <si>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</si>
  <si>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</si>
  <si>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</si>
  <si>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</si>
  <si>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</si>
  <si>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</si>
  <si>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</si>
  <si>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</si>
  <si>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</si>
  <si>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</si>
  <si>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</si>
  <si>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</si>
  <si>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</si>
  <si>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</si>
  <si>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</si>
  <si>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15/08/2024</t>
  </si>
  <si>
    <t>NAJI n</t>
  </si>
  <si>
    <t>REILLANT P</t>
  </si>
  <si>
    <t>TEIXEIRA E</t>
  </si>
  <si>
    <t>08/11/2024</t>
  </si>
  <si>
    <t>GUILLIN ELISABETH</t>
  </si>
  <si>
    <t>07/03/2013</t>
  </si>
  <si>
    <t>CUILLIER LAURENT</t>
  </si>
  <si>
    <t>VIRELY OLIVIER</t>
  </si>
  <si>
    <t>NAJI NABIL</t>
  </si>
  <si>
    <t>PETIT JULIEN</t>
  </si>
  <si>
    <t>RAZZANO SYLVAIN</t>
  </si>
  <si>
    <t>GUION STEPHANE</t>
  </si>
  <si>
    <t>CERVEIRA DOS SANTOS PAULO</t>
  </si>
  <si>
    <t>VALSAN ALY</t>
  </si>
  <si>
    <t>AUBERT JEROME</t>
  </si>
  <si>
    <t>MATI ADEL</t>
  </si>
  <si>
    <t>26/10/2024</t>
  </si>
  <si>
    <t>PDS</t>
  </si>
  <si>
    <t>PARIS PHILIPPE (</t>
  </si>
  <si>
    <t>KEBRIT DJAMEL (</t>
  </si>
  <si>
    <t>CORDIER FRANCOIS (</t>
  </si>
  <si>
    <t>ENSELME PHILIPPE (</t>
  </si>
  <si>
    <t>PICARD YOANN (</t>
  </si>
  <si>
    <t>BENHADDA VIOLETTE (</t>
  </si>
  <si>
    <t>CANET SEBASTIEN (</t>
  </si>
  <si>
    <t>GUICHON CHARLOTTE (</t>
  </si>
  <si>
    <t>MASSKOURI RADOUANE (</t>
  </si>
  <si>
    <t>MIGLIORE RAPHAEL (</t>
  </si>
  <si>
    <t>MORET GAETAN (</t>
  </si>
  <si>
    <t>ROUD JEROME (</t>
  </si>
  <si>
    <t>LEMOINE FRANCK (</t>
  </si>
  <si>
    <t>RAZZANO SYLVAIN (</t>
  </si>
  <si>
    <t>LAHAYE FABRICE (</t>
  </si>
  <si>
    <t>GESLAIN VANESSA (</t>
  </si>
  <si>
    <t>Bourroches laisser passer la T2/06</t>
  </si>
  <si>
    <t>DOMINGUEZ MANUEL (</t>
  </si>
  <si>
    <t>GIRARD GUILLAUME (</t>
  </si>
  <si>
    <t>TRON AGNES (</t>
  </si>
  <si>
    <t>GUILLIN ELISABETH (</t>
  </si>
  <si>
    <t>12/08/2024</t>
  </si>
  <si>
    <t>24/08/2024</t>
  </si>
  <si>
    <t>FORNASIER CATHERINE</t>
  </si>
  <si>
    <t>LOUET CHRISTOPHE</t>
  </si>
  <si>
    <t>07/10/2024</t>
  </si>
  <si>
    <t>BENCHEHIBA THAMI</t>
  </si>
  <si>
    <t>LOEZIC GUENAEL</t>
  </si>
  <si>
    <t>OUARTI NOURREDINE</t>
  </si>
  <si>
    <t>Bourroches laisser passer la T2/02</t>
  </si>
  <si>
    <t>MAIRET YANNICK</t>
  </si>
  <si>
    <t>MARTEAU VIRGILE</t>
  </si>
  <si>
    <t>07/08/2024</t>
  </si>
  <si>
    <t>Remisage</t>
  </si>
  <si>
    <t>BOULVARD FRANCK</t>
  </si>
  <si>
    <t>GIROUX JIMMY</t>
  </si>
  <si>
    <t>LAHAYE FABRICE</t>
  </si>
  <si>
    <t>TEIXEIRA ELISABETH</t>
  </si>
  <si>
    <t>MERLIN FLORENCE</t>
  </si>
  <si>
    <t>CHILAIN GUILLAUME</t>
  </si>
  <si>
    <t xml:space="preserve">Bourroches   Laisser passer la 92/05     </t>
  </si>
  <si>
    <t>GENET ESTELLE</t>
  </si>
  <si>
    <t>LECLERT RENAUD</t>
  </si>
  <si>
    <t>REMOISSENET DAVID</t>
  </si>
  <si>
    <t xml:space="preserve">Bourroches     Laisser passer la 92/02         </t>
  </si>
  <si>
    <t xml:space="preserve">Bourroches     Laisser passer la 92/09         </t>
  </si>
  <si>
    <t xml:space="preserve">Carraz          </t>
  </si>
  <si>
    <t>MERCIER NADINE</t>
  </si>
  <si>
    <t>Bourroches     Laisser passer la 92/13</t>
  </si>
  <si>
    <t>Bourroches     Laisser passer la 92/01</t>
  </si>
  <si>
    <t xml:space="preserve">rame </t>
  </si>
  <si>
    <t>de réserve</t>
  </si>
  <si>
    <t>19:26</t>
  </si>
  <si>
    <t>9:36</t>
  </si>
  <si>
    <t>21:00</t>
  </si>
  <si>
    <t>19:17</t>
  </si>
  <si>
    <t>19:53</t>
  </si>
  <si>
    <t>20:38</t>
  </si>
  <si>
    <t>9:14</t>
  </si>
  <si>
    <t>9:22</t>
  </si>
  <si>
    <t>9:24</t>
  </si>
  <si>
    <t>20:18</t>
  </si>
  <si>
    <t>9:53</t>
  </si>
  <si>
    <t>9113</t>
  </si>
  <si>
    <t>19:43</t>
  </si>
  <si>
    <t>9114</t>
  </si>
  <si>
    <t>18:35</t>
  </si>
  <si>
    <t>9115</t>
  </si>
  <si>
    <t>21:05</t>
  </si>
  <si>
    <t>9116</t>
  </si>
  <si>
    <t>9214</t>
  </si>
  <si>
    <t>TRON A</t>
  </si>
  <si>
    <t>ROUD J</t>
  </si>
  <si>
    <t>PETIT J</t>
  </si>
  <si>
    <t>TIMECHINAT S</t>
  </si>
  <si>
    <t>PICARD Y</t>
  </si>
  <si>
    <t>GUIGNIER R</t>
  </si>
  <si>
    <t>FAVRE J</t>
  </si>
  <si>
    <t>GUICHON C</t>
  </si>
  <si>
    <t>92/05</t>
  </si>
  <si>
    <t>ROUSSELET L</t>
  </si>
  <si>
    <t>LABOURET SERGE</t>
  </si>
  <si>
    <t>LABOURET EVELYNE</t>
  </si>
  <si>
    <t>RIGOLOT LUDOVIC</t>
  </si>
  <si>
    <t>DAUTREY HERVE</t>
  </si>
  <si>
    <t>DOS SANTOS PAULO</t>
  </si>
  <si>
    <t>GREDIN RENAUD</t>
  </si>
  <si>
    <t>Laisser passer la T2/05 Bourroches</t>
  </si>
  <si>
    <t>BONNIN DAMIEN</t>
  </si>
  <si>
    <t>NICOLAI STEPHANIE</t>
  </si>
  <si>
    <t>LETERRIER DENIS</t>
  </si>
  <si>
    <t>PERRIER MARC</t>
  </si>
  <si>
    <t>Semaine P3</t>
  </si>
  <si>
    <t xml:space="preserve"> -</t>
  </si>
  <si>
    <t>qx&lt; bn,;:!</t>
  </si>
  <si>
    <t>04/11/2024</t>
  </si>
  <si>
    <t>Heure PDS</t>
  </si>
  <si>
    <t>CARRAZ</t>
  </si>
  <si>
    <t>BABOUILLARD THOMAS</t>
  </si>
  <si>
    <t>PONSOT JEAN PHILIPPE</t>
  </si>
  <si>
    <t>AMEZIANE BOUAMEUR</t>
  </si>
  <si>
    <t>GOMEZ LAURENT</t>
  </si>
  <si>
    <t>GENERET BRIGITTE</t>
  </si>
  <si>
    <t>BOUARD PASCAL</t>
  </si>
  <si>
    <t>27/10/2024</t>
  </si>
  <si>
    <t>REMOISSENET DAVID (</t>
  </si>
  <si>
    <t>PONSOT JEAN PHILIPPE (</t>
  </si>
  <si>
    <t>GUILLOT NICOLAS (</t>
  </si>
  <si>
    <t>EL IDRISSI SMAINE (</t>
  </si>
  <si>
    <t>HUBERT CEDRIC (</t>
  </si>
  <si>
    <t>SOLDATI DAVID (</t>
  </si>
  <si>
    <t>MARQUES QUEIROS CARLOS (</t>
  </si>
  <si>
    <t>RAMANANTSOA HERINIRINA (</t>
  </si>
  <si>
    <t>25/08/2024</t>
  </si>
  <si>
    <t>ES SBITI BRAHIM</t>
  </si>
  <si>
    <t>QUENTIN CEDRIC</t>
  </si>
  <si>
    <t>06/10/2024</t>
  </si>
  <si>
    <t>EL IDRISSI ABDEL ILAH</t>
  </si>
  <si>
    <t>Hdébut</t>
  </si>
  <si>
    <t>Semaine P1 29</t>
  </si>
  <si>
    <t>OK</t>
  </si>
  <si>
    <t>vert</t>
  </si>
  <si>
    <t>92/06</t>
  </si>
  <si>
    <t>91/05</t>
  </si>
  <si>
    <t>91/06</t>
  </si>
  <si>
    <t>92/07</t>
  </si>
  <si>
    <t>91/07</t>
  </si>
  <si>
    <t>91/08</t>
  </si>
  <si>
    <t>92/08</t>
  </si>
  <si>
    <t>92/09</t>
  </si>
  <si>
    <t>91/09</t>
  </si>
  <si>
    <t>91/10</t>
  </si>
  <si>
    <t>91/11</t>
  </si>
  <si>
    <t xml:space="preserve"> 21:45</t>
  </si>
  <si>
    <t>92/10</t>
  </si>
  <si>
    <t>91/12</t>
  </si>
  <si>
    <t>92/11</t>
  </si>
  <si>
    <t>92/12</t>
  </si>
  <si>
    <t>91/13</t>
  </si>
  <si>
    <t>92/13</t>
  </si>
  <si>
    <t>91/14</t>
  </si>
  <si>
    <t>91/15</t>
  </si>
  <si>
    <t>92/14</t>
  </si>
  <si>
    <t>HCA</t>
  </si>
  <si>
    <t>OUARTI NORDINE</t>
  </si>
  <si>
    <t>RENARD FRANCINE</t>
  </si>
  <si>
    <t>GROSGOJAT ELISABETH</t>
  </si>
  <si>
    <t>LERAT JULIEN</t>
  </si>
  <si>
    <t>BARDEY BRUNO</t>
  </si>
  <si>
    <t>BIGARNET JOEL</t>
  </si>
  <si>
    <t>BELJADID MOHAMED</t>
  </si>
  <si>
    <t>JOB MALANG CHRYSTELLE</t>
  </si>
  <si>
    <t>PESTANA RAPHAEL</t>
  </si>
  <si>
    <t>DUCHAINE CYRIL</t>
  </si>
  <si>
    <t>BEN AHMED OMAR</t>
  </si>
  <si>
    <t>PRAT DOMINIQUE</t>
  </si>
  <si>
    <t>GARES JOSEPH</t>
  </si>
  <si>
    <t>BOUMEDIENNE NATHALIE</t>
  </si>
  <si>
    <t>GUERBA ABDELKADER</t>
  </si>
  <si>
    <t>RADI AHMED</t>
  </si>
  <si>
    <t>Bourroches laisser passerla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</si>
</sst>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h:mm;@"/>
    <numFmt numFmtId="166" formatCode="0#&quot;h&quot;##"/>
    <numFmt numFmtId="167" formatCode="0#&quot;0&quot;#"/>
    <numFmt numFmtId="168" formatCode="[$-F800]dddd\,\ mmmm\ dd\,\ yyyy"/>
    <numFmt numFmtId="169" formatCode="dddd"/>
    <numFmt numFmtId="170" formatCode="dd/mm/yy;@"/>
    <numFmt numFmtId="171" formatCode="[$-F400]h:mm:ss\ AM/PM"/>
    <numFmt numFmtId="172" formatCode="d/m;@"/>
    <numFmt numFmtId="173" formatCode="##0#"/>
    <numFmt numFmtId="174" formatCode="_-* #,##0.00\ [$€-40C]_-;\-* #,##0.00\ [$€-40C]_-;_-* &quot;-&quot;??\ [$€-40C]_-;_-@_-"/>
  </numFmts>
  <fonts count="1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sz val="8"/>
      <name val="Trebuchet MS"/>
      <family val="2"/>
    </font>
    <font>
      <sz val="12"/>
      <name val="Trebuchet MS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Trebuchet MS"/>
      <family val="2"/>
    </font>
    <font>
      <sz val="28"/>
      <color rgb="FFFF0000"/>
      <name val="Trebuchet MS"/>
      <family val="2"/>
    </font>
    <font>
      <b/>
      <sz val="12"/>
      <color rgb="FFFF0000"/>
      <name val="Trebuchet MS"/>
      <family val="2"/>
    </font>
    <font>
      <sz val="18"/>
      <color rgb="FFFF0000"/>
      <name val="Trebuchet MS"/>
      <family val="2"/>
    </font>
    <font>
      <sz val="12"/>
      <color rgb="FFFF0000"/>
      <name val="Trebuchet MS"/>
      <family val="2"/>
    </font>
    <font>
      <sz val="12"/>
      <color theme="1"/>
      <name val="Trebuchet MS"/>
      <family val="2"/>
    </font>
    <font>
      <sz val="10"/>
      <color theme="0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006100"/>
      <name val="Arial"/>
      <family val="2"/>
    </font>
    <font>
      <b/>
      <sz val="10"/>
      <color rgb="FF3F3F3F"/>
      <name val="Arial"/>
      <family val="2"/>
    </font>
    <font>
      <i/>
      <sz val="10"/>
      <color rgb="FF7F7F7F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Trebuchet MS"/>
      <family val="2"/>
    </font>
    <font>
      <b/>
      <sz val="10"/>
      <color rgb="FFFF0000"/>
      <name val="Arial"/>
      <family val="2"/>
    </font>
    <font>
      <b/>
      <sz val="12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sz val="10"/>
      <color rgb="FFFF0000"/>
      <name val="Trebuchet MS"/>
      <family val="2"/>
    </font>
    <font>
      <b/>
      <sz val="16"/>
      <name val="Trebuchet MS"/>
      <family val="2"/>
    </font>
    <font>
      <b/>
      <sz val="12"/>
      <name val="Cambria"/>
      <family val="1"/>
    </font>
    <font>
      <b/>
      <sz val="10"/>
      <name val="Cambria"/>
      <family val="1"/>
    </font>
    <font>
      <b/>
      <sz val="20"/>
      <color rgb="FFFF0000"/>
      <name val="Trebuchet MS"/>
      <family val="2"/>
    </font>
    <font>
      <u/>
      <sz val="10"/>
      <color theme="10"/>
      <name val="Arial"/>
      <family val="2"/>
    </font>
    <font>
      <sz val="11"/>
      <color rgb="FF9C0006"/>
      <name val="Calibri"/>
      <family val="2"/>
      <scheme val="minor"/>
    </font>
    <font>
      <b/>
      <sz val="11"/>
      <name val="Trebuchet MS"/>
      <family val="2"/>
    </font>
    <font>
      <b/>
      <sz val="11"/>
      <color rgb="FFFF0000"/>
      <name val="Trebuchet MS"/>
      <family val="2"/>
    </font>
    <font>
      <sz val="12"/>
      <name val="Cambria"/>
      <family val="1"/>
    </font>
    <font>
      <b/>
      <sz val="14"/>
      <name val="Cambria"/>
      <family val="1"/>
    </font>
    <font>
      <b/>
      <sz val="12"/>
      <color rgb="FFFF0000"/>
      <name val="Cambria"/>
      <family val="1"/>
    </font>
    <font>
      <b/>
      <sz val="10"/>
      <color rgb="FFFF0000"/>
      <name val="Cambria"/>
      <family val="1"/>
    </font>
    <font>
      <b/>
      <sz val="11"/>
      <color rgb="FF9C0006"/>
      <name val="Trebuchet MS"/>
      <family val="2"/>
    </font>
    <font>
      <b/>
      <sz val="12"/>
      <color theme="0"/>
      <name val="Trebuchet MS"/>
      <family val="2"/>
    </font>
    <font>
      <b/>
      <sz val="10"/>
      <color theme="0"/>
      <name val="Trebuchet MS"/>
      <family val="2"/>
    </font>
    <font>
      <b/>
      <sz val="20"/>
      <name val="Trebuchet MS"/>
      <family val="2"/>
    </font>
    <font>
      <b/>
      <sz val="18"/>
      <color rgb="FFFF0000"/>
      <name val="Trebuchet MS"/>
      <family val="2"/>
    </font>
    <font>
      <b/>
      <sz val="16"/>
      <color rgb="FFFF0000"/>
      <name val="Arial"/>
      <family val="2"/>
    </font>
    <font>
      <sz val="10"/>
      <color theme="1"/>
      <name val="Trebuchet MS"/>
      <family val="2"/>
    </font>
    <font>
      <b/>
      <sz val="12"/>
      <color rgb="FF00B050"/>
      <name val="Trebuchet MS"/>
      <family val="2"/>
    </font>
    <font>
      <sz val="11"/>
      <name val="Trebuchet MS"/>
      <family val="2"/>
    </font>
    <font>
      <b/>
      <sz val="18"/>
      <color rgb="FFFF0000"/>
      <name val="Arial"/>
      <family val="2"/>
    </font>
    <font>
      <b/>
      <sz val="11"/>
      <color rgb="FF9C0006"/>
      <name val="Calibri"/>
      <family val="2"/>
      <scheme val="minor"/>
    </font>
    <font>
      <b/>
      <sz val="10"/>
      <color theme="1"/>
      <name val="Trebuchet MS"/>
      <family val="2"/>
    </font>
    <font>
      <b/>
      <sz val="14"/>
      <color theme="1"/>
      <name val="Trebuchet MS"/>
      <family val="2"/>
    </font>
    <font>
      <b/>
      <sz val="12"/>
      <color rgb="FF7030A0"/>
      <name val="Trebuchet MS"/>
      <family val="2"/>
    </font>
    <font>
      <sz val="10"/>
      <color rgb="FF7030A0"/>
      <name val="Trebuchet MS"/>
      <family val="2"/>
    </font>
    <font>
      <b/>
      <sz val="12"/>
      <color rgb="FFFF0066"/>
      <name val="Trebuchet MS"/>
      <family val="2"/>
    </font>
    <font>
      <b/>
      <sz val="12"/>
      <color rgb="FF00B0F0"/>
      <name val="Trebuchet MS"/>
      <family val="2"/>
    </font>
    <font>
      <b/>
      <sz val="12"/>
      <color rgb="FFC00000"/>
      <name val="Cambria"/>
      <family val="1"/>
    </font>
    <font>
      <b/>
      <sz val="9"/>
      <color rgb="FFFF0000"/>
      <name val="Trebuchet MS"/>
      <family val="2"/>
    </font>
    <font>
      <sz val="16"/>
      <name val="Arial"/>
      <family val="2"/>
    </font>
    <font>
      <sz val="16"/>
      <name val="Trebuchet MS"/>
      <family val="2"/>
    </font>
    <font>
      <sz val="16"/>
      <color rgb="FFFFC000"/>
      <name val="Arial"/>
      <family val="2"/>
    </font>
    <font>
      <b/>
      <sz val="12"/>
      <color rgb="FFED1390"/>
      <name val="Trebuchet MS"/>
      <family val="2"/>
    </font>
    <font>
      <b/>
      <sz val="14"/>
      <color rgb="FFFF0000"/>
      <name val="Cambria"/>
      <family val="1"/>
    </font>
    <font>
      <b/>
      <sz val="12"/>
      <name val="Arial"/>
      <family val="2"/>
    </font>
    <font>
      <b/>
      <sz val="9"/>
      <name val="Trebuchet MS"/>
      <family val="2"/>
    </font>
    <font>
      <b/>
      <sz val="10"/>
      <color rgb="FFED1390"/>
      <name val="Arial"/>
      <family val="2"/>
    </font>
    <font>
      <b/>
      <sz val="24"/>
      <color rgb="FFFF0000"/>
      <name val="Trebuchet MS"/>
      <family val="2"/>
    </font>
    <font>
      <sz val="18"/>
      <name val="Trebuchet MS"/>
      <family val="2"/>
    </font>
    <font>
      <sz val="10"/>
      <color theme="1" tint="0.14999847407452621"/>
      <name val="Trebuchet MS"/>
      <family val="2"/>
    </font>
    <font>
      <b/>
      <sz val="9"/>
      <color theme="1" tint="0.14999847407452621"/>
      <name val="Trebuchet MS"/>
      <family val="2"/>
    </font>
    <font>
      <b/>
      <sz val="11"/>
      <color theme="1" tint="0.14999847407452621"/>
      <name val="Trebuchet MS"/>
      <family val="2"/>
    </font>
    <font>
      <sz val="10"/>
      <color theme="1" tint="0.14999847407452621"/>
      <name val="Arial"/>
      <family val="2"/>
    </font>
    <font>
      <sz val="10"/>
      <color rgb="FFED1390"/>
      <name val="Arial"/>
      <family val="2"/>
    </font>
    <font>
      <b/>
      <sz val="12"/>
      <color rgb="FFC00000"/>
      <name val="Trebuchet MS"/>
      <family val="2"/>
    </font>
    <font>
      <sz val="10"/>
      <color rgb="FFC00000"/>
      <name val="Trebuchet MS"/>
      <family val="2"/>
    </font>
    <font>
      <b/>
      <sz val="11"/>
      <color theme="1"/>
      <name val="Trebuchet MS"/>
      <family val="2"/>
    </font>
    <font>
      <b/>
      <sz val="11"/>
      <color theme="0" tint="-0.249977111117893"/>
      <name val="Trebuchet MS"/>
      <family val="2"/>
    </font>
    <font>
      <sz val="10"/>
      <color rgb="FFFFFF00"/>
      <name val="Trebuchet MS"/>
      <family val="2"/>
    </font>
    <font>
      <b/>
      <sz val="16"/>
      <color rgb="FFFF0000"/>
      <name val="Trebuchet MS"/>
      <family val="2"/>
    </font>
    <font>
      <b/>
      <sz val="8"/>
      <name val="Trebuchet MS"/>
      <family val="2"/>
    </font>
    <font>
      <b/>
      <sz val="12"/>
      <color theme="5"/>
      <name val="Trebuchet MS"/>
      <family val="2"/>
    </font>
    <font>
      <b/>
      <sz val="10"/>
      <color theme="5"/>
      <name val="Trebuchet MS"/>
      <family val="2"/>
    </font>
    <font>
      <sz val="12"/>
      <color rgb="FFC00000"/>
      <name val="Trebuchet MS"/>
      <family val="2"/>
    </font>
    <font>
      <b/>
      <sz val="8"/>
      <color rgb="FFFF0000"/>
      <name val="Trebuchet MS"/>
      <family val="2"/>
    </font>
    <font>
      <b/>
      <sz val="10"/>
      <color rgb="FFED1390"/>
      <name val="Trebuchet MS"/>
      <family val="2"/>
    </font>
    <font>
      <b/>
      <sz val="12"/>
      <color theme="0" tint="-0.249977111117893"/>
      <name val="Cambria"/>
      <family val="1"/>
    </font>
    <font>
      <b/>
      <sz val="10"/>
      <color theme="0" tint="-0.249977111117893"/>
      <name val="Cambria"/>
      <family val="1"/>
    </font>
    <font>
      <b/>
      <sz val="11"/>
      <color rgb="FFFF0000"/>
      <name val="Cambria"/>
      <family val="1"/>
    </font>
    <font>
      <b/>
      <sz val="11"/>
      <color rgb="FFFF3300"/>
      <name val="Trebuchet MS"/>
      <family val="2"/>
    </font>
    <font>
      <b/>
      <sz val="12"/>
      <color rgb="FFFFC000"/>
      <name val="Cambria"/>
      <family val="1"/>
    </font>
    <font>
      <b/>
      <sz val="10"/>
      <color rgb="FFFFC000"/>
      <name val="Cambria"/>
      <family val="1"/>
    </font>
    <font>
      <sz val="12"/>
      <color rgb="FFED1390"/>
      <name val="Trebuchet MS"/>
      <family val="2"/>
    </font>
    <font>
      <b/>
      <sz val="12"/>
      <color theme="3"/>
      <name val="Trebuchet MS"/>
      <family val="2"/>
    </font>
    <font>
      <sz val="12"/>
      <color theme="3"/>
      <name val="Trebuchet MS"/>
      <family val="2"/>
    </font>
    <font>
      <sz val="12"/>
      <color theme="9" tint="-0.249977111117893"/>
      <name val="Trebuchet MS"/>
      <family val="2"/>
    </font>
    <font>
      <b/>
      <sz val="12"/>
      <color theme="9" tint="-0.249977111117893"/>
      <name val="Trebuchet MS"/>
      <family val="2"/>
    </font>
    <font>
      <b/>
      <sz val="10"/>
      <color theme="9" tint="-0.249977111117893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4"/>
      <name val="Trebuchet MS"/>
      <family val="2"/>
    </font>
    <font>
      <b/>
      <sz val="12"/>
      <color rgb="FFFF0000"/>
      <name val="Arial"/>
      <family val="2"/>
    </font>
    <font>
      <b/>
      <sz val="12"/>
      <color rgb="FFFF3300"/>
      <name val="Trebuchet MS"/>
      <family val="2"/>
    </font>
    <font>
      <b/>
      <sz val="12"/>
      <color theme="1" tint="4.9989318521683403E-2"/>
      <name val="Cambria"/>
      <family val="1"/>
    </font>
    <font>
      <b/>
      <sz val="10"/>
      <color theme="1" tint="4.9989318521683403E-2"/>
      <name val="Cambria"/>
      <family val="1"/>
    </font>
    <font>
      <sz val="10"/>
      <color rgb="FFED1390"/>
      <name val="Trebuchet MS"/>
      <family val="2"/>
    </font>
    <font>
      <b/>
      <sz val="10"/>
      <color rgb="FFC00000"/>
      <name val="Cambria"/>
      <family val="1"/>
    </font>
    <font>
      <b/>
      <sz val="10"/>
      <color rgb="FFFF3300"/>
      <name val="Trebuchet MS"/>
      <family val="2"/>
    </font>
    <font>
      <sz val="10"/>
      <color rgb="FFFF3300"/>
      <name val="Trebuchet MS"/>
      <family val="2"/>
    </font>
    <font>
      <b/>
      <sz val="12"/>
      <color rgb="FFFF9900"/>
      <name val="Trebuchet MS"/>
      <family val="2"/>
    </font>
    <font>
      <i/>
      <sz val="10"/>
      <color theme="1"/>
      <name val="Arial"/>
      <family val="2"/>
    </font>
    <font>
      <sz val="9"/>
      <color indexed="81"/>
      <name val="Tahoma"/>
      <family val="2"/>
    </font>
    <font>
      <b/>
      <i/>
      <sz val="8"/>
      <color rgb="FFFF0000"/>
      <name val="Trebuchet MS"/>
      <family val="2"/>
    </font>
    <font>
      <b/>
      <sz val="9"/>
      <color indexed="81"/>
      <name val="Tahoma"/>
      <family val="2"/>
    </font>
    <font>
      <sz val="12"/>
      <color rgb="FFFF0000"/>
      <name val="Cambria"/>
      <family val="1"/>
    </font>
    <font>
      <b/>
      <sz val="12"/>
      <color rgb="FFED1390"/>
      <name val="Cambria"/>
      <family val="1"/>
    </font>
    <font>
      <sz val="8"/>
      <name val="Arial"/>
      <family val="2"/>
    </font>
  </fonts>
  <fills count="7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D139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11" fillId="0" borderId="0"/>
    <xf numFmtId="0" fontId="12" fillId="0" borderId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21" fillId="18" borderId="0" applyNumberFormat="0" applyBorder="0" applyAlignment="0" applyProtection="0"/>
    <xf numFmtId="0" fontId="21" fillId="22" borderId="0" applyNumberFormat="0" applyBorder="0" applyAlignment="0" applyProtection="0"/>
    <xf numFmtId="0" fontId="21" fillId="26" borderId="0" applyNumberFormat="0" applyBorder="0" applyAlignment="0" applyProtection="0"/>
    <xf numFmtId="0" fontId="21" fillId="30" borderId="0" applyNumberFormat="0" applyBorder="0" applyAlignment="0" applyProtection="0"/>
    <xf numFmtId="0" fontId="21" fillId="34" borderId="0" applyNumberFormat="0" applyBorder="0" applyAlignment="0" applyProtection="0"/>
    <xf numFmtId="0" fontId="21" fillId="38" borderId="0" applyNumberFormat="0" applyBorder="0" applyAlignment="0" applyProtection="0"/>
    <xf numFmtId="0" fontId="21" fillId="15" borderId="0" applyNumberFormat="0" applyBorder="0" applyAlignment="0" applyProtection="0"/>
    <xf numFmtId="0" fontId="21" fillId="19" borderId="0" applyNumberFormat="0" applyBorder="0" applyAlignment="0" applyProtection="0"/>
    <xf numFmtId="0" fontId="21" fillId="23" borderId="0" applyNumberFormat="0" applyBorder="0" applyAlignment="0" applyProtection="0"/>
    <xf numFmtId="0" fontId="21" fillId="27" borderId="0" applyNumberFormat="0" applyBorder="0" applyAlignment="0" applyProtection="0"/>
    <xf numFmtId="0" fontId="21" fillId="31" borderId="0" applyNumberFormat="0" applyBorder="0" applyAlignment="0" applyProtection="0"/>
    <xf numFmtId="0" fontId="21" fillId="35" borderId="0" applyNumberFormat="0" applyBorder="0" applyAlignment="0" applyProtection="0"/>
    <xf numFmtId="0" fontId="14" fillId="0" borderId="0" applyNumberFormat="0" applyFill="0" applyBorder="0" applyAlignment="0" applyProtection="0"/>
    <xf numFmtId="0" fontId="22" fillId="12" borderId="30" applyNumberFormat="0" applyAlignment="0" applyProtection="0"/>
    <xf numFmtId="0" fontId="23" fillId="0" borderId="32" applyNumberFormat="0" applyFill="0" applyAlignment="0" applyProtection="0"/>
    <xf numFmtId="0" fontId="12" fillId="14" borderId="34" applyNumberFormat="0" applyFont="0" applyAlignment="0" applyProtection="0"/>
    <xf numFmtId="0" fontId="24" fillId="11" borderId="30" applyNumberFormat="0" applyAlignment="0" applyProtection="0"/>
    <xf numFmtId="0" fontId="25" fillId="9" borderId="0" applyNumberFormat="0" applyBorder="0" applyAlignment="0" applyProtection="0"/>
    <xf numFmtId="0" fontId="26" fillId="10" borderId="0" applyNumberFormat="0" applyBorder="0" applyAlignment="0" applyProtection="0"/>
    <xf numFmtId="0" fontId="27" fillId="8" borderId="0" applyNumberFormat="0" applyBorder="0" applyAlignment="0" applyProtection="0"/>
    <xf numFmtId="0" fontId="28" fillId="12" borderId="31" applyNumberFormat="0" applyAlignment="0" applyProtection="0"/>
    <xf numFmtId="0" fontId="29" fillId="0" borderId="0" applyNumberFormat="0" applyFill="0" applyBorder="0" applyAlignment="0" applyProtection="0"/>
    <xf numFmtId="0" fontId="30" fillId="0" borderId="27" applyNumberFormat="0" applyFill="0" applyAlignment="0" applyProtection="0"/>
    <xf numFmtId="0" fontId="31" fillId="0" borderId="28" applyNumberFormat="0" applyFill="0" applyAlignment="0" applyProtection="0"/>
    <xf numFmtId="0" fontId="32" fillId="0" borderId="29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35" applyNumberFormat="0" applyFill="0" applyAlignment="0" applyProtection="0"/>
    <xf numFmtId="0" fontId="34" fillId="13" borderId="33" applyNumberFormat="0" applyAlignment="0" applyProtection="0"/>
    <xf numFmtId="0" fontId="12" fillId="0" borderId="0"/>
    <xf numFmtId="0" fontId="45" fillId="0" borderId="0" applyNumberFormat="0" applyFill="0" applyBorder="0" applyAlignment="0" applyProtection="0"/>
    <xf numFmtId="0" fontId="46" fillId="9" borderId="0" applyNumberFormat="0" applyBorder="0" applyAlignment="0" applyProtection="0"/>
    <xf numFmtId="0" fontId="2" fillId="0" borderId="0"/>
    <xf numFmtId="0" fontId="113" fillId="0" borderId="27" applyNumberFormat="0" applyFill="0" applyAlignment="0" applyProtection="0"/>
    <xf numFmtId="0" fontId="114" fillId="0" borderId="28" applyNumberFormat="0" applyFill="0" applyAlignment="0" applyProtection="0"/>
    <xf numFmtId="0" fontId="115" fillId="0" borderId="29" applyNumberFormat="0" applyFill="0" applyAlignment="0" applyProtection="0"/>
    <xf numFmtId="0" fontId="115" fillId="0" borderId="0" applyNumberFormat="0" applyFill="0" applyBorder="0" applyAlignment="0" applyProtection="0"/>
    <xf numFmtId="0" fontId="116" fillId="8" borderId="0" applyNumberFormat="0" applyBorder="0" applyAlignment="0" applyProtection="0"/>
    <xf numFmtId="0" fontId="117" fillId="11" borderId="30" applyNumberFormat="0" applyAlignment="0" applyProtection="0"/>
    <xf numFmtId="0" fontId="118" fillId="12" borderId="31" applyNumberFormat="0" applyAlignment="0" applyProtection="0"/>
    <xf numFmtId="0" fontId="119" fillId="12" borderId="30" applyNumberFormat="0" applyAlignment="0" applyProtection="0"/>
    <xf numFmtId="0" fontId="120" fillId="0" borderId="32" applyNumberFormat="0" applyFill="0" applyAlignment="0" applyProtection="0"/>
    <xf numFmtId="0" fontId="121" fillId="13" borderId="33" applyNumberFormat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3" fillId="0" borderId="35" applyNumberFormat="0" applyFill="0" applyAlignment="0" applyProtection="0"/>
    <xf numFmtId="0" fontId="1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2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25" fillId="0" borderId="0" applyNumberFormat="0" applyFill="0" applyBorder="0" applyAlignment="0" applyProtection="0"/>
    <xf numFmtId="0" fontId="126" fillId="10" borderId="0" applyNumberFormat="0" applyBorder="0" applyAlignment="0" applyProtection="0"/>
    <xf numFmtId="0" fontId="1" fillId="14" borderId="34" applyNumberFormat="0" applyFont="0" applyAlignment="0" applyProtection="0"/>
    <xf numFmtId="0" fontId="124" fillId="18" borderId="0" applyNumberFormat="0" applyBorder="0" applyAlignment="0" applyProtection="0"/>
    <xf numFmtId="0" fontId="124" fillId="22" borderId="0" applyNumberFormat="0" applyBorder="0" applyAlignment="0" applyProtection="0"/>
    <xf numFmtId="0" fontId="124" fillId="26" borderId="0" applyNumberFormat="0" applyBorder="0" applyAlignment="0" applyProtection="0"/>
    <xf numFmtId="0" fontId="124" fillId="30" borderId="0" applyNumberFormat="0" applyBorder="0" applyAlignment="0" applyProtection="0"/>
    <xf numFmtId="0" fontId="124" fillId="34" borderId="0" applyNumberFormat="0" applyBorder="0" applyAlignment="0" applyProtection="0"/>
    <xf numFmtId="0" fontId="124" fillId="38" borderId="0" applyNumberFormat="0" applyBorder="0" applyAlignment="0" applyProtection="0"/>
    <xf numFmtId="0" fontId="1" fillId="0" borderId="0"/>
  </cellStyleXfs>
  <cellXfs count="1338">
    <xf numFmtId="0" fontId="0" fillId="0" borderId="0" xfId="0"/>
    <xf numFmtId="0" fontId="4" fillId="0" borderId="0" xfId="0" applyFont="1"/>
    <xf numFmtId="20" fontId="4" fillId="0" borderId="0" xfId="0" applyNumberFormat="1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46" fontId="4" fillId="0" borderId="0" xfId="0" applyNumberFormat="1" applyFont="1"/>
    <xf numFmtId="1" fontId="4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2" xfId="0" applyFont="1" applyBorder="1" applyAlignment="1">
      <alignment horizontal="center"/>
    </xf>
    <xf numFmtId="165" fontId="4" fillId="0" borderId="0" xfId="0" applyNumberFormat="1" applyFont="1"/>
    <xf numFmtId="165" fontId="0" fillId="0" borderId="4" xfId="0" applyNumberFormat="1" applyBorder="1" applyAlignment="1">
      <alignment horizontal="center"/>
    </xf>
    <xf numFmtId="165" fontId="7" fillId="0" borderId="0" xfId="0" applyNumberFormat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5" fontId="7" fillId="0" borderId="0" xfId="0" applyNumberFormat="1" applyFont="1" applyAlignment="1" applyProtection="1">
      <alignment horizontal="left"/>
      <protection locked="0"/>
    </xf>
    <xf numFmtId="0" fontId="9" fillId="0" borderId="2" xfId="0" applyFont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left"/>
      <protection locked="0"/>
    </xf>
    <xf numFmtId="0" fontId="8" fillId="4" borderId="5" xfId="0" applyFont="1" applyFill="1" applyBorder="1" applyAlignment="1" applyProtection="1">
      <alignment horizontal="left"/>
      <protection locked="0"/>
    </xf>
    <xf numFmtId="0" fontId="8" fillId="6" borderId="5" xfId="0" applyFont="1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20" fontId="0" fillId="0" borderId="0" xfId="0" applyNumberFormat="1"/>
    <xf numFmtId="0" fontId="12" fillId="0" borderId="0" xfId="2"/>
    <xf numFmtId="0" fontId="12" fillId="0" borderId="0" xfId="2" applyAlignment="1">
      <alignment horizontal="center" vertical="center"/>
    </xf>
    <xf numFmtId="0" fontId="12" fillId="0" borderId="0" xfId="2" applyAlignment="1">
      <alignment horizontal="left"/>
    </xf>
    <xf numFmtId="167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horizontal="center"/>
    </xf>
    <xf numFmtId="0" fontId="12" fillId="0" borderId="0" xfId="2" applyAlignment="1">
      <alignment horizontal="center"/>
    </xf>
    <xf numFmtId="20" fontId="12" fillId="0" borderId="0" xfId="2" applyNumberFormat="1"/>
    <xf numFmtId="167" fontId="12" fillId="0" borderId="0" xfId="2" applyNumberFormat="1" applyAlignment="1">
      <alignment horizontal="center"/>
    </xf>
    <xf numFmtId="0" fontId="12" fillId="0" borderId="0" xfId="2" applyAlignment="1">
      <alignment vertical="center"/>
    </xf>
    <xf numFmtId="0" fontId="12" fillId="0" borderId="7" xfId="2" applyBorder="1" applyAlignment="1">
      <alignment horizontal="center"/>
    </xf>
    <xf numFmtId="20" fontId="12" fillId="0" borderId="7" xfId="2" applyNumberFormat="1" applyBorder="1" applyAlignment="1">
      <alignment horizontal="center"/>
    </xf>
    <xf numFmtId="0" fontId="12" fillId="0" borderId="7" xfId="2" applyBorder="1" applyAlignment="1">
      <alignment horizontal="left"/>
    </xf>
    <xf numFmtId="0" fontId="12" fillId="0" borderId="8" xfId="2" applyBorder="1" applyAlignment="1">
      <alignment horizontal="center"/>
    </xf>
    <xf numFmtId="0" fontId="12" fillId="0" borderId="8" xfId="2" applyBorder="1" applyAlignment="1">
      <alignment horizontal="left"/>
    </xf>
    <xf numFmtId="0" fontId="12" fillId="0" borderId="9" xfId="2" applyBorder="1" applyAlignment="1">
      <alignment horizontal="center"/>
    </xf>
    <xf numFmtId="0" fontId="12" fillId="0" borderId="9" xfId="2" applyBorder="1" applyAlignment="1">
      <alignment horizontal="left"/>
    </xf>
    <xf numFmtId="0" fontId="12" fillId="0" borderId="10" xfId="2" applyBorder="1" applyAlignment="1">
      <alignment horizontal="center" vertical="center"/>
    </xf>
    <xf numFmtId="20" fontId="12" fillId="0" borderId="10" xfId="2" applyNumberFormat="1" applyBorder="1" applyAlignment="1">
      <alignment horizontal="center" vertical="center"/>
    </xf>
    <xf numFmtId="0" fontId="12" fillId="0" borderId="8" xfId="2" applyBorder="1" applyAlignment="1">
      <alignment horizontal="center" vertical="center"/>
    </xf>
    <xf numFmtId="20" fontId="12" fillId="0" borderId="8" xfId="2" applyNumberFormat="1" applyBorder="1" applyAlignment="1">
      <alignment horizontal="center" vertical="center"/>
    </xf>
    <xf numFmtId="0" fontId="12" fillId="0" borderId="9" xfId="2" applyBorder="1" applyAlignment="1">
      <alignment horizontal="center" vertical="center"/>
    </xf>
    <xf numFmtId="20" fontId="12" fillId="0" borderId="9" xfId="2" applyNumberFormat="1" applyBorder="1" applyAlignment="1">
      <alignment horizontal="center" vertical="center"/>
    </xf>
    <xf numFmtId="20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vertical="center"/>
    </xf>
    <xf numFmtId="0" fontId="12" fillId="0" borderId="10" xfId="2" applyBorder="1" applyAlignment="1">
      <alignment horizontal="center"/>
    </xf>
    <xf numFmtId="0" fontId="12" fillId="0" borderId="10" xfId="2" applyBorder="1" applyAlignment="1">
      <alignment horizontal="left"/>
    </xf>
    <xf numFmtId="15" fontId="4" fillId="0" borderId="0" xfId="0" applyNumberFormat="1" applyFont="1"/>
    <xf numFmtId="168" fontId="12" fillId="0" borderId="0" xfId="2" applyNumberFormat="1" applyAlignment="1">
      <alignment horizontal="center" vertical="center"/>
    </xf>
    <xf numFmtId="169" fontId="12" fillId="0" borderId="0" xfId="2" applyNumberFormat="1" applyAlignment="1">
      <alignment horizontal="left"/>
    </xf>
    <xf numFmtId="169" fontId="12" fillId="0" borderId="0" xfId="2" applyNumberFormat="1"/>
    <xf numFmtId="49" fontId="12" fillId="0" borderId="0" xfId="2" applyNumberFormat="1"/>
    <xf numFmtId="14" fontId="12" fillId="0" borderId="0" xfId="2" applyNumberFormat="1"/>
    <xf numFmtId="16" fontId="12" fillId="0" borderId="0" xfId="2" applyNumberFormat="1"/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/>
    <xf numFmtId="0" fontId="4" fillId="0" borderId="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23" xfId="0" applyFont="1" applyBorder="1"/>
    <xf numFmtId="0" fontId="16" fillId="0" borderId="0" xfId="0" applyFont="1"/>
    <xf numFmtId="0" fontId="18" fillId="0" borderId="0" xfId="0" applyFont="1"/>
    <xf numFmtId="49" fontId="12" fillId="0" borderId="0" xfId="2" applyNumberFormat="1" applyAlignment="1">
      <alignment horizontal="left"/>
    </xf>
    <xf numFmtId="16" fontId="18" fillId="0" borderId="0" xfId="0" applyNumberFormat="1" applyFont="1"/>
    <xf numFmtId="170" fontId="12" fillId="0" borderId="0" xfId="2" applyNumberFormat="1"/>
    <xf numFmtId="167" fontId="12" fillId="0" borderId="0" xfId="2" applyNumberFormat="1" applyAlignment="1">
      <alignment horizontal="left"/>
    </xf>
    <xf numFmtId="20" fontId="12" fillId="0" borderId="10" xfId="2" applyNumberFormat="1" applyBorder="1" applyAlignment="1">
      <alignment horizontal="left" vertical="center"/>
    </xf>
    <xf numFmtId="20" fontId="12" fillId="0" borderId="8" xfId="2" applyNumberFormat="1" applyBorder="1" applyAlignment="1">
      <alignment horizontal="left" vertical="center"/>
    </xf>
    <xf numFmtId="20" fontId="12" fillId="0" borderId="9" xfId="2" applyNumberFormat="1" applyBorder="1" applyAlignment="1">
      <alignment horizontal="left" vertical="center"/>
    </xf>
    <xf numFmtId="20" fontId="12" fillId="0" borderId="10" xfId="2" applyNumberFormat="1" applyBorder="1" applyAlignment="1">
      <alignment horizontal="left"/>
    </xf>
    <xf numFmtId="20" fontId="12" fillId="0" borderId="8" xfId="2" applyNumberFormat="1" applyBorder="1" applyAlignment="1">
      <alignment horizontal="left"/>
    </xf>
    <xf numFmtId="20" fontId="12" fillId="0" borderId="9" xfId="2" applyNumberFormat="1" applyBorder="1" applyAlignment="1">
      <alignment horizontal="left"/>
    </xf>
    <xf numFmtId="0" fontId="4" fillId="0" borderId="0" xfId="1" applyFont="1"/>
    <xf numFmtId="1" fontId="4" fillId="0" borderId="0" xfId="1" applyNumberFormat="1" applyFont="1" applyAlignment="1">
      <alignment horizontal="center"/>
    </xf>
    <xf numFmtId="20" fontId="4" fillId="0" borderId="0" xfId="1" applyNumberFormat="1" applyFont="1"/>
    <xf numFmtId="0" fontId="11" fillId="0" borderId="0" xfId="1" applyAlignment="1">
      <alignment horizontal="center"/>
    </xf>
    <xf numFmtId="0" fontId="11" fillId="0" borderId="0" xfId="1" applyAlignment="1">
      <alignment horizontal="left"/>
    </xf>
    <xf numFmtId="0" fontId="11" fillId="0" borderId="0" xfId="1"/>
    <xf numFmtId="0" fontId="11" fillId="0" borderId="0" xfId="1" applyAlignment="1">
      <alignment horizontal="right"/>
    </xf>
    <xf numFmtId="46" fontId="4" fillId="0" borderId="0" xfId="1" applyNumberFormat="1" applyFont="1"/>
    <xf numFmtId="165" fontId="11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" fontId="11" fillId="0" borderId="4" xfId="1" applyNumberFormat="1" applyBorder="1" applyAlignment="1">
      <alignment horizontal="center"/>
    </xf>
    <xf numFmtId="165" fontId="11" fillId="0" borderId="4" xfId="1" applyNumberFormat="1" applyBorder="1" applyAlignment="1">
      <alignment horizontal="center"/>
    </xf>
    <xf numFmtId="165" fontId="4" fillId="0" borderId="0" xfId="1" applyNumberFormat="1" applyFont="1"/>
    <xf numFmtId="0" fontId="4" fillId="2" borderId="3" xfId="1" applyFont="1" applyFill="1" applyBorder="1" applyAlignment="1">
      <alignment horizontal="center"/>
    </xf>
    <xf numFmtId="20" fontId="11" fillId="0" borderId="0" xfId="1" applyNumberFormat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7" fillId="0" borderId="0" xfId="1" applyFont="1" applyAlignment="1">
      <alignment horizontal="left"/>
    </xf>
    <xf numFmtId="165" fontId="7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left"/>
    </xf>
    <xf numFmtId="0" fontId="7" fillId="0" borderId="0" xfId="1" applyFont="1" applyAlignment="1">
      <alignment horizontal="center"/>
    </xf>
    <xf numFmtId="0" fontId="7" fillId="0" borderId="0" xfId="1" applyFont="1"/>
    <xf numFmtId="165" fontId="7" fillId="0" borderId="0" xfId="1" applyNumberFormat="1" applyFont="1" applyAlignment="1" applyProtection="1">
      <alignment horizontal="left"/>
      <protection locked="0"/>
    </xf>
    <xf numFmtId="0" fontId="9" fillId="0" borderId="0" xfId="1" applyFont="1" applyAlignment="1">
      <alignment horizontal="center"/>
    </xf>
    <xf numFmtId="0" fontId="9" fillId="0" borderId="2" xfId="1" applyFont="1" applyBorder="1" applyAlignment="1" applyProtection="1">
      <alignment horizontal="center"/>
      <protection locked="0"/>
    </xf>
    <xf numFmtId="0" fontId="8" fillId="6" borderId="5" xfId="1" applyFont="1" applyFill="1" applyBorder="1" applyAlignment="1" applyProtection="1">
      <alignment horizontal="left"/>
      <protection locked="0"/>
    </xf>
    <xf numFmtId="0" fontId="9" fillId="0" borderId="2" xfId="1" applyFont="1" applyBorder="1" applyAlignment="1">
      <alignment horizontal="center"/>
    </xf>
    <xf numFmtId="0" fontId="8" fillId="4" borderId="5" xfId="1" applyFont="1" applyFill="1" applyBorder="1" applyAlignment="1" applyProtection="1">
      <alignment horizontal="left"/>
      <protection locked="0"/>
    </xf>
    <xf numFmtId="0" fontId="8" fillId="5" borderId="5" xfId="1" applyFont="1" applyFill="1" applyBorder="1" applyAlignment="1" applyProtection="1">
      <alignment horizontal="left"/>
      <protection locked="0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171" fontId="12" fillId="0" borderId="0" xfId="2" applyNumberForma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 applyAlignment="1">
      <alignment horizontal="center"/>
    </xf>
    <xf numFmtId="0" fontId="7" fillId="0" borderId="0" xfId="1" applyFont="1" applyAlignment="1" applyProtection="1">
      <alignment horizontal="left"/>
      <protection locked="0"/>
    </xf>
    <xf numFmtId="0" fontId="4" fillId="2" borderId="4" xfId="1" applyFont="1" applyFill="1" applyBorder="1" applyAlignment="1">
      <alignment horizontal="center"/>
    </xf>
    <xf numFmtId="0" fontId="35" fillId="0" borderId="2" xfId="1" applyFont="1" applyBorder="1" applyAlignment="1">
      <alignment horizontal="center"/>
    </xf>
    <xf numFmtId="0" fontId="15" fillId="0" borderId="0" xfId="1" applyFont="1"/>
    <xf numFmtId="0" fontId="12" fillId="0" borderId="15" xfId="2" applyBorder="1" applyAlignment="1">
      <alignment horizontal="center"/>
    </xf>
    <xf numFmtId="0" fontId="12" fillId="0" borderId="15" xfId="2" applyBorder="1" applyAlignment="1">
      <alignment horizontal="left"/>
    </xf>
    <xf numFmtId="0" fontId="12" fillId="0" borderId="16" xfId="2" applyBorder="1" applyAlignment="1">
      <alignment horizontal="center"/>
    </xf>
    <xf numFmtId="0" fontId="12" fillId="0" borderId="16" xfId="2" applyBorder="1" applyAlignment="1">
      <alignment horizontal="left"/>
    </xf>
    <xf numFmtId="0" fontId="35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8" fillId="0" borderId="0" xfId="1" applyFont="1"/>
    <xf numFmtId="165" fontId="4" fillId="0" borderId="0" xfId="1" applyNumberFormat="1" applyFont="1" applyAlignment="1">
      <alignment horizontal="center"/>
    </xf>
    <xf numFmtId="165" fontId="4" fillId="0" borderId="4" xfId="1" applyNumberFormat="1" applyFont="1" applyBorder="1" applyAlignment="1">
      <alignment horizontal="center"/>
    </xf>
    <xf numFmtId="49" fontId="11" fillId="0" borderId="0" xfId="1" applyNumberFormat="1"/>
    <xf numFmtId="165" fontId="11" fillId="0" borderId="0" xfId="1" applyNumberFormat="1"/>
    <xf numFmtId="0" fontId="4" fillId="0" borderId="0" xfId="0" applyFont="1" applyAlignment="1">
      <alignment horizontal="center" vertical="center"/>
    </xf>
    <xf numFmtId="0" fontId="5" fillId="0" borderId="0" xfId="1" applyFont="1"/>
    <xf numFmtId="0" fontId="5" fillId="0" borderId="0" xfId="0" applyFont="1"/>
    <xf numFmtId="0" fontId="44" fillId="0" borderId="0" xfId="0" applyFont="1"/>
    <xf numFmtId="0" fontId="45" fillId="0" borderId="0" xfId="44"/>
    <xf numFmtId="49" fontId="45" fillId="0" borderId="0" xfId="44" applyNumberFormat="1"/>
    <xf numFmtId="0" fontId="4" fillId="0" borderId="3" xfId="0" applyFont="1" applyBorder="1" applyAlignment="1">
      <alignment horizontal="center" vertical="center"/>
    </xf>
    <xf numFmtId="14" fontId="12" fillId="0" borderId="0" xfId="2" applyNumberFormat="1" applyAlignment="1">
      <alignment vertical="center"/>
    </xf>
    <xf numFmtId="0" fontId="8" fillId="6" borderId="5" xfId="1" applyFont="1" applyFill="1" applyBorder="1" applyAlignment="1">
      <alignment horizontal="left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Protection="1">
      <protection locked="0"/>
    </xf>
    <xf numFmtId="0" fontId="4" fillId="0" borderId="19" xfId="0" applyFont="1" applyBorder="1" applyProtection="1">
      <protection locked="0"/>
    </xf>
    <xf numFmtId="0" fontId="4" fillId="0" borderId="16" xfId="0" applyFont="1" applyBorder="1" applyProtection="1">
      <protection locked="0"/>
    </xf>
    <xf numFmtId="0" fontId="4" fillId="0" borderId="17" xfId="0" applyFont="1" applyBorder="1" applyProtection="1">
      <protection locked="0"/>
    </xf>
    <xf numFmtId="0" fontId="47" fillId="42" borderId="15" xfId="0" applyFont="1" applyFill="1" applyBorder="1" applyAlignment="1" applyProtection="1">
      <alignment horizontal="center" vertical="center"/>
      <protection locked="0"/>
    </xf>
    <xf numFmtId="0" fontId="47" fillId="42" borderId="16" xfId="0" applyFont="1" applyFill="1" applyBorder="1" applyAlignment="1" applyProtection="1">
      <alignment horizontal="center" vertical="center"/>
      <protection locked="0"/>
    </xf>
    <xf numFmtId="0" fontId="47" fillId="42" borderId="17" xfId="0" applyFont="1" applyFill="1" applyBorder="1" applyAlignment="1" applyProtection="1">
      <alignment horizontal="center" vertical="center"/>
      <protection locked="0"/>
    </xf>
    <xf numFmtId="0" fontId="47" fillId="42" borderId="18" xfId="0" applyFont="1" applyFill="1" applyBorder="1"/>
    <xf numFmtId="0" fontId="47" fillId="0" borderId="4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41" borderId="4" xfId="0" applyFont="1" applyFill="1" applyBorder="1" applyAlignment="1">
      <alignment horizontal="center" vertical="center" wrapText="1"/>
    </xf>
    <xf numFmtId="0" fontId="8" fillId="42" borderId="4" xfId="0" applyFont="1" applyFill="1" applyBorder="1" applyAlignment="1">
      <alignment horizontal="center" vertical="center"/>
    </xf>
    <xf numFmtId="0" fontId="8" fillId="45" borderId="19" xfId="0" applyFont="1" applyFill="1" applyBorder="1" applyAlignment="1">
      <alignment horizontal="center" vertical="center"/>
    </xf>
    <xf numFmtId="0" fontId="15" fillId="45" borderId="19" xfId="0" applyFont="1" applyFill="1" applyBorder="1" applyAlignment="1" applyProtection="1">
      <alignment horizontal="center" vertical="center"/>
      <protection locked="0"/>
    </xf>
    <xf numFmtId="20" fontId="4" fillId="0" borderId="0" xfId="1" applyNumberFormat="1" applyFont="1" applyAlignment="1">
      <alignment horizontal="center"/>
    </xf>
    <xf numFmtId="0" fontId="47" fillId="46" borderId="15" xfId="0" applyFont="1" applyFill="1" applyBorder="1" applyAlignment="1">
      <alignment horizontal="center" vertical="center"/>
    </xf>
    <xf numFmtId="0" fontId="8" fillId="46" borderId="15" xfId="0" applyFont="1" applyFill="1" applyBorder="1" applyAlignment="1" applyProtection="1">
      <alignment horizontal="center" vertical="center"/>
      <protection locked="0"/>
    </xf>
    <xf numFmtId="0" fontId="44" fillId="0" borderId="0" xfId="1" applyFont="1"/>
    <xf numFmtId="20" fontId="11" fillId="0" borderId="0" xfId="1" applyNumberFormat="1"/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49" fillId="0" borderId="0" xfId="0" applyFont="1" applyAlignment="1">
      <alignment horizontal="left"/>
    </xf>
    <xf numFmtId="0" fontId="50" fillId="0" borderId="2" xfId="0" applyFont="1" applyBorder="1" applyAlignment="1" applyProtection="1">
      <alignment horizontal="center"/>
      <protection locked="0"/>
    </xf>
    <xf numFmtId="165" fontId="49" fillId="0" borderId="0" xfId="0" applyNumberFormat="1" applyFont="1" applyAlignment="1">
      <alignment horizontal="left"/>
    </xf>
    <xf numFmtId="167" fontId="12" fillId="0" borderId="0" xfId="2" applyNumberFormat="1" applyAlignment="1">
      <alignment horizontal="left" vertical="center"/>
    </xf>
    <xf numFmtId="20" fontId="38" fillId="0" borderId="0" xfId="1" applyNumberFormat="1" applyFont="1"/>
    <xf numFmtId="0" fontId="19" fillId="0" borderId="0" xfId="0" applyFont="1" applyAlignment="1">
      <alignment horizontal="center"/>
    </xf>
    <xf numFmtId="0" fontId="9" fillId="7" borderId="2" xfId="0" applyFont="1" applyFill="1" applyBorder="1" applyAlignment="1" applyProtection="1">
      <alignment horizontal="center"/>
      <protection locked="0"/>
    </xf>
    <xf numFmtId="0" fontId="7" fillId="7" borderId="0" xfId="0" applyFont="1" applyFill="1" applyAlignment="1">
      <alignment horizontal="left"/>
    </xf>
    <xf numFmtId="0" fontId="5" fillId="0" borderId="15" xfId="0" applyFont="1" applyBorder="1" applyAlignment="1">
      <alignment horizontal="center" vertical="center"/>
    </xf>
    <xf numFmtId="20" fontId="12" fillId="0" borderId="10" xfId="2" applyNumberFormat="1" applyBorder="1" applyAlignment="1">
      <alignment horizontal="center"/>
    </xf>
    <xf numFmtId="20" fontId="12" fillId="0" borderId="8" xfId="2" applyNumberFormat="1" applyBorder="1" applyAlignment="1">
      <alignment horizontal="center"/>
    </xf>
    <xf numFmtId="20" fontId="12" fillId="0" borderId="9" xfId="2" applyNumberFormat="1" applyBorder="1" applyAlignment="1">
      <alignment horizontal="center"/>
    </xf>
    <xf numFmtId="0" fontId="8" fillId="42" borderId="4" xfId="1" applyFont="1" applyFill="1" applyBorder="1" applyAlignment="1">
      <alignment horizontal="center" vertical="center"/>
    </xf>
    <xf numFmtId="0" fontId="47" fillId="41" borderId="4" xfId="1" applyFont="1" applyFill="1" applyBorder="1" applyAlignment="1">
      <alignment horizontal="center" vertical="center" wrapText="1"/>
    </xf>
    <xf numFmtId="0" fontId="8" fillId="45" borderId="19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7" fillId="0" borderId="4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7" fillId="42" borderId="15" xfId="1" applyFont="1" applyFill="1" applyBorder="1" applyAlignment="1" applyProtection="1">
      <alignment horizontal="center" vertical="center"/>
      <protection locked="0"/>
    </xf>
    <xf numFmtId="0" fontId="15" fillId="45" borderId="19" xfId="1" applyFont="1" applyFill="1" applyBorder="1" applyAlignment="1" applyProtection="1">
      <alignment horizontal="center" vertical="center"/>
      <protection locked="0"/>
    </xf>
    <xf numFmtId="0" fontId="47" fillId="46" borderId="15" xfId="1" applyFont="1" applyFill="1" applyBorder="1" applyAlignment="1">
      <alignment horizontal="center" vertical="center"/>
    </xf>
    <xf numFmtId="0" fontId="8" fillId="46" borderId="15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 applyProtection="1">
      <alignment horizontal="center" vertical="center"/>
      <protection locked="0"/>
    </xf>
    <xf numFmtId="0" fontId="15" fillId="0" borderId="16" xfId="1" applyFont="1" applyBorder="1" applyAlignment="1" applyProtection="1">
      <alignment horizontal="center" vertical="center"/>
      <protection locked="0"/>
    </xf>
    <xf numFmtId="0" fontId="47" fillId="0" borderId="16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horizontal="center" vertical="center"/>
      <protection locked="0"/>
    </xf>
    <xf numFmtId="0" fontId="47" fillId="42" borderId="17" xfId="1" applyFont="1" applyFill="1" applyBorder="1" applyAlignment="1" applyProtection="1">
      <alignment horizontal="center" vertical="center"/>
      <protection locked="0"/>
    </xf>
    <xf numFmtId="0" fontId="47" fillId="0" borderId="17" xfId="1" applyFont="1" applyBorder="1" applyAlignment="1">
      <alignment horizontal="center" vertical="center"/>
    </xf>
    <xf numFmtId="0" fontId="4" fillId="0" borderId="17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49" fontId="11" fillId="0" borderId="0" xfId="1" applyNumberFormat="1" applyAlignment="1">
      <alignment horizontal="center"/>
    </xf>
    <xf numFmtId="15" fontId="4" fillId="0" borderId="0" xfId="1" applyNumberFormat="1" applyFont="1"/>
    <xf numFmtId="0" fontId="16" fillId="0" borderId="0" xfId="1" applyFont="1"/>
    <xf numFmtId="0" fontId="47" fillId="0" borderId="15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19" xfId="0" applyFont="1" applyBorder="1" applyAlignment="1">
      <alignment horizontal="center" vertical="center"/>
    </xf>
    <xf numFmtId="0" fontId="47" fillId="0" borderId="38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22" xfId="0" applyFont="1" applyBorder="1" applyAlignment="1" applyProtection="1">
      <alignment horizontal="center" vertical="center"/>
      <protection locked="0"/>
    </xf>
    <xf numFmtId="0" fontId="47" fillId="0" borderId="15" xfId="0" applyFont="1" applyBorder="1" applyAlignment="1" applyProtection="1">
      <alignment horizontal="center" vertical="center"/>
      <protection locked="0"/>
    </xf>
    <xf numFmtId="0" fontId="47" fillId="0" borderId="21" xfId="0" applyFont="1" applyBorder="1" applyAlignment="1" applyProtection="1">
      <alignment horizontal="center" vertical="center"/>
      <protection locked="0"/>
    </xf>
    <xf numFmtId="0" fontId="53" fillId="7" borderId="16" xfId="45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4" fillId="7" borderId="17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5" fillId="51" borderId="15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47" fillId="42" borderId="4" xfId="0" applyFont="1" applyFill="1" applyBorder="1"/>
    <xf numFmtId="0" fontId="4" fillId="7" borderId="41" xfId="0" applyFont="1" applyFill="1" applyBorder="1" applyAlignment="1" applyProtection="1">
      <alignment horizontal="center" vertical="center"/>
      <protection locked="0"/>
    </xf>
    <xf numFmtId="0" fontId="47" fillId="42" borderId="3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/>
    </xf>
    <xf numFmtId="20" fontId="12" fillId="0" borderId="15" xfId="2" applyNumberFormat="1" applyBorder="1" applyAlignment="1">
      <alignment horizontal="center"/>
    </xf>
    <xf numFmtId="20" fontId="12" fillId="0" borderId="15" xfId="2" applyNumberFormat="1" applyBorder="1" applyAlignment="1">
      <alignment horizontal="left" vertical="center"/>
    </xf>
    <xf numFmtId="20" fontId="12" fillId="0" borderId="16" xfId="2" applyNumberFormat="1" applyBorder="1" applyAlignment="1">
      <alignment horizontal="center"/>
    </xf>
    <xf numFmtId="20" fontId="12" fillId="0" borderId="17" xfId="2" applyNumberFormat="1" applyBorder="1" applyAlignment="1">
      <alignment horizontal="center"/>
    </xf>
    <xf numFmtId="0" fontId="8" fillId="41" borderId="19" xfId="0" applyFont="1" applyFill="1" applyBorder="1" applyAlignment="1">
      <alignment horizontal="center" vertical="center"/>
    </xf>
    <xf numFmtId="0" fontId="15" fillId="0" borderId="21" xfId="0" applyFont="1" applyBorder="1" applyAlignment="1" applyProtection="1">
      <alignment horizontal="center" vertical="center"/>
      <protection locked="0"/>
    </xf>
    <xf numFmtId="0" fontId="56" fillId="0" borderId="0" xfId="1" applyFont="1" applyAlignment="1">
      <alignment horizontal="center"/>
    </xf>
    <xf numFmtId="0" fontId="48" fillId="0" borderId="21" xfId="0" applyFont="1" applyBorder="1" applyAlignment="1" applyProtection="1">
      <alignment horizontal="center" vertical="center"/>
      <protection locked="0"/>
    </xf>
    <xf numFmtId="0" fontId="47" fillId="54" borderId="15" xfId="0" applyFont="1" applyFill="1" applyBorder="1" applyAlignment="1" applyProtection="1">
      <alignment horizontal="center" vertical="center"/>
      <protection locked="0"/>
    </xf>
    <xf numFmtId="0" fontId="47" fillId="53" borderId="19" xfId="0" applyFont="1" applyFill="1" applyBorder="1" applyAlignment="1">
      <alignment horizontal="center" vertical="center"/>
    </xf>
    <xf numFmtId="0" fontId="4" fillId="42" borderId="18" xfId="0" applyFont="1" applyFill="1" applyBorder="1"/>
    <xf numFmtId="0" fontId="47" fillId="57" borderId="15" xfId="0" applyFont="1" applyFill="1" applyBorder="1" applyAlignment="1" applyProtection="1">
      <alignment horizontal="center" vertical="center"/>
      <protection locked="0"/>
    </xf>
    <xf numFmtId="0" fontId="53" fillId="56" borderId="16" xfId="45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 vertical="center"/>
      <protection locked="0"/>
    </xf>
    <xf numFmtId="0" fontId="48" fillId="45" borderId="19" xfId="0" applyFont="1" applyFill="1" applyBorder="1" applyAlignment="1" applyProtection="1">
      <alignment horizontal="center" vertical="center"/>
      <protection locked="0"/>
    </xf>
    <xf numFmtId="0" fontId="58" fillId="0" borderId="0" xfId="0" applyFont="1"/>
    <xf numFmtId="165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7" borderId="0" xfId="0" applyFont="1" applyFill="1"/>
    <xf numFmtId="0" fontId="5" fillId="0" borderId="16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49" borderId="15" xfId="0" applyFont="1" applyFill="1" applyBorder="1" applyAlignment="1">
      <alignment horizontal="center" vertical="center"/>
    </xf>
    <xf numFmtId="0" fontId="5" fillId="49" borderId="38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0" fontId="5" fillId="49" borderId="4" xfId="0" applyFont="1" applyFill="1" applyBorder="1" applyAlignment="1">
      <alignment horizontal="center" vertical="center"/>
    </xf>
    <xf numFmtId="0" fontId="5" fillId="0" borderId="18" xfId="0" applyFont="1" applyBorder="1"/>
    <xf numFmtId="0" fontId="5" fillId="0" borderId="23" xfId="0" applyFont="1" applyBorder="1"/>
    <xf numFmtId="0" fontId="5" fillId="0" borderId="4" xfId="0" applyFont="1" applyBorder="1"/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3" xfId="0" applyFont="1" applyBorder="1"/>
    <xf numFmtId="0" fontId="5" fillId="7" borderId="41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Protection="1">
      <protection locked="0"/>
    </xf>
    <xf numFmtId="0" fontId="5" fillId="7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protection locked="0"/>
    </xf>
    <xf numFmtId="0" fontId="47" fillId="7" borderId="16" xfId="0" applyFont="1" applyFill="1" applyBorder="1" applyAlignment="1" applyProtection="1">
      <alignment horizontal="center"/>
      <protection locked="0"/>
    </xf>
    <xf numFmtId="0" fontId="4" fillId="7" borderId="16" xfId="0" applyFont="1" applyFill="1" applyBorder="1" applyProtection="1">
      <protection locked="0"/>
    </xf>
    <xf numFmtId="0" fontId="48" fillId="40" borderId="16" xfId="0" applyFont="1" applyFill="1" applyBorder="1" applyAlignment="1" applyProtection="1">
      <alignment horizontal="center" vertical="center"/>
      <protection locked="0"/>
    </xf>
    <xf numFmtId="16" fontId="4" fillId="0" borderId="0" xfId="1" applyNumberFormat="1" applyFont="1"/>
    <xf numFmtId="0" fontId="47" fillId="0" borderId="0" xfId="1" applyFont="1" applyAlignment="1">
      <alignment horizontal="center" vertical="center"/>
    </xf>
    <xf numFmtId="0" fontId="47" fillId="0" borderId="16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62" fillId="0" borderId="0" xfId="0" applyFont="1"/>
    <xf numFmtId="20" fontId="5" fillId="0" borderId="16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horizontal="center" vertical="center"/>
    </xf>
    <xf numFmtId="0" fontId="8" fillId="0" borderId="45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 wrapText="1"/>
    </xf>
    <xf numFmtId="166" fontId="13" fillId="0" borderId="4" xfId="1" applyNumberFormat="1" applyFont="1" applyBorder="1" applyAlignment="1">
      <alignment horizontal="center" vertical="center" wrapText="1"/>
    </xf>
    <xf numFmtId="0" fontId="11" fillId="0" borderId="15" xfId="1" applyBorder="1" applyAlignment="1">
      <alignment horizontal="center" vertical="center"/>
    </xf>
    <xf numFmtId="0" fontId="11" fillId="0" borderId="16" xfId="1" applyBorder="1" applyAlignment="1">
      <alignment horizontal="center" vertical="center"/>
    </xf>
    <xf numFmtId="0" fontId="11" fillId="0" borderId="16" xfId="1" applyBorder="1"/>
    <xf numFmtId="0" fontId="11" fillId="0" borderId="17" xfId="1" applyBorder="1" applyAlignment="1">
      <alignment horizontal="center" vertical="center"/>
    </xf>
    <xf numFmtId="0" fontId="11" fillId="0" borderId="17" xfId="1" applyBorder="1"/>
    <xf numFmtId="0" fontId="11" fillId="0" borderId="0" xfId="1" applyProtection="1">
      <protection hidden="1"/>
    </xf>
    <xf numFmtId="0" fontId="11" fillId="0" borderId="10" xfId="1" applyBorder="1" applyAlignment="1">
      <alignment horizontal="center" vertical="center"/>
    </xf>
    <xf numFmtId="0" fontId="11" fillId="0" borderId="10" xfId="1" applyBorder="1" applyAlignment="1" applyProtection="1">
      <alignment horizontal="left" vertical="center"/>
      <protection hidden="1"/>
    </xf>
    <xf numFmtId="0" fontId="11" fillId="0" borderId="8" xfId="1" applyBorder="1" applyAlignment="1" applyProtection="1">
      <alignment horizontal="left" vertical="center"/>
      <protection hidden="1"/>
    </xf>
    <xf numFmtId="0" fontId="11" fillId="0" borderId="9" xfId="1" applyBorder="1" applyAlignment="1" applyProtection="1">
      <alignment horizontal="left" vertical="center"/>
      <protection hidden="1"/>
    </xf>
    <xf numFmtId="0" fontId="11" fillId="0" borderId="0" xfId="1" applyAlignment="1" applyProtection="1">
      <alignment horizontal="left" vertical="center"/>
      <protection hidden="1"/>
    </xf>
    <xf numFmtId="0" fontId="11" fillId="0" borderId="16" xfId="1" applyBorder="1" applyAlignment="1" applyProtection="1">
      <alignment horizontal="left" vertical="center"/>
      <protection hidden="1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18" xfId="1" applyFont="1" applyBorder="1"/>
    <xf numFmtId="0" fontId="5" fillId="0" borderId="23" xfId="1" applyFont="1" applyBorder="1"/>
    <xf numFmtId="0" fontId="5" fillId="0" borderId="4" xfId="1" applyFont="1" applyBorder="1"/>
    <xf numFmtId="0" fontId="5" fillId="0" borderId="19" xfId="1" applyFont="1" applyBorder="1"/>
    <xf numFmtId="0" fontId="5" fillId="0" borderId="21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5" fillId="0" borderId="3" xfId="1" applyFont="1" applyBorder="1" applyProtection="1">
      <protection locked="0"/>
    </xf>
    <xf numFmtId="0" fontId="5" fillId="0" borderId="3" xfId="1" applyFont="1" applyBorder="1"/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Protection="1">
      <protection locked="0"/>
    </xf>
    <xf numFmtId="0" fontId="63" fillId="7" borderId="16" xfId="45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Protection="1">
      <protection locked="0"/>
    </xf>
    <xf numFmtId="0" fontId="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Protection="1">
      <protection locked="0"/>
    </xf>
    <xf numFmtId="0" fontId="5" fillId="0" borderId="16" xfId="1" applyFont="1" applyBorder="1" applyAlignment="1" applyProtection="1">
      <alignment horizontal="center" vertical="center"/>
      <protection locked="0"/>
    </xf>
    <xf numFmtId="0" fontId="5" fillId="0" borderId="24" xfId="1" applyFont="1" applyBorder="1" applyAlignment="1" applyProtection="1">
      <alignment horizontal="center"/>
      <protection locked="0"/>
    </xf>
    <xf numFmtId="0" fontId="5" fillId="51" borderId="17" xfId="1" applyFont="1" applyFill="1" applyBorder="1" applyAlignment="1" applyProtection="1">
      <alignment horizontal="center" vertical="center"/>
      <protection locked="0"/>
    </xf>
    <xf numFmtId="0" fontId="5" fillId="54" borderId="17" xfId="1" applyFont="1" applyFill="1" applyBorder="1" applyAlignment="1" applyProtection="1">
      <alignment horizontal="center" vertical="center"/>
      <protection locked="0"/>
    </xf>
    <xf numFmtId="0" fontId="5" fillId="55" borderId="19" xfId="1" applyFont="1" applyFill="1" applyBorder="1" applyAlignment="1">
      <alignment horizontal="center" vertical="center"/>
    </xf>
    <xf numFmtId="0" fontId="48" fillId="60" borderId="15" xfId="1" applyFont="1" applyFill="1" applyBorder="1" applyAlignment="1" applyProtection="1">
      <alignment horizontal="center" vertical="center"/>
      <protection locked="0"/>
    </xf>
    <xf numFmtId="0" fontId="4" fillId="0" borderId="16" xfId="0" applyFont="1" applyBorder="1" applyAlignment="1">
      <alignment horizontal="center"/>
    </xf>
    <xf numFmtId="0" fontId="61" fillId="0" borderId="0" xfId="1" applyFont="1" applyAlignment="1">
      <alignment horizontal="center" vertical="center"/>
    </xf>
    <xf numFmtId="0" fontId="8" fillId="7" borderId="5" xfId="1" applyFont="1" applyFill="1" applyBorder="1" applyAlignment="1">
      <alignment horizontal="left"/>
    </xf>
    <xf numFmtId="0" fontId="4" fillId="0" borderId="8" xfId="0" applyFont="1" applyBorder="1"/>
    <xf numFmtId="0" fontId="4" fillId="0" borderId="40" xfId="0" applyFont="1" applyBorder="1" applyAlignment="1">
      <alignment horizontal="center"/>
    </xf>
    <xf numFmtId="0" fontId="4" fillId="0" borderId="7" xfId="0" applyFont="1" applyBorder="1"/>
    <xf numFmtId="0" fontId="5" fillId="0" borderId="4" xfId="0" applyFont="1" applyBorder="1" applyAlignment="1">
      <alignment horizontal="center" vertical="center"/>
    </xf>
    <xf numFmtId="0" fontId="5" fillId="49" borderId="15" xfId="0" applyFont="1" applyFill="1" applyBorder="1" applyAlignment="1" applyProtection="1">
      <alignment horizontal="center" vertical="center"/>
      <protection locked="0"/>
    </xf>
    <xf numFmtId="0" fontId="5" fillId="58" borderId="19" xfId="0" applyFont="1" applyFill="1" applyBorder="1" applyAlignment="1">
      <alignment horizontal="center" vertical="center"/>
    </xf>
    <xf numFmtId="0" fontId="64" fillId="61" borderId="16" xfId="0" applyFont="1" applyFill="1" applyBorder="1" applyAlignment="1" applyProtection="1">
      <alignment horizontal="center" vertical="center"/>
      <protection locked="0"/>
    </xf>
    <xf numFmtId="0" fontId="20" fillId="0" borderId="0" xfId="1" applyFont="1" applyAlignment="1" applyProtection="1">
      <alignment horizontal="left"/>
      <protection locked="0"/>
    </xf>
    <xf numFmtId="0" fontId="37" fillId="7" borderId="5" xfId="0" applyFont="1" applyFill="1" applyBorder="1" applyAlignment="1">
      <alignment horizontal="center"/>
    </xf>
    <xf numFmtId="0" fontId="20" fillId="0" borderId="2" xfId="1" applyFont="1" applyBorder="1" applyAlignment="1" applyProtection="1">
      <alignment horizontal="center"/>
      <protection locked="0"/>
    </xf>
    <xf numFmtId="0" fontId="20" fillId="0" borderId="0" xfId="1" applyFont="1" applyAlignment="1">
      <alignment horizontal="center"/>
    </xf>
    <xf numFmtId="0" fontId="20" fillId="0" borderId="0" xfId="1" applyFont="1" applyAlignment="1">
      <alignment horizontal="left"/>
    </xf>
    <xf numFmtId="0" fontId="37" fillId="5" borderId="5" xfId="1" applyFont="1" applyFill="1" applyBorder="1" applyAlignment="1">
      <alignment horizontal="left"/>
    </xf>
    <xf numFmtId="0" fontId="65" fillId="0" borderId="2" xfId="1" applyFont="1" applyBorder="1" applyAlignment="1">
      <alignment horizontal="center"/>
    </xf>
    <xf numFmtId="165" fontId="20" fillId="0" borderId="0" xfId="1" applyNumberFormat="1" applyFont="1" applyAlignment="1">
      <alignment horizontal="left"/>
    </xf>
    <xf numFmtId="0" fontId="37" fillId="4" borderId="5" xfId="1" applyFont="1" applyFill="1" applyBorder="1" applyAlignment="1">
      <alignment horizontal="left"/>
    </xf>
    <xf numFmtId="0" fontId="59" fillId="0" borderId="0" xfId="1" applyFont="1"/>
    <xf numFmtId="0" fontId="20" fillId="0" borderId="0" xfId="1" applyFont="1"/>
    <xf numFmtId="0" fontId="37" fillId="6" borderId="5" xfId="1" applyFont="1" applyFill="1" applyBorder="1" applyAlignment="1">
      <alignment horizontal="left"/>
    </xf>
    <xf numFmtId="0" fontId="37" fillId="7" borderId="5" xfId="1" applyFont="1" applyFill="1" applyBorder="1" applyAlignment="1">
      <alignment horizontal="left"/>
    </xf>
    <xf numFmtId="0" fontId="20" fillId="0" borderId="2" xfId="1" applyFont="1" applyBorder="1" applyAlignment="1">
      <alignment horizontal="center"/>
    </xf>
    <xf numFmtId="0" fontId="7" fillId="7" borderId="0" xfId="0" applyFont="1" applyFill="1"/>
    <xf numFmtId="165" fontId="7" fillId="7" borderId="0" xfId="0" applyNumberFormat="1" applyFont="1" applyFill="1" applyAlignment="1" applyProtection="1">
      <alignment horizontal="left"/>
      <protection locked="0"/>
    </xf>
    <xf numFmtId="165" fontId="7" fillId="7" borderId="0" xfId="0" applyNumberFormat="1" applyFont="1" applyFill="1" applyAlignment="1">
      <alignment horizontal="left"/>
    </xf>
    <xf numFmtId="0" fontId="12" fillId="0" borderId="7" xfId="2" applyBorder="1" applyAlignment="1">
      <alignment horizontal="center" vertical="center"/>
    </xf>
    <xf numFmtId="20" fontId="12" fillId="0" borderId="7" xfId="2" applyNumberFormat="1" applyBorder="1" applyAlignment="1">
      <alignment horizontal="center" vertical="center"/>
    </xf>
    <xf numFmtId="0" fontId="12" fillId="0" borderId="47" xfId="2" applyBorder="1" applyAlignment="1">
      <alignment horizontal="center" vertical="center"/>
    </xf>
    <xf numFmtId="20" fontId="12" fillId="0" borderId="47" xfId="2" applyNumberFormat="1" applyBorder="1" applyAlignment="1">
      <alignment horizontal="center" vertical="center"/>
    </xf>
    <xf numFmtId="0" fontId="12" fillId="0" borderId="47" xfId="2" applyBorder="1" applyAlignment="1">
      <alignment horizontal="center"/>
    </xf>
    <xf numFmtId="0" fontId="12" fillId="0" borderId="49" xfId="2" applyBorder="1" applyAlignment="1">
      <alignment horizontal="center"/>
    </xf>
    <xf numFmtId="0" fontId="12" fillId="0" borderId="48" xfId="2" applyBorder="1" applyAlignment="1">
      <alignment horizontal="center"/>
    </xf>
    <xf numFmtId="0" fontId="12" fillId="0" borderId="49" xfId="2" applyBorder="1" applyAlignment="1">
      <alignment horizontal="left"/>
    </xf>
    <xf numFmtId="0" fontId="12" fillId="0" borderId="49" xfId="2" applyBorder="1" applyAlignment="1">
      <alignment horizontal="center" vertical="center"/>
    </xf>
    <xf numFmtId="20" fontId="12" fillId="0" borderId="49" xfId="2" applyNumberFormat="1" applyBorder="1" applyAlignment="1">
      <alignment horizontal="center" vertical="center"/>
    </xf>
    <xf numFmtId="20" fontId="12" fillId="0" borderId="49" xfId="2" applyNumberFormat="1" applyBorder="1" applyAlignment="1">
      <alignment horizontal="left" vertical="center"/>
    </xf>
    <xf numFmtId="20" fontId="12" fillId="0" borderId="48" xfId="2" applyNumberFormat="1" applyBorder="1" applyAlignment="1">
      <alignment horizontal="left" vertical="center"/>
    </xf>
    <xf numFmtId="20" fontId="12" fillId="0" borderId="49" xfId="2" applyNumberFormat="1" applyBorder="1" applyAlignment="1">
      <alignment horizontal="center"/>
    </xf>
    <xf numFmtId="0" fontId="11" fillId="0" borderId="49" xfId="1" applyBorder="1" applyAlignment="1" applyProtection="1">
      <alignment horizontal="left" vertical="center"/>
      <protection hidden="1"/>
    </xf>
    <xf numFmtId="0" fontId="15" fillId="0" borderId="17" xfId="0" applyFont="1" applyBorder="1" applyAlignment="1" applyProtection="1">
      <alignment horizontal="center" vertical="center"/>
      <protection locked="0"/>
    </xf>
    <xf numFmtId="20" fontId="47" fillId="42" borderId="4" xfId="0" applyNumberFormat="1" applyFont="1" applyFill="1" applyBorder="1"/>
    <xf numFmtId="0" fontId="4" fillId="0" borderId="40" xfId="0" applyFont="1" applyBorder="1" applyAlignment="1">
      <alignment horizontal="center" vertical="center"/>
    </xf>
    <xf numFmtId="165" fontId="4" fillId="0" borderId="40" xfId="0" applyNumberFormat="1" applyFont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165" fontId="20" fillId="7" borderId="0" xfId="1" applyNumberFormat="1" applyFont="1" applyFill="1" applyAlignment="1">
      <alignment horizontal="left"/>
    </xf>
    <xf numFmtId="0" fontId="37" fillId="7" borderId="5" xfId="1" applyFont="1" applyFill="1" applyBorder="1"/>
    <xf numFmtId="0" fontId="12" fillId="7" borderId="8" xfId="2" applyFill="1" applyBorder="1" applyAlignment="1">
      <alignment horizontal="left"/>
    </xf>
    <xf numFmtId="0" fontId="12" fillId="7" borderId="9" xfId="2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22" fontId="0" fillId="48" borderId="39" xfId="0" applyNumberFormat="1" applyFill="1" applyBorder="1"/>
    <xf numFmtId="22" fontId="0" fillId="0" borderId="39" xfId="0" applyNumberFormat="1" applyBorder="1"/>
    <xf numFmtId="0" fontId="0" fillId="48" borderId="39" xfId="0" applyFill="1" applyBorder="1"/>
    <xf numFmtId="0" fontId="0" fillId="0" borderId="39" xfId="0" applyBorder="1"/>
    <xf numFmtId="0" fontId="19" fillId="0" borderId="0" xfId="0" applyFont="1"/>
    <xf numFmtId="0" fontId="8" fillId="50" borderId="5" xfId="0" applyFont="1" applyFill="1" applyBorder="1" applyAlignment="1" applyProtection="1">
      <alignment horizontal="left"/>
      <protection locked="0"/>
    </xf>
    <xf numFmtId="20" fontId="12" fillId="0" borderId="15" xfId="2" applyNumberFormat="1" applyBorder="1" applyAlignment="1">
      <alignment horizontal="center" vertical="center"/>
    </xf>
    <xf numFmtId="0" fontId="12" fillId="0" borderId="15" xfId="2" applyBorder="1" applyAlignment="1">
      <alignment horizontal="center" vertical="center"/>
    </xf>
    <xf numFmtId="20" fontId="12" fillId="0" borderId="16" xfId="2" applyNumberFormat="1" applyBorder="1" applyAlignment="1">
      <alignment horizontal="center" vertical="center"/>
    </xf>
    <xf numFmtId="0" fontId="12" fillId="0" borderId="16" xfId="2" applyBorder="1" applyAlignment="1">
      <alignment horizontal="center" vertical="center"/>
    </xf>
    <xf numFmtId="20" fontId="12" fillId="0" borderId="16" xfId="2" applyNumberFormat="1" applyBorder="1" applyAlignment="1">
      <alignment horizontal="left"/>
    </xf>
    <xf numFmtId="16" fontId="9" fillId="7" borderId="2" xfId="1" applyNumberFormat="1" applyFont="1" applyFill="1" applyBorder="1" applyAlignment="1">
      <alignment horizontal="center"/>
    </xf>
    <xf numFmtId="0" fontId="47" fillId="0" borderId="0" xfId="1" applyFont="1"/>
    <xf numFmtId="0" fontId="8" fillId="62" borderId="19" xfId="0" applyFont="1" applyFill="1" applyBorder="1" applyAlignment="1">
      <alignment horizontal="center" vertical="center"/>
    </xf>
    <xf numFmtId="0" fontId="4" fillId="7" borderId="4" xfId="0" applyFont="1" applyFill="1" applyBorder="1"/>
    <xf numFmtId="14" fontId="5" fillId="0" borderId="16" xfId="0" applyNumberFormat="1" applyFont="1" applyBorder="1" applyAlignment="1">
      <alignment horizontal="center" vertical="center"/>
    </xf>
    <xf numFmtId="20" fontId="4" fillId="0" borderId="0" xfId="0" applyNumberFormat="1" applyFont="1" applyAlignment="1">
      <alignment horizontal="center"/>
    </xf>
    <xf numFmtId="20" fontId="7" fillId="0" borderId="0" xfId="1" applyNumberFormat="1" applyFont="1" applyAlignment="1">
      <alignment horizontal="left"/>
    </xf>
    <xf numFmtId="165" fontId="0" fillId="0" borderId="4" xfId="0" applyNumberFormat="1" applyBorder="1" applyAlignment="1">
      <alignment horizontal="center" vertical="center"/>
    </xf>
    <xf numFmtId="20" fontId="4" fillId="0" borderId="4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165" fontId="0" fillId="0" borderId="0" xfId="0" applyNumberFormat="1" applyAlignment="1">
      <alignment horizontal="center" vertical="center"/>
    </xf>
    <xf numFmtId="173" fontId="4" fillId="0" borderId="0" xfId="0" applyNumberFormat="1" applyFont="1"/>
    <xf numFmtId="0" fontId="7" fillId="7" borderId="0" xfId="0" applyFont="1" applyFill="1" applyAlignment="1">
      <alignment horizontal="center"/>
    </xf>
    <xf numFmtId="165" fontId="12" fillId="0" borderId="10" xfId="2" applyNumberFormat="1" applyBorder="1" applyAlignment="1">
      <alignment horizontal="center" vertical="center"/>
    </xf>
    <xf numFmtId="165" fontId="12" fillId="0" borderId="8" xfId="2" applyNumberFormat="1" applyBorder="1" applyAlignment="1">
      <alignment horizontal="center" vertical="center"/>
    </xf>
    <xf numFmtId="165" fontId="12" fillId="0" borderId="49" xfId="2" applyNumberFormat="1" applyBorder="1" applyAlignment="1">
      <alignment horizontal="center" vertical="center"/>
    </xf>
    <xf numFmtId="165" fontId="12" fillId="0" borderId="9" xfId="2" applyNumberFormat="1" applyBorder="1" applyAlignment="1">
      <alignment horizontal="center" vertical="center"/>
    </xf>
    <xf numFmtId="0" fontId="12" fillId="0" borderId="50" xfId="2" applyBorder="1" applyAlignment="1">
      <alignment horizontal="center" vertical="center"/>
    </xf>
    <xf numFmtId="165" fontId="12" fillId="0" borderId="50" xfId="2" applyNumberFormat="1" applyBorder="1" applyAlignment="1">
      <alignment horizontal="center" vertical="center"/>
    </xf>
    <xf numFmtId="20" fontId="12" fillId="0" borderId="50" xfId="2" applyNumberFormat="1" applyBorder="1" applyAlignment="1">
      <alignment horizontal="center" vertical="center"/>
    </xf>
    <xf numFmtId="0" fontId="11" fillId="0" borderId="50" xfId="1" applyBorder="1" applyAlignment="1" applyProtection="1">
      <alignment horizontal="left" vertical="center"/>
      <protection hidden="1"/>
    </xf>
    <xf numFmtId="0" fontId="12" fillId="0" borderId="50" xfId="2" applyBorder="1" applyAlignment="1">
      <alignment horizontal="center"/>
    </xf>
    <xf numFmtId="0" fontId="12" fillId="0" borderId="50" xfId="2" applyBorder="1" applyAlignment="1">
      <alignment horizontal="left"/>
    </xf>
    <xf numFmtId="165" fontId="12" fillId="0" borderId="16" xfId="2" applyNumberFormat="1" applyBorder="1" applyAlignment="1">
      <alignment horizontal="center" vertical="center"/>
    </xf>
    <xf numFmtId="0" fontId="12" fillId="0" borderId="51" xfId="2" applyBorder="1" applyAlignment="1">
      <alignment horizontal="center" vertical="center"/>
    </xf>
    <xf numFmtId="165" fontId="12" fillId="0" borderId="51" xfId="2" applyNumberFormat="1" applyBorder="1" applyAlignment="1">
      <alignment horizontal="center" vertical="center"/>
    </xf>
    <xf numFmtId="20" fontId="12" fillId="0" borderId="51" xfId="2" applyNumberFormat="1" applyBorder="1" applyAlignment="1">
      <alignment horizontal="center" vertical="center"/>
    </xf>
    <xf numFmtId="0" fontId="11" fillId="0" borderId="51" xfId="1" applyBorder="1" applyAlignment="1" applyProtection="1">
      <alignment horizontal="left" vertical="center"/>
      <protection hidden="1"/>
    </xf>
    <xf numFmtId="0" fontId="12" fillId="0" borderId="51" xfId="2" applyBorder="1" applyAlignment="1">
      <alignment horizontal="center"/>
    </xf>
    <xf numFmtId="0" fontId="12" fillId="0" borderId="51" xfId="2" applyBorder="1" applyAlignment="1">
      <alignment horizontal="left"/>
    </xf>
    <xf numFmtId="0" fontId="47" fillId="0" borderId="44" xfId="1" applyFont="1" applyBorder="1" applyAlignment="1">
      <alignment horizontal="center" vertical="center"/>
    </xf>
    <xf numFmtId="0" fontId="57" fillId="0" borderId="0" xfId="1" applyFont="1"/>
    <xf numFmtId="0" fontId="40" fillId="0" borderId="17" xfId="0" applyFont="1" applyBorder="1" applyAlignment="1" applyProtection="1">
      <alignment horizontal="center" vertical="center"/>
      <protection locked="0"/>
    </xf>
    <xf numFmtId="0" fontId="40" fillId="7" borderId="16" xfId="0" applyFont="1" applyFill="1" applyBorder="1" applyAlignment="1" applyProtection="1">
      <alignment horizontal="center" vertical="center"/>
      <protection locked="0"/>
    </xf>
    <xf numFmtId="165" fontId="49" fillId="7" borderId="0" xfId="0" applyNumberFormat="1" applyFont="1" applyFill="1" applyAlignment="1">
      <alignment horizontal="left"/>
    </xf>
    <xf numFmtId="0" fontId="48" fillId="45" borderId="16" xfId="0" applyFont="1" applyFill="1" applyBorder="1" applyAlignment="1" applyProtection="1">
      <alignment horizontal="center" vertical="center"/>
      <protection locked="0"/>
    </xf>
    <xf numFmtId="0" fontId="48" fillId="45" borderId="17" xfId="0" applyFont="1" applyFill="1" applyBorder="1" applyAlignment="1" applyProtection="1">
      <alignment horizontal="center" vertical="center"/>
      <protection locked="0"/>
    </xf>
    <xf numFmtId="0" fontId="11" fillId="0" borderId="16" xfId="2" applyFont="1" applyBorder="1" applyAlignment="1">
      <alignment horizontal="left"/>
    </xf>
    <xf numFmtId="0" fontId="12" fillId="0" borderId="17" xfId="2" applyBorder="1" applyAlignment="1">
      <alignment horizontal="left"/>
    </xf>
    <xf numFmtId="0" fontId="11" fillId="0" borderId="50" xfId="1" applyBorder="1" applyAlignment="1">
      <alignment horizontal="center" vertical="center"/>
    </xf>
    <xf numFmtId="20" fontId="12" fillId="0" borderId="50" xfId="2" applyNumberFormat="1" applyBorder="1" applyAlignment="1">
      <alignment horizontal="center"/>
    </xf>
    <xf numFmtId="20" fontId="12" fillId="0" borderId="50" xfId="2" applyNumberFormat="1" applyBorder="1" applyAlignment="1">
      <alignment horizontal="left" vertical="center"/>
    </xf>
    <xf numFmtId="0" fontId="12" fillId="7" borderId="10" xfId="2" applyFill="1" applyBorder="1" applyAlignment="1">
      <alignment horizontal="left"/>
    </xf>
    <xf numFmtId="0" fontId="12" fillId="7" borderId="7" xfId="2" applyFill="1" applyBorder="1" applyAlignment="1">
      <alignment horizontal="left"/>
    </xf>
    <xf numFmtId="0" fontId="47" fillId="7" borderId="16" xfId="0" applyFont="1" applyFill="1" applyBorder="1" applyAlignment="1" applyProtection="1">
      <alignment horizontal="center" vertical="center"/>
      <protection locked="0"/>
    </xf>
    <xf numFmtId="0" fontId="47" fillId="7" borderId="17" xfId="0" applyFont="1" applyFill="1" applyBorder="1" applyAlignment="1" applyProtection="1">
      <alignment horizontal="center" vertical="center"/>
      <protection locked="0"/>
    </xf>
    <xf numFmtId="0" fontId="47" fillId="7" borderId="18" xfId="0" applyFont="1" applyFill="1" applyBorder="1"/>
    <xf numFmtId="0" fontId="47" fillId="7" borderId="15" xfId="0" applyFont="1" applyFill="1" applyBorder="1" applyAlignment="1" applyProtection="1">
      <alignment horizontal="center" vertical="center"/>
      <protection locked="0"/>
    </xf>
    <xf numFmtId="0" fontId="8" fillId="63" borderId="19" xfId="0" applyFont="1" applyFill="1" applyBorder="1" applyAlignment="1">
      <alignment horizontal="center" vertical="center"/>
    </xf>
    <xf numFmtId="0" fontId="17" fillId="44" borderId="24" xfId="0" applyFont="1" applyFill="1" applyBorder="1" applyAlignment="1" applyProtection="1">
      <alignment horizontal="center"/>
      <protection locked="0"/>
    </xf>
    <xf numFmtId="0" fontId="4" fillId="0" borderId="9" xfId="0" applyFont="1" applyBorder="1"/>
    <xf numFmtId="0" fontId="4" fillId="0" borderId="10" xfId="0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0" xfId="0" applyFont="1" applyBorder="1"/>
    <xf numFmtId="0" fontId="4" fillId="0" borderId="8" xfId="0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20" fontId="12" fillId="0" borderId="7" xfId="2" applyNumberFormat="1" applyBorder="1" applyAlignment="1">
      <alignment horizontal="left"/>
    </xf>
    <xf numFmtId="20" fontId="12" fillId="0" borderId="47" xfId="2" applyNumberFormat="1" applyBorder="1" applyAlignment="1">
      <alignment horizontal="left"/>
    </xf>
    <xf numFmtId="0" fontId="11" fillId="0" borderId="15" xfId="2" applyFont="1" applyBorder="1" applyAlignment="1">
      <alignment horizontal="left"/>
    </xf>
    <xf numFmtId="0" fontId="4" fillId="45" borderId="0" xfId="1" applyFont="1" applyFill="1" applyAlignment="1">
      <alignment horizontal="center"/>
    </xf>
    <xf numFmtId="165" fontId="0" fillId="0" borderId="0" xfId="0" applyNumberFormat="1"/>
    <xf numFmtId="0" fontId="8" fillId="7" borderId="5" xfId="1" applyFont="1" applyFill="1" applyBorder="1" applyAlignment="1" applyProtection="1">
      <alignment horizontal="left"/>
      <protection locked="0"/>
    </xf>
    <xf numFmtId="0" fontId="9" fillId="7" borderId="2" xfId="1" applyFont="1" applyFill="1" applyBorder="1" applyAlignment="1" applyProtection="1">
      <alignment horizontal="center"/>
      <protection locked="0"/>
    </xf>
    <xf numFmtId="0" fontId="7" fillId="7" borderId="0" xfId="1" applyFont="1" applyFill="1" applyAlignment="1">
      <alignment horizontal="left"/>
    </xf>
    <xf numFmtId="0" fontId="7" fillId="7" borderId="0" xfId="1" applyFont="1" applyFill="1" applyAlignment="1" applyProtection="1">
      <alignment horizontal="left"/>
      <protection locked="0"/>
    </xf>
    <xf numFmtId="0" fontId="4" fillId="7" borderId="0" xfId="1" applyFont="1" applyFill="1"/>
    <xf numFmtId="0" fontId="47" fillId="44" borderId="20" xfId="0" applyFont="1" applyFill="1" applyBorder="1" applyAlignment="1" applyProtection="1">
      <alignment horizontal="center" vertical="center"/>
      <protection locked="0"/>
    </xf>
    <xf numFmtId="0" fontId="5" fillId="7" borderId="1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1" applyFont="1" applyAlignment="1">
      <alignment horizontal="center" vertical="center"/>
    </xf>
    <xf numFmtId="0" fontId="15" fillId="0" borderId="0" xfId="0" applyFont="1"/>
    <xf numFmtId="0" fontId="35" fillId="0" borderId="0" xfId="1" applyFont="1"/>
    <xf numFmtId="0" fontId="4" fillId="0" borderId="18" xfId="1" applyFont="1" applyBorder="1"/>
    <xf numFmtId="0" fontId="4" fillId="0" borderId="23" xfId="1" applyFont="1" applyBorder="1"/>
    <xf numFmtId="0" fontId="4" fillId="0" borderId="4" xfId="1" applyFont="1" applyBorder="1"/>
    <xf numFmtId="0" fontId="7" fillId="0" borderId="2" xfId="1" applyFont="1" applyBorder="1" applyAlignment="1">
      <alignment horizontal="center"/>
    </xf>
    <xf numFmtId="0" fontId="48" fillId="42" borderId="15" xfId="1" applyFont="1" applyFill="1" applyBorder="1" applyAlignment="1" applyProtection="1">
      <alignment horizontal="center" vertical="center"/>
      <protection locked="0"/>
    </xf>
    <xf numFmtId="0" fontId="48" fillId="45" borderId="19" xfId="1" applyFont="1" applyFill="1" applyBorder="1" applyAlignment="1" applyProtection="1">
      <alignment horizontal="center" vertical="center"/>
      <protection locked="0"/>
    </xf>
    <xf numFmtId="0" fontId="15" fillId="0" borderId="21" xfId="1" applyFont="1" applyBorder="1" applyAlignment="1" applyProtection="1">
      <alignment horizontal="center" vertical="center"/>
      <protection locked="0"/>
    </xf>
    <xf numFmtId="0" fontId="48" fillId="45" borderId="16" xfId="1" applyFont="1" applyFill="1" applyBorder="1" applyAlignment="1" applyProtection="1">
      <alignment horizontal="center" vertical="center"/>
      <protection locked="0"/>
    </xf>
    <xf numFmtId="0" fontId="47" fillId="0" borderId="16" xfId="1" applyFont="1" applyBorder="1" applyAlignment="1" applyProtection="1">
      <alignment horizontal="center" vertical="center"/>
      <protection locked="0"/>
    </xf>
    <xf numFmtId="0" fontId="17" fillId="0" borderId="0" xfId="1" applyFont="1" applyAlignment="1">
      <alignment horizontal="left"/>
    </xf>
    <xf numFmtId="0" fontId="17" fillId="0" borderId="0" xfId="1" applyFont="1" applyAlignment="1">
      <alignment horizontal="center"/>
    </xf>
    <xf numFmtId="0" fontId="58" fillId="0" borderId="0" xfId="1" applyFont="1"/>
    <xf numFmtId="0" fontId="62" fillId="0" borderId="0" xfId="1" applyFont="1"/>
    <xf numFmtId="0" fontId="48" fillId="0" borderId="22" xfId="1" applyFont="1" applyBorder="1" applyAlignment="1" applyProtection="1">
      <alignment horizontal="center" vertical="center"/>
      <protection locked="0"/>
    </xf>
    <xf numFmtId="0" fontId="47" fillId="45" borderId="3" xfId="1" applyFont="1" applyFill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57" fillId="0" borderId="0" xfId="1" applyFont="1" applyAlignment="1">
      <alignment horizontal="center"/>
    </xf>
    <xf numFmtId="0" fontId="4" fillId="7" borderId="41" xfId="1" applyFont="1" applyFill="1" applyBorder="1" applyAlignment="1" applyProtection="1">
      <alignment horizontal="center" vertical="center"/>
      <protection locked="0"/>
    </xf>
    <xf numFmtId="0" fontId="5" fillId="49" borderId="15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4" fillId="0" borderId="16" xfId="1" applyFont="1" applyBorder="1" applyProtection="1">
      <protection locked="0"/>
    </xf>
    <xf numFmtId="0" fontId="5" fillId="0" borderId="16" xfId="1" applyFont="1" applyBorder="1" applyAlignment="1">
      <alignment horizontal="center" vertical="center"/>
    </xf>
    <xf numFmtId="0" fontId="19" fillId="0" borderId="0" xfId="1" applyFont="1" applyAlignment="1">
      <alignment horizontal="center"/>
    </xf>
    <xf numFmtId="0" fontId="4" fillId="7" borderId="17" xfId="1" applyFont="1" applyFill="1" applyBorder="1" applyAlignment="1" applyProtection="1">
      <alignment horizontal="center" vertical="center"/>
      <protection locked="0"/>
    </xf>
    <xf numFmtId="0" fontId="48" fillId="45" borderId="17" xfId="1" applyFont="1" applyFill="1" applyBorder="1" applyAlignment="1" applyProtection="1">
      <alignment horizontal="center" vertical="center"/>
      <protection locked="0"/>
    </xf>
    <xf numFmtId="0" fontId="5" fillId="0" borderId="17" xfId="1" applyFont="1" applyBorder="1" applyAlignment="1">
      <alignment horizontal="center" vertical="center"/>
    </xf>
    <xf numFmtId="20" fontId="47" fillId="42" borderId="4" xfId="1" applyNumberFormat="1" applyFont="1" applyFill="1" applyBorder="1"/>
    <xf numFmtId="0" fontId="4" fillId="0" borderId="0" xfId="1" applyFont="1" applyAlignment="1">
      <alignment horizontal="left"/>
    </xf>
    <xf numFmtId="0" fontId="5" fillId="51" borderId="15" xfId="1" applyFont="1" applyFill="1" applyBorder="1" applyAlignment="1">
      <alignment horizontal="center" vertical="center"/>
    </xf>
    <xf numFmtId="0" fontId="8" fillId="41" borderId="19" xfId="1" applyFont="1" applyFill="1" applyBorder="1" applyAlignment="1">
      <alignment horizontal="center" vertical="center"/>
    </xf>
    <xf numFmtId="0" fontId="48" fillId="40" borderId="16" xfId="1" applyFont="1" applyFill="1" applyBorder="1" applyAlignment="1" applyProtection="1">
      <alignment horizontal="center" vertical="center"/>
      <protection locked="0"/>
    </xf>
    <xf numFmtId="0" fontId="47" fillId="42" borderId="3" xfId="1" applyFont="1" applyFill="1" applyBorder="1" applyAlignment="1" applyProtection="1">
      <alignment horizontal="center" vertical="center"/>
      <protection locked="0"/>
    </xf>
    <xf numFmtId="0" fontId="1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Alignment="1" applyProtection="1">
      <alignment horizontal="center"/>
      <protection locked="0"/>
    </xf>
    <xf numFmtId="0" fontId="5" fillId="7" borderId="15" xfId="1" applyFont="1" applyFill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49" borderId="38" xfId="1" applyFont="1" applyFill="1" applyBorder="1" applyAlignment="1">
      <alignment horizontal="center" vertical="center"/>
    </xf>
    <xf numFmtId="0" fontId="5" fillId="49" borderId="1" xfId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49" borderId="4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65" fontId="4" fillId="0" borderId="4" xfId="1" applyNumberFormat="1" applyFont="1" applyBorder="1" applyAlignment="1">
      <alignment horizontal="center" vertical="center"/>
    </xf>
    <xf numFmtId="1" fontId="11" fillId="0" borderId="0" xfId="1" applyNumberFormat="1"/>
    <xf numFmtId="165" fontId="11" fillId="0" borderId="4" xfId="1" applyNumberFormat="1" applyBorder="1" applyAlignment="1">
      <alignment horizontal="center" vertical="center"/>
    </xf>
    <xf numFmtId="20" fontId="4" fillId="0" borderId="4" xfId="1" applyNumberFormat="1" applyFont="1" applyBorder="1" applyAlignment="1">
      <alignment horizontal="center" vertical="center"/>
    </xf>
    <xf numFmtId="16" fontId="18" fillId="0" borderId="0" xfId="1" applyNumberFormat="1" applyFont="1"/>
    <xf numFmtId="0" fontId="18" fillId="0" borderId="0" xfId="1" applyFont="1"/>
    <xf numFmtId="0" fontId="4" fillId="0" borderId="40" xfId="1" applyFont="1" applyBorder="1" applyAlignment="1">
      <alignment horizontal="center"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11" fillId="7" borderId="16" xfId="2" applyFont="1" applyFill="1" applyBorder="1" applyAlignment="1">
      <alignment horizontal="left"/>
    </xf>
    <xf numFmtId="0" fontId="12" fillId="7" borderId="16" xfId="2" applyFill="1" applyBorder="1" applyAlignment="1">
      <alignment horizontal="left"/>
    </xf>
    <xf numFmtId="165" fontId="4" fillId="0" borderId="40" xfId="1" applyNumberFormat="1" applyFont="1" applyBorder="1" applyAlignment="1">
      <alignment horizontal="center" vertical="center"/>
    </xf>
    <xf numFmtId="0" fontId="47" fillId="42" borderId="18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>
      <alignment horizontal="center"/>
    </xf>
    <xf numFmtId="0" fontId="47" fillId="50" borderId="4" xfId="0" applyFont="1" applyFill="1" applyBorder="1" applyAlignment="1">
      <alignment horizontal="center" vertical="center" wrapText="1"/>
    </xf>
    <xf numFmtId="0" fontId="17" fillId="7" borderId="2" xfId="1" applyFont="1" applyFill="1" applyBorder="1" applyAlignment="1">
      <alignment horizontal="center"/>
    </xf>
    <xf numFmtId="0" fontId="17" fillId="0" borderId="2" xfId="1" applyFont="1" applyBorder="1" applyAlignment="1">
      <alignment horizontal="center"/>
    </xf>
    <xf numFmtId="0" fontId="17" fillId="0" borderId="2" xfId="1" applyFont="1" applyBorder="1" applyAlignment="1" applyProtection="1">
      <alignment horizontal="center"/>
      <protection locked="0"/>
    </xf>
    <xf numFmtId="164" fontId="5" fillId="0" borderId="16" xfId="0" applyNumberFormat="1" applyFont="1" applyBorder="1" applyAlignment="1">
      <alignment horizontal="center" vertical="center"/>
    </xf>
    <xf numFmtId="0" fontId="72" fillId="0" borderId="0" xfId="0" applyFont="1"/>
    <xf numFmtId="0" fontId="73" fillId="0" borderId="0" xfId="0" applyFont="1"/>
    <xf numFmtId="0" fontId="74" fillId="0" borderId="0" xfId="0" applyFont="1"/>
    <xf numFmtId="164" fontId="0" fillId="0" borderId="0" xfId="0" applyNumberFormat="1"/>
    <xf numFmtId="0" fontId="47" fillId="46" borderId="15" xfId="0" applyFont="1" applyFill="1" applyBorder="1" applyAlignment="1" applyProtection="1">
      <alignment horizontal="center" vertical="center"/>
      <protection locked="0"/>
    </xf>
    <xf numFmtId="0" fontId="47" fillId="0" borderId="17" xfId="0" applyFont="1" applyBorder="1" applyAlignment="1" applyProtection="1">
      <alignment horizontal="center" vertical="center"/>
      <protection locked="0"/>
    </xf>
    <xf numFmtId="0" fontId="76" fillId="0" borderId="2" xfId="0" applyFont="1" applyBorder="1" applyAlignment="1" applyProtection="1">
      <alignment horizontal="center"/>
      <protection locked="0"/>
    </xf>
    <xf numFmtId="0" fontId="11" fillId="7" borderId="15" xfId="2" applyFont="1" applyFill="1" applyBorder="1" applyAlignment="1">
      <alignment horizontal="left"/>
    </xf>
    <xf numFmtId="0" fontId="47" fillId="45" borderId="19" xfId="0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40" fillId="0" borderId="0" xfId="1" applyFont="1"/>
    <xf numFmtId="0" fontId="5" fillId="0" borderId="15" xfId="0" applyFont="1" applyBorder="1" applyAlignment="1" applyProtection="1">
      <alignment horizontal="center" vertical="center" wrapText="1"/>
      <protection locked="0"/>
    </xf>
    <xf numFmtId="0" fontId="64" fillId="0" borderId="0" xfId="1" applyFont="1"/>
    <xf numFmtId="0" fontId="61" fillId="0" borderId="16" xfId="0" applyFont="1" applyBorder="1" applyAlignment="1">
      <alignment horizontal="center" vertical="center"/>
    </xf>
    <xf numFmtId="165" fontId="17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20" fillId="7" borderId="0" xfId="1" applyFont="1" applyFill="1" applyAlignment="1" applyProtection="1">
      <alignment horizontal="left"/>
      <protection locked="0"/>
    </xf>
    <xf numFmtId="0" fontId="80" fillId="0" borderId="0" xfId="1" applyFont="1"/>
    <xf numFmtId="0" fontId="9" fillId="7" borderId="2" xfId="1" applyFont="1" applyFill="1" applyBorder="1" applyAlignment="1">
      <alignment horizontal="center"/>
    </xf>
    <xf numFmtId="0" fontId="7" fillId="7" borderId="0" xfId="1" applyFont="1" applyFill="1"/>
    <xf numFmtId="20" fontId="5" fillId="0" borderId="0" xfId="1" applyNumberFormat="1" applyFont="1"/>
    <xf numFmtId="11" fontId="4" fillId="0" borderId="0" xfId="1" applyNumberFormat="1" applyFont="1"/>
    <xf numFmtId="0" fontId="39" fillId="0" borderId="0" xfId="1" applyFont="1" applyAlignment="1" applyProtection="1">
      <alignment horizontal="left"/>
      <protection locked="0"/>
    </xf>
    <xf numFmtId="20" fontId="5" fillId="0" borderId="21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vertical="center"/>
    </xf>
    <xf numFmtId="0" fontId="8" fillId="0" borderId="4" xfId="1" applyFont="1" applyBorder="1" applyAlignment="1">
      <alignment horizontal="center" vertical="center"/>
    </xf>
    <xf numFmtId="0" fontId="47" fillId="0" borderId="4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7" fillId="40" borderId="16" xfId="0" applyFont="1" applyFill="1" applyBorder="1" applyAlignment="1" applyProtection="1">
      <alignment horizontal="center" vertical="center"/>
      <protection locked="0"/>
    </xf>
    <xf numFmtId="0" fontId="8" fillId="52" borderId="24" xfId="0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165" fontId="8" fillId="7" borderId="0" xfId="0" applyNumberFormat="1" applyFont="1" applyFill="1" applyAlignment="1" applyProtection="1">
      <alignment horizontal="left"/>
      <protection locked="0"/>
    </xf>
    <xf numFmtId="165" fontId="11" fillId="0" borderId="0" xfId="0" applyNumberFormat="1" applyFont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6" fontId="81" fillId="0" borderId="0" xfId="0" applyNumberFormat="1" applyFont="1"/>
    <xf numFmtId="0" fontId="81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/>
    <xf numFmtId="165" fontId="7" fillId="0" borderId="0" xfId="0" applyNumberFormat="1" applyFont="1"/>
    <xf numFmtId="0" fontId="82" fillId="0" borderId="0" xfId="0" applyFont="1"/>
    <xf numFmtId="20" fontId="83" fillId="0" borderId="0" xfId="0" applyNumberFormat="1" applyFont="1"/>
    <xf numFmtId="0" fontId="84" fillId="0" borderId="0" xfId="0" applyFont="1"/>
    <xf numFmtId="0" fontId="85" fillId="0" borderId="0" xfId="0" applyFont="1"/>
    <xf numFmtId="0" fontId="5" fillId="55" borderId="24" xfId="0" applyFont="1" applyFill="1" applyBorder="1" applyAlignment="1" applyProtection="1">
      <alignment horizontal="center"/>
      <protection locked="0"/>
    </xf>
    <xf numFmtId="0" fontId="12" fillId="7" borderId="50" xfId="2" applyFill="1" applyBorder="1" applyAlignment="1">
      <alignment horizontal="left"/>
    </xf>
    <xf numFmtId="165" fontId="8" fillId="4" borderId="5" xfId="1" applyNumberFormat="1" applyFont="1" applyFill="1" applyBorder="1" applyAlignment="1" applyProtection="1">
      <alignment horizontal="left"/>
      <protection locked="0"/>
    </xf>
    <xf numFmtId="0" fontId="11" fillId="54" borderId="16" xfId="2" applyFont="1" applyFill="1" applyBorder="1" applyAlignment="1">
      <alignment horizontal="left"/>
    </xf>
    <xf numFmtId="0" fontId="35" fillId="7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47" fillId="7" borderId="20" xfId="0" applyFont="1" applyFill="1" applyBorder="1" applyAlignment="1" applyProtection="1">
      <alignment horizontal="center" vertical="center"/>
      <protection locked="0"/>
    </xf>
    <xf numFmtId="0" fontId="17" fillId="45" borderId="16" xfId="0" applyFont="1" applyFill="1" applyBorder="1" applyAlignment="1" applyProtection="1">
      <alignment horizontal="center" vertical="center"/>
      <protection locked="0"/>
    </xf>
    <xf numFmtId="0" fontId="8" fillId="66" borderId="19" xfId="0" applyFont="1" applyFill="1" applyBorder="1" applyAlignment="1">
      <alignment horizontal="center" vertical="center"/>
    </xf>
    <xf numFmtId="0" fontId="89" fillId="66" borderId="16" xfId="0" applyFont="1" applyFill="1" applyBorder="1" applyAlignment="1" applyProtection="1">
      <alignment horizontal="center" vertical="center"/>
      <protection locked="0"/>
    </xf>
    <xf numFmtId="0" fontId="5" fillId="64" borderId="15" xfId="0" applyFont="1" applyFill="1" applyBorder="1" applyAlignment="1">
      <alignment horizontal="center" vertical="center"/>
    </xf>
    <xf numFmtId="0" fontId="47" fillId="47" borderId="4" xfId="0" applyFont="1" applyFill="1" applyBorder="1" applyAlignment="1">
      <alignment horizontal="center" vertical="center" wrapText="1"/>
    </xf>
    <xf numFmtId="0" fontId="89" fillId="47" borderId="20" xfId="0" applyFont="1" applyFill="1" applyBorder="1" applyAlignment="1" applyProtection="1">
      <alignment horizontal="center" vertical="center"/>
      <protection locked="0"/>
    </xf>
    <xf numFmtId="0" fontId="89" fillId="62" borderId="19" xfId="0" applyFont="1" applyFill="1" applyBorder="1" applyAlignment="1" applyProtection="1">
      <alignment horizontal="center" vertical="center"/>
      <protection locked="0"/>
    </xf>
    <xf numFmtId="0" fontId="47" fillId="62" borderId="16" xfId="0" applyFont="1" applyFill="1" applyBorder="1" applyAlignment="1" applyProtection="1">
      <alignment horizontal="center" vertical="center"/>
      <protection locked="0"/>
    </xf>
    <xf numFmtId="0" fontId="65" fillId="0" borderId="2" xfId="1" applyFont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48" fillId="7" borderId="16" xfId="0" applyFont="1" applyFill="1" applyBorder="1" applyAlignment="1" applyProtection="1">
      <alignment horizontal="center"/>
      <protection locked="0"/>
    </xf>
    <xf numFmtId="0" fontId="47" fillId="42" borderId="18" xfId="0" applyFont="1" applyFill="1" applyBorder="1" applyAlignment="1">
      <alignment horizontal="center" vertical="center"/>
    </xf>
    <xf numFmtId="0" fontId="17" fillId="0" borderId="17" xfId="0" applyFont="1" applyBorder="1" applyAlignment="1" applyProtection="1">
      <alignment horizontal="center" vertical="center"/>
      <protection locked="0"/>
    </xf>
    <xf numFmtId="0" fontId="91" fillId="0" borderId="0" xfId="0" applyFont="1"/>
    <xf numFmtId="0" fontId="11" fillId="0" borderId="4" xfId="1" applyBorder="1" applyAlignment="1" applyProtection="1">
      <alignment horizontal="left" vertical="center"/>
      <protection hidden="1"/>
    </xf>
    <xf numFmtId="0" fontId="12" fillId="0" borderId="4" xfId="2" applyBorder="1" applyAlignment="1">
      <alignment horizontal="center"/>
    </xf>
    <xf numFmtId="0" fontId="12" fillId="0" borderId="4" xfId="2" applyBorder="1" applyAlignment="1">
      <alignment horizontal="left"/>
    </xf>
    <xf numFmtId="165" fontId="7" fillId="7" borderId="0" xfId="1" applyNumberFormat="1" applyFont="1" applyFill="1" applyAlignment="1">
      <alignment horizontal="left"/>
    </xf>
    <xf numFmtId="0" fontId="7" fillId="7" borderId="0" xfId="1" applyFont="1" applyFill="1" applyAlignment="1">
      <alignment horizontal="center"/>
    </xf>
    <xf numFmtId="0" fontId="50" fillId="7" borderId="2" xfId="0" applyFont="1" applyFill="1" applyBorder="1" applyAlignment="1" applyProtection="1">
      <alignment horizontal="center"/>
      <protection locked="0"/>
    </xf>
    <xf numFmtId="0" fontId="49" fillId="7" borderId="0" xfId="0" applyFont="1" applyFill="1" applyAlignment="1">
      <alignment horizontal="left"/>
    </xf>
    <xf numFmtId="165" fontId="7" fillId="7" borderId="0" xfId="1" applyNumberFormat="1" applyFont="1" applyFill="1" applyAlignment="1" applyProtection="1">
      <alignment horizontal="left"/>
      <protection locked="0"/>
    </xf>
    <xf numFmtId="0" fontId="76" fillId="7" borderId="2" xfId="0" applyFont="1" applyFill="1" applyBorder="1" applyAlignment="1" applyProtection="1">
      <alignment horizontal="center"/>
      <protection locked="0"/>
    </xf>
    <xf numFmtId="0" fontId="10" fillId="0" borderId="4" xfId="1" applyFont="1" applyBorder="1" applyAlignment="1">
      <alignment horizontal="center"/>
    </xf>
    <xf numFmtId="165" fontId="10" fillId="0" borderId="4" xfId="1" applyNumberFormat="1" applyFont="1" applyBorder="1" applyAlignment="1">
      <alignment horizontal="center"/>
    </xf>
    <xf numFmtId="20" fontId="0" fillId="7" borderId="4" xfId="0" applyNumberFormat="1" applyFill="1" applyBorder="1" applyAlignment="1">
      <alignment horizontal="center" vertical="center"/>
    </xf>
    <xf numFmtId="0" fontId="11" fillId="7" borderId="10" xfId="1" applyFill="1" applyBorder="1" applyAlignment="1">
      <alignment horizontal="center" vertical="center"/>
    </xf>
    <xf numFmtId="0" fontId="12" fillId="7" borderId="10" xfId="2" applyFill="1" applyBorder="1" applyAlignment="1">
      <alignment horizontal="center" vertical="center"/>
    </xf>
    <xf numFmtId="0" fontId="11" fillId="7" borderId="8" xfId="1" applyFill="1" applyBorder="1" applyAlignment="1">
      <alignment horizontal="center" vertical="center"/>
    </xf>
    <xf numFmtId="0" fontId="12" fillId="7" borderId="8" xfId="2" applyFill="1" applyBorder="1" applyAlignment="1">
      <alignment horizontal="center" vertical="center"/>
    </xf>
    <xf numFmtId="0" fontId="92" fillId="0" borderId="0" xfId="0" applyFont="1"/>
    <xf numFmtId="0" fontId="93" fillId="67" borderId="17" xfId="0" applyFont="1" applyFill="1" applyBorder="1" applyAlignment="1" applyProtection="1">
      <alignment horizontal="center" vertical="center"/>
      <protection locked="0"/>
    </xf>
    <xf numFmtId="0" fontId="48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57" fillId="0" borderId="0" xfId="0" applyFont="1"/>
    <xf numFmtId="0" fontId="48" fillId="0" borderId="0" xfId="0" applyFont="1"/>
    <xf numFmtId="0" fontId="17" fillId="0" borderId="0" xfId="1" applyFont="1"/>
    <xf numFmtId="0" fontId="15" fillId="0" borderId="17" xfId="0" applyFont="1" applyBorder="1" applyProtection="1">
      <protection locked="0"/>
    </xf>
    <xf numFmtId="0" fontId="92" fillId="0" borderId="0" xfId="1" applyFont="1"/>
    <xf numFmtId="0" fontId="98" fillId="0" borderId="0" xfId="0" applyFont="1"/>
    <xf numFmtId="0" fontId="4" fillId="0" borderId="0" xfId="0" quotePrefix="1" applyFont="1"/>
    <xf numFmtId="0" fontId="6" fillId="0" borderId="0" xfId="0" applyFont="1"/>
    <xf numFmtId="165" fontId="17" fillId="0" borderId="5" xfId="0" applyNumberFormat="1" applyFont="1" applyBorder="1" applyAlignment="1" applyProtection="1">
      <alignment horizontal="left"/>
      <protection locked="0"/>
    </xf>
    <xf numFmtId="165" fontId="96" fillId="0" borderId="6" xfId="0" applyNumberFormat="1" applyFont="1" applyBorder="1" applyAlignment="1" applyProtection="1">
      <alignment horizontal="left"/>
      <protection locked="0"/>
    </xf>
    <xf numFmtId="0" fontId="102" fillId="44" borderId="2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/>
    </xf>
    <xf numFmtId="0" fontId="19" fillId="7" borderId="0" xfId="0" applyFont="1" applyFill="1" applyAlignment="1">
      <alignment horizontal="left"/>
    </xf>
    <xf numFmtId="0" fontId="8" fillId="2" borderId="0" xfId="1" applyFont="1" applyFill="1" applyAlignment="1">
      <alignment horizontal="center" vertical="center"/>
    </xf>
    <xf numFmtId="0" fontId="47" fillId="4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0" fontId="8" fillId="40" borderId="5" xfId="0" applyFont="1" applyFill="1" applyBorder="1" applyAlignment="1" applyProtection="1">
      <alignment horizontal="left"/>
      <protection locked="0"/>
    </xf>
    <xf numFmtId="0" fontId="0" fillId="7" borderId="4" xfId="0" applyFill="1" applyBorder="1" applyAlignment="1">
      <alignment horizontal="center" vertical="center"/>
    </xf>
    <xf numFmtId="0" fontId="65" fillId="7" borderId="2" xfId="0" applyFont="1" applyFill="1" applyBorder="1" applyAlignment="1">
      <alignment horizontal="center"/>
    </xf>
    <xf numFmtId="0" fontId="20" fillId="7" borderId="0" xfId="0" applyFont="1" applyFill="1" applyAlignment="1">
      <alignment horizontal="left"/>
    </xf>
    <xf numFmtId="0" fontId="65" fillId="0" borderId="2" xfId="0" applyFont="1" applyBorder="1" applyAlignment="1" applyProtection="1">
      <alignment horizontal="center"/>
      <protection locked="0"/>
    </xf>
    <xf numFmtId="165" fontId="20" fillId="7" borderId="0" xfId="0" applyNumberFormat="1" applyFont="1" applyFill="1" applyAlignment="1" applyProtection="1">
      <alignment horizontal="left"/>
      <protection locked="0"/>
    </xf>
    <xf numFmtId="9" fontId="4" fillId="0" borderId="0" xfId="0" applyNumberFormat="1" applyFont="1"/>
    <xf numFmtId="165" fontId="0" fillId="7" borderId="4" xfId="0" applyNumberFormat="1" applyFill="1" applyBorder="1" applyAlignment="1">
      <alignment horizontal="center" vertical="center"/>
    </xf>
    <xf numFmtId="0" fontId="89" fillId="45" borderId="19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/>
    </xf>
    <xf numFmtId="0" fontId="4" fillId="50" borderId="0" xfId="0" applyFont="1" applyFill="1" applyAlignment="1">
      <alignment horizontal="center" vertical="center"/>
    </xf>
    <xf numFmtId="14" fontId="41" fillId="0" borderId="0" xfId="1" applyNumberFormat="1" applyFont="1" applyAlignment="1">
      <alignment horizontal="center" vertical="center"/>
    </xf>
    <xf numFmtId="20" fontId="12" fillId="0" borderId="7" xfId="2" applyNumberFormat="1" applyBorder="1" applyAlignment="1">
      <alignment horizontal="left" vertical="center"/>
    </xf>
    <xf numFmtId="20" fontId="12" fillId="0" borderId="47" xfId="2" applyNumberFormat="1" applyBorder="1" applyAlignment="1">
      <alignment horizontal="left" vertical="center"/>
    </xf>
    <xf numFmtId="0" fontId="12" fillId="0" borderId="47" xfId="2" applyBorder="1" applyAlignment="1">
      <alignment horizontal="left"/>
    </xf>
    <xf numFmtId="165" fontId="17" fillId="0" borderId="5" xfId="0" applyNumberFormat="1" applyFont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112" fillId="0" borderId="0" xfId="0" quotePrefix="1" applyFont="1" applyAlignment="1">
      <alignment vertical="center"/>
    </xf>
    <xf numFmtId="0" fontId="64" fillId="62" borderId="16" xfId="0" applyFont="1" applyFill="1" applyBorder="1" applyAlignment="1" applyProtection="1">
      <alignment horizontal="center" vertical="center"/>
      <protection locked="0"/>
    </xf>
    <xf numFmtId="0" fontId="15" fillId="7" borderId="0" xfId="1" applyFont="1" applyFill="1" applyAlignment="1">
      <alignment horizontal="left"/>
    </xf>
    <xf numFmtId="0" fontId="65" fillId="47" borderId="0" xfId="0" applyFont="1" applyFill="1"/>
    <xf numFmtId="0" fontId="112" fillId="0" borderId="0" xfId="0" quotePrefix="1" applyFont="1" applyAlignment="1">
      <alignment horizontal="center" vertical="center"/>
    </xf>
    <xf numFmtId="0" fontId="4" fillId="2" borderId="46" xfId="1" applyFont="1" applyFill="1" applyBorder="1" applyAlignment="1">
      <alignment horizontal="center"/>
    </xf>
    <xf numFmtId="1" fontId="11" fillId="0" borderId="55" xfId="1" applyNumberFormat="1" applyBorder="1" applyAlignment="1">
      <alignment horizontal="center"/>
    </xf>
    <xf numFmtId="20" fontId="4" fillId="0" borderId="4" xfId="1" applyNumberFormat="1" applyFont="1" applyBorder="1" applyAlignment="1">
      <alignment horizontal="center"/>
    </xf>
    <xf numFmtId="0" fontId="71" fillId="45" borderId="3" xfId="0" applyFont="1" applyFill="1" applyBorder="1" applyAlignment="1" applyProtection="1">
      <alignment horizontal="center"/>
      <protection locked="0"/>
    </xf>
    <xf numFmtId="0" fontId="12" fillId="56" borderId="8" xfId="2" applyFill="1" applyBorder="1" applyAlignment="1">
      <alignment horizontal="left"/>
    </xf>
    <xf numFmtId="0" fontId="89" fillId="42" borderId="15" xfId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14" fontId="12" fillId="0" borderId="0" xfId="2" applyNumberFormat="1" applyAlignment="1">
      <alignment horizontal="center" vertical="center"/>
    </xf>
    <xf numFmtId="20" fontId="12" fillId="0" borderId="47" xfId="2" applyNumberFormat="1" applyBorder="1" applyAlignment="1">
      <alignment horizontal="center"/>
    </xf>
    <xf numFmtId="0" fontId="12" fillId="56" borderId="47" xfId="2" applyFill="1" applyBorder="1" applyAlignment="1">
      <alignment horizontal="left"/>
    </xf>
    <xf numFmtId="0" fontId="38" fillId="0" borderId="0" xfId="1" applyFont="1" applyAlignment="1">
      <alignment wrapText="1"/>
    </xf>
    <xf numFmtId="0" fontId="17" fillId="0" borderId="5" xfId="1" applyFont="1" applyBorder="1" applyAlignment="1" applyProtection="1">
      <alignment horizontal="center"/>
      <protection locked="0"/>
    </xf>
    <xf numFmtId="0" fontId="5" fillId="3" borderId="3" xfId="1" applyFont="1" applyFill="1" applyBorder="1" applyAlignment="1">
      <alignment horizontal="center"/>
    </xf>
    <xf numFmtId="0" fontId="47" fillId="42" borderId="1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4" xfId="0" applyFont="1" applyBorder="1" applyAlignment="1">
      <alignment horizontal="center"/>
    </xf>
    <xf numFmtId="0" fontId="12" fillId="55" borderId="48" xfId="2" applyFill="1" applyBorder="1" applyAlignment="1">
      <alignment horizontal="left"/>
    </xf>
    <xf numFmtId="0" fontId="38" fillId="7" borderId="0" xfId="1" applyFont="1" applyFill="1"/>
    <xf numFmtId="20" fontId="17" fillId="0" borderId="0" xfId="0" applyNumberFormat="1" applyFont="1"/>
    <xf numFmtId="20" fontId="8" fillId="0" borderId="0" xfId="0" applyNumberFormat="1" applyFont="1"/>
    <xf numFmtId="0" fontId="65" fillId="7" borderId="2" xfId="1" applyFont="1" applyFill="1" applyBorder="1" applyAlignment="1">
      <alignment horizontal="center"/>
    </xf>
    <xf numFmtId="0" fontId="39" fillId="7" borderId="0" xfId="1" applyFont="1" applyFill="1" applyAlignment="1" applyProtection="1">
      <alignment horizontal="left"/>
      <protection locked="0"/>
    </xf>
    <xf numFmtId="0" fontId="9" fillId="0" borderId="0" xfId="1" applyFont="1" applyAlignment="1">
      <alignment horizontal="left"/>
    </xf>
    <xf numFmtId="0" fontId="127" fillId="0" borderId="0" xfId="1" applyFont="1"/>
    <xf numFmtId="0" fontId="127" fillId="0" borderId="0" xfId="1" applyFont="1" applyAlignment="1">
      <alignment horizontal="left"/>
    </xf>
    <xf numFmtId="0" fontId="7" fillId="7" borderId="0" xfId="0" applyFont="1" applyFill="1" applyAlignment="1" applyProtection="1">
      <alignment horizontal="left"/>
      <protection locked="0"/>
    </xf>
    <xf numFmtId="0" fontId="12" fillId="65" borderId="8" xfId="2" applyFill="1" applyBorder="1" applyAlignment="1">
      <alignment horizontal="left"/>
    </xf>
    <xf numFmtId="0" fontId="1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7" fillId="0" borderId="54" xfId="1" applyFont="1" applyBorder="1"/>
    <xf numFmtId="0" fontId="8" fillId="5" borderId="5" xfId="1" applyFont="1" applyFill="1" applyBorder="1" applyAlignment="1">
      <alignment horizontal="left"/>
    </xf>
    <xf numFmtId="0" fontId="8" fillId="0" borderId="2" xfId="1" applyFont="1" applyBorder="1" applyAlignment="1">
      <alignment horizontal="center"/>
    </xf>
    <xf numFmtId="0" fontId="8" fillId="4" borderId="5" xfId="1" applyFont="1" applyFill="1" applyBorder="1" applyAlignment="1">
      <alignment horizontal="left"/>
    </xf>
    <xf numFmtId="0" fontId="17" fillId="7" borderId="2" xfId="0" applyFont="1" applyFill="1" applyBorder="1" applyAlignment="1">
      <alignment horizontal="center"/>
    </xf>
    <xf numFmtId="0" fontId="12" fillId="55" borderId="8" xfId="2" applyFill="1" applyBorder="1" applyAlignment="1">
      <alignment horizontal="left"/>
    </xf>
    <xf numFmtId="0" fontId="47" fillId="67" borderId="16" xfId="0" applyFont="1" applyFill="1" applyBorder="1" applyAlignment="1" applyProtection="1">
      <alignment horizontal="center" vertical="center"/>
      <protection locked="0"/>
    </xf>
    <xf numFmtId="0" fontId="71" fillId="0" borderId="0" xfId="1" applyFont="1"/>
    <xf numFmtId="0" fontId="11" fillId="0" borderId="0" xfId="1" applyAlignment="1">
      <alignment horizontal="center" vertical="center"/>
    </xf>
    <xf numFmtId="0" fontId="12" fillId="7" borderId="49" xfId="2" applyFill="1" applyBorder="1" applyAlignment="1">
      <alignment horizontal="left"/>
    </xf>
    <xf numFmtId="20" fontId="12" fillId="0" borderId="49" xfId="2" applyNumberFormat="1" applyBorder="1" applyAlignment="1">
      <alignment horizontal="left"/>
    </xf>
    <xf numFmtId="0" fontId="38" fillId="0" borderId="0" xfId="1" applyFont="1" applyAlignment="1">
      <alignment horizontal="center" vertical="center"/>
    </xf>
    <xf numFmtId="20" fontId="11" fillId="0" borderId="0" xfId="1" applyNumberFormat="1" applyAlignment="1">
      <alignment horizontal="center" vertical="center"/>
    </xf>
    <xf numFmtId="0" fontId="4" fillId="0" borderId="4" xfId="1" applyFont="1" applyBorder="1" applyAlignment="1">
      <alignment horizontal="center"/>
    </xf>
    <xf numFmtId="0" fontId="19" fillId="0" borderId="0" xfId="1" applyFont="1"/>
    <xf numFmtId="0" fontId="5" fillId="0" borderId="1" xfId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8" fillId="50" borderId="5" xfId="1" applyFont="1" applyFill="1" applyBorder="1" applyAlignment="1" applyProtection="1">
      <alignment horizontal="left"/>
      <protection locked="0"/>
    </xf>
    <xf numFmtId="0" fontId="47" fillId="42" borderId="4" xfId="1" applyFont="1" applyFill="1" applyBorder="1"/>
    <xf numFmtId="0" fontId="40" fillId="0" borderId="17" xfId="1" applyFont="1" applyBorder="1" applyAlignment="1" applyProtection="1">
      <alignment horizontal="center" vertical="center"/>
      <protection locked="0"/>
    </xf>
    <xf numFmtId="0" fontId="40" fillId="7" borderId="16" xfId="1" applyFont="1" applyFill="1" applyBorder="1" applyAlignment="1" applyProtection="1">
      <alignment horizontal="center" vertical="center"/>
      <protection locked="0"/>
    </xf>
    <xf numFmtId="0" fontId="4" fillId="0" borderId="3" xfId="1" applyFont="1" applyBorder="1"/>
    <xf numFmtId="0" fontId="47" fillId="42" borderId="18" xfId="1" applyFont="1" applyFill="1" applyBorder="1"/>
    <xf numFmtId="0" fontId="4" fillId="0" borderId="22" xfId="1" applyFont="1" applyBorder="1" applyAlignment="1" applyProtection="1">
      <alignment horizontal="center" vertical="center"/>
      <protection locked="0"/>
    </xf>
    <xf numFmtId="0" fontId="19" fillId="0" borderId="0" xfId="1" applyFont="1" applyAlignment="1">
      <alignment horizontal="left"/>
    </xf>
    <xf numFmtId="0" fontId="47" fillId="7" borderId="20" xfId="1" applyFont="1" applyFill="1" applyBorder="1" applyAlignment="1" applyProtection="1">
      <alignment horizontal="center" vertical="center"/>
      <protection locked="0"/>
    </xf>
    <xf numFmtId="0" fontId="49" fillId="0" borderId="0" xfId="1" applyFont="1" applyAlignment="1">
      <alignment horizontal="left"/>
    </xf>
    <xf numFmtId="0" fontId="47" fillId="50" borderId="4" xfId="1" applyFont="1" applyFill="1" applyBorder="1" applyAlignment="1">
      <alignment horizontal="center" vertical="center" wrapText="1"/>
    </xf>
    <xf numFmtId="0" fontId="42" fillId="0" borderId="0" xfId="1" applyFont="1" applyAlignment="1">
      <alignment horizontal="center"/>
    </xf>
    <xf numFmtId="0" fontId="5" fillId="40" borderId="16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 vertical="center"/>
    </xf>
    <xf numFmtId="0" fontId="12" fillId="0" borderId="48" xfId="2" applyBorder="1" applyAlignment="1">
      <alignment horizontal="center" vertical="center"/>
    </xf>
    <xf numFmtId="20" fontId="12" fillId="0" borderId="48" xfId="2" applyNumberFormat="1" applyBorder="1" applyAlignment="1">
      <alignment horizontal="left"/>
    </xf>
    <xf numFmtId="0" fontId="12" fillId="7" borderId="48" xfId="2" applyFill="1" applyBorder="1" applyAlignment="1">
      <alignment horizontal="left"/>
    </xf>
    <xf numFmtId="0" fontId="12" fillId="0" borderId="19" xfId="2" applyBorder="1" applyAlignment="1">
      <alignment horizontal="center"/>
    </xf>
    <xf numFmtId="0" fontId="11" fillId="0" borderId="10" xfId="1" applyBorder="1" applyAlignment="1" applyProtection="1">
      <alignment vertical="center"/>
      <protection hidden="1"/>
    </xf>
    <xf numFmtId="0" fontId="11" fillId="0" borderId="8" xfId="1" applyBorder="1" applyAlignment="1" applyProtection="1">
      <alignment vertical="center"/>
      <protection hidden="1"/>
    </xf>
    <xf numFmtId="165" fontId="12" fillId="0" borderId="8" xfId="2" applyNumberFormat="1" applyBorder="1" applyAlignment="1">
      <alignment vertical="center"/>
    </xf>
    <xf numFmtId="165" fontId="12" fillId="0" borderId="9" xfId="2" applyNumberFormat="1" applyBorder="1" applyAlignment="1">
      <alignment vertical="center"/>
    </xf>
    <xf numFmtId="0" fontId="134" fillId="0" borderId="17" xfId="0" applyFont="1" applyBorder="1" applyAlignment="1" applyProtection="1">
      <alignment horizontal="center" vertical="center"/>
      <protection locked="0"/>
    </xf>
    <xf numFmtId="0" fontId="89" fillId="62" borderId="16" xfId="0" applyFont="1" applyFill="1" applyBorder="1" applyAlignment="1" applyProtection="1">
      <alignment horizontal="center" vertical="center"/>
      <protection locked="0"/>
    </xf>
    <xf numFmtId="165" fontId="87" fillId="0" borderId="6" xfId="0" applyNumberFormat="1" applyFont="1" applyBorder="1" applyAlignment="1" applyProtection="1">
      <alignment horizontal="left"/>
      <protection locked="0"/>
    </xf>
    <xf numFmtId="0" fontId="7" fillId="0" borderId="54" xfId="0" applyFont="1" applyBorder="1"/>
    <xf numFmtId="0" fontId="47" fillId="64" borderId="16" xfId="0" applyFont="1" applyFill="1" applyBorder="1" applyAlignment="1" applyProtection="1">
      <alignment horizontal="center" vertical="center"/>
      <protection locked="0"/>
    </xf>
    <xf numFmtId="20" fontId="5" fillId="0" borderId="4" xfId="1" applyNumberFormat="1" applyFont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20" fontId="137" fillId="0" borderId="15" xfId="2" applyNumberFormat="1" applyFont="1" applyBorder="1" applyAlignment="1">
      <alignment horizontal="left"/>
    </xf>
    <xf numFmtId="0" fontId="8" fillId="40" borderId="5" xfId="1" applyFont="1" applyFill="1" applyBorder="1" applyAlignment="1" applyProtection="1">
      <alignment horizontal="left"/>
      <protection locked="0"/>
    </xf>
    <xf numFmtId="0" fontId="11" fillId="71" borderId="16" xfId="2" applyFont="1" applyFill="1" applyBorder="1" applyAlignment="1">
      <alignment horizontal="left"/>
    </xf>
    <xf numFmtId="0" fontId="11" fillId="47" borderId="16" xfId="2" applyFont="1" applyFill="1" applyBorder="1" applyAlignment="1">
      <alignment horizontal="left"/>
    </xf>
    <xf numFmtId="0" fontId="12" fillId="0" borderId="3" xfId="2" applyBorder="1" applyAlignment="1">
      <alignment horizontal="center"/>
    </xf>
    <xf numFmtId="20" fontId="12" fillId="0" borderId="3" xfId="2" applyNumberFormat="1" applyBorder="1" applyAlignment="1">
      <alignment horizontal="center"/>
    </xf>
    <xf numFmtId="0" fontId="12" fillId="0" borderId="7" xfId="2" applyBorder="1" applyAlignment="1" applyProtection="1">
      <alignment horizontal="center"/>
      <protection locked="0"/>
    </xf>
    <xf numFmtId="0" fontId="12" fillId="0" borderId="3" xfId="2" applyBorder="1" applyAlignment="1" applyProtection="1">
      <alignment horizontal="center"/>
      <protection locked="0"/>
    </xf>
    <xf numFmtId="0" fontId="47" fillId="44" borderId="20" xfId="1" applyFont="1" applyFill="1" applyBorder="1" applyAlignment="1" applyProtection="1">
      <alignment horizontal="center" vertical="center"/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165" fontId="17" fillId="0" borderId="5" xfId="0" applyNumberFormat="1" applyFont="1" applyBorder="1" applyProtection="1">
      <protection locked="0"/>
    </xf>
    <xf numFmtId="0" fontId="8" fillId="7" borderId="16" xfId="0" applyFont="1" applyFill="1" applyBorder="1" applyAlignment="1" applyProtection="1">
      <alignment horizontal="center"/>
      <protection locked="0"/>
    </xf>
    <xf numFmtId="0" fontId="5" fillId="7" borderId="2" xfId="0" applyFont="1" applyFill="1" applyBorder="1" applyAlignment="1">
      <alignment horizontal="center"/>
    </xf>
    <xf numFmtId="165" fontId="39" fillId="7" borderId="0" xfId="1" applyNumberFormat="1" applyFont="1" applyFill="1" applyAlignment="1">
      <alignment horizontal="left"/>
    </xf>
    <xf numFmtId="0" fontId="11" fillId="7" borderId="49" xfId="1" applyFill="1" applyBorder="1" applyAlignment="1">
      <alignment horizontal="center" vertical="center"/>
    </xf>
    <xf numFmtId="0" fontId="12" fillId="7" borderId="49" xfId="2" applyFill="1" applyBorder="1" applyAlignment="1">
      <alignment horizontal="center" vertical="center"/>
    </xf>
    <xf numFmtId="0" fontId="11" fillId="7" borderId="48" xfId="1" applyFill="1" applyBorder="1" applyAlignment="1">
      <alignment horizontal="center" vertical="center"/>
    </xf>
    <xf numFmtId="0" fontId="12" fillId="7" borderId="48" xfId="2" applyFill="1" applyBorder="1" applyAlignment="1">
      <alignment horizontal="center" vertical="center"/>
    </xf>
    <xf numFmtId="0" fontId="12" fillId="65" borderId="49" xfId="2" applyFill="1" applyBorder="1" applyAlignment="1">
      <alignment horizontal="left"/>
    </xf>
    <xf numFmtId="165" fontId="141" fillId="7" borderId="0" xfId="0" applyNumberFormat="1" applyFont="1" applyFill="1" applyAlignment="1">
      <alignment horizontal="left"/>
    </xf>
    <xf numFmtId="0" fontId="47" fillId="40" borderId="16" xfId="1" applyFont="1" applyFill="1" applyBorder="1" applyAlignment="1" applyProtection="1">
      <alignment horizontal="center" vertical="center"/>
      <protection locked="0"/>
    </xf>
    <xf numFmtId="0" fontId="4" fillId="73" borderId="0" xfId="0" applyFont="1" applyFill="1"/>
    <xf numFmtId="171" fontId="12" fillId="0" borderId="7" xfId="2" applyNumberFormat="1" applyBorder="1" applyAlignment="1">
      <alignment horizontal="center"/>
    </xf>
    <xf numFmtId="171" fontId="0" fillId="0" borderId="0" xfId="0" applyNumberFormat="1"/>
    <xf numFmtId="20" fontId="12" fillId="0" borderId="56" xfId="2" applyNumberFormat="1" applyBorder="1" applyAlignment="1">
      <alignment horizontal="center" vertical="center"/>
    </xf>
    <xf numFmtId="0" fontId="11" fillId="0" borderId="4" xfId="1" applyBorder="1" applyAlignment="1">
      <alignment horizontal="center"/>
    </xf>
    <xf numFmtId="165" fontId="11" fillId="7" borderId="0" xfId="1" applyNumberFormat="1" applyFill="1" applyAlignment="1">
      <alignment horizontal="center"/>
    </xf>
    <xf numFmtId="165" fontId="11" fillId="0" borderId="0" xfId="1" applyNumberFormat="1" applyAlignment="1">
      <alignment horizontal="center" vertical="center"/>
    </xf>
    <xf numFmtId="20" fontId="4" fillId="0" borderId="40" xfId="0" applyNumberFormat="1" applyFont="1" applyBorder="1" applyAlignment="1">
      <alignment horizontal="center" vertical="center"/>
    </xf>
    <xf numFmtId="165" fontId="17" fillId="42" borderId="5" xfId="0" applyNumberFormat="1" applyFont="1" applyFill="1" applyBorder="1"/>
    <xf numFmtId="0" fontId="40" fillId="42" borderId="6" xfId="0" applyFont="1" applyFill="1" applyBorder="1"/>
    <xf numFmtId="0" fontId="35" fillId="0" borderId="0" xfId="0" applyFont="1"/>
    <xf numFmtId="0" fontId="41" fillId="0" borderId="0" xfId="1" applyFont="1" applyAlignment="1">
      <alignment horizontal="center" vertical="center"/>
    </xf>
    <xf numFmtId="0" fontId="89" fillId="68" borderId="19" xfId="0" applyFont="1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20" fontId="4" fillId="0" borderId="18" xfId="0" applyNumberFormat="1" applyFont="1" applyBorder="1" applyAlignment="1">
      <alignment horizontal="center" vertical="center"/>
    </xf>
    <xf numFmtId="0" fontId="4" fillId="0" borderId="49" xfId="0" applyFont="1" applyBorder="1" applyAlignment="1">
      <alignment vertical="center"/>
    </xf>
    <xf numFmtId="0" fontId="0" fillId="0" borderId="4" xfId="0" applyBorder="1"/>
    <xf numFmtId="0" fontId="11" fillId="7" borderId="19" xfId="0" applyFon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0" fontId="11" fillId="71" borderId="24" xfId="2" applyFont="1" applyFill="1" applyBorder="1" applyAlignment="1">
      <alignment horizontal="left"/>
    </xf>
    <xf numFmtId="0" fontId="11" fillId="7" borderId="57" xfId="0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165" fontId="0" fillId="7" borderId="57" xfId="0" applyNumberFormat="1" applyFill="1" applyBorder="1" applyAlignment="1">
      <alignment horizontal="center" vertical="center"/>
    </xf>
    <xf numFmtId="0" fontId="111" fillId="7" borderId="50" xfId="2" applyFont="1" applyFill="1" applyBorder="1" applyAlignment="1">
      <alignment horizontal="left"/>
    </xf>
    <xf numFmtId="20" fontId="12" fillId="0" borderId="15" xfId="2" applyNumberFormat="1" applyBorder="1" applyAlignment="1" applyProtection="1">
      <alignment horizontal="left" vertical="center"/>
      <protection locked="0"/>
    </xf>
    <xf numFmtId="20" fontId="12" fillId="0" borderId="19" xfId="2" applyNumberFormat="1" applyBorder="1" applyAlignment="1" applyProtection="1">
      <alignment horizontal="left" vertical="center"/>
      <protection locked="0"/>
    </xf>
    <xf numFmtId="20" fontId="12" fillId="0" borderId="50" xfId="2" applyNumberFormat="1" applyBorder="1" applyAlignment="1" applyProtection="1">
      <alignment horizontal="left" vertical="center"/>
      <protection locked="0"/>
    </xf>
    <xf numFmtId="20" fontId="12" fillId="0" borderId="4" xfId="2" applyNumberFormat="1" applyBorder="1" applyAlignment="1" applyProtection="1">
      <alignment horizontal="left" vertical="center"/>
      <protection locked="0"/>
    </xf>
    <xf numFmtId="0" fontId="11" fillId="47" borderId="17" xfId="2" applyFont="1" applyFill="1" applyBorder="1" applyAlignment="1">
      <alignment horizontal="left"/>
    </xf>
    <xf numFmtId="0" fontId="48" fillId="42" borderId="15" xfId="0" applyFont="1" applyFill="1" applyBorder="1" applyAlignment="1" applyProtection="1">
      <alignment horizontal="center" vertical="center"/>
      <protection locked="0"/>
    </xf>
    <xf numFmtId="0" fontId="48" fillId="42" borderId="16" xfId="0" applyFont="1" applyFill="1" applyBorder="1" applyAlignment="1" applyProtection="1">
      <alignment horizontal="center" vertical="center"/>
      <protection locked="0"/>
    </xf>
    <xf numFmtId="0" fontId="89" fillId="42" borderId="1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left"/>
      <protection locked="0"/>
    </xf>
    <xf numFmtId="0" fontId="9" fillId="7" borderId="2" xfId="0" applyFont="1" applyFill="1" applyBorder="1" applyAlignment="1" applyProtection="1">
      <alignment horizontal="center" vertical="center"/>
      <protection locked="0"/>
    </xf>
    <xf numFmtId="0" fontId="8" fillId="39" borderId="5" xfId="0" applyFont="1" applyFill="1" applyBorder="1" applyAlignment="1" applyProtection="1">
      <alignment horizontal="left"/>
      <protection locked="0"/>
    </xf>
    <xf numFmtId="0" fontId="4" fillId="64" borderId="4" xfId="0" applyFont="1" applyFill="1" applyBorder="1"/>
    <xf numFmtId="0" fontId="4" fillId="40" borderId="4" xfId="0" applyFont="1" applyFill="1" applyBorder="1" applyAlignment="1">
      <alignment horizontal="center" vertical="center"/>
    </xf>
    <xf numFmtId="1" fontId="4" fillId="40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0" fontId="4" fillId="0" borderId="3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35" fillId="7" borderId="2" xfId="0" applyFont="1" applyFill="1" applyBorder="1" applyAlignment="1" applyProtection="1">
      <alignment horizontal="center" vertical="center"/>
      <protection locked="0"/>
    </xf>
    <xf numFmtId="0" fontId="17" fillId="7" borderId="5" xfId="0" applyFont="1" applyFill="1" applyBorder="1" applyAlignment="1" applyProtection="1">
      <alignment horizontal="left"/>
      <protection locked="0"/>
    </xf>
    <xf numFmtId="0" fontId="12" fillId="0" borderId="18" xfId="2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0" fontId="12" fillId="0" borderId="10" xfId="2" applyNumberFormat="1" applyBorder="1" applyAlignment="1" applyProtection="1">
      <alignment horizontal="left" vertical="center"/>
      <protection locked="0"/>
    </xf>
    <xf numFmtId="0" fontId="11" fillId="0" borderId="10" xfId="2" applyFont="1" applyBorder="1" applyAlignment="1">
      <alignment horizontal="left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20" fontId="12" fillId="0" borderId="8" xfId="2" applyNumberFormat="1" applyBorder="1" applyAlignment="1" applyProtection="1">
      <alignment horizontal="left" vertical="center"/>
      <protection locked="0"/>
    </xf>
    <xf numFmtId="0" fontId="11" fillId="0" borderId="8" xfId="2" applyFont="1" applyBorder="1" applyAlignment="1">
      <alignment horizontal="left"/>
    </xf>
    <xf numFmtId="0" fontId="11" fillId="54" borderId="8" xfId="2" applyFont="1" applyFill="1" applyBorder="1" applyAlignment="1">
      <alignment horizontal="left"/>
    </xf>
    <xf numFmtId="0" fontId="11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20" fontId="12" fillId="0" borderId="49" xfId="2" applyNumberFormat="1" applyBorder="1" applyAlignment="1" applyProtection="1">
      <alignment horizontal="left" vertical="center"/>
      <protection locked="0"/>
    </xf>
    <xf numFmtId="0" fontId="11" fillId="0" borderId="49" xfId="2" applyFont="1" applyBorder="1" applyAlignment="1">
      <alignment horizontal="left"/>
    </xf>
    <xf numFmtId="0" fontId="11" fillId="0" borderId="48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20" fontId="12" fillId="0" borderId="48" xfId="2" applyNumberFormat="1" applyBorder="1" applyAlignment="1" applyProtection="1">
      <alignment horizontal="left" vertical="center"/>
      <protection locked="0"/>
    </xf>
    <xf numFmtId="0" fontId="11" fillId="54" borderId="48" xfId="2" applyFont="1" applyFill="1" applyBorder="1" applyAlignment="1">
      <alignment horizontal="left"/>
    </xf>
    <xf numFmtId="0" fontId="1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0" fontId="12" fillId="0" borderId="9" xfId="2" applyNumberFormat="1" applyBorder="1" applyAlignment="1" applyProtection="1">
      <alignment horizontal="left" vertical="center"/>
      <protection locked="0"/>
    </xf>
    <xf numFmtId="0" fontId="11" fillId="0" borderId="9" xfId="2" applyFont="1" applyBorder="1" applyAlignment="1">
      <alignment horizontal="left"/>
    </xf>
    <xf numFmtId="0" fontId="12" fillId="0" borderId="48" xfId="2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14" fontId="4" fillId="0" borderId="4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165" fontId="7" fillId="0" borderId="6" xfId="0" applyNumberFormat="1" applyFont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7" borderId="5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0" borderId="36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8" fillId="59" borderId="52" xfId="1" applyFont="1" applyFill="1" applyBorder="1" applyAlignment="1">
      <alignment horizontal="center" vertical="center"/>
    </xf>
    <xf numFmtId="0" fontId="8" fillId="59" borderId="53" xfId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 applyProtection="1">
      <alignment horizontal="center"/>
      <protection locked="0"/>
    </xf>
    <xf numFmtId="165" fontId="17" fillId="7" borderId="6" xfId="0" applyNumberFormat="1" applyFont="1" applyFill="1" applyBorder="1" applyAlignment="1" applyProtection="1">
      <alignment horizontal="center"/>
      <protection locked="0"/>
    </xf>
    <xf numFmtId="0" fontId="17" fillId="0" borderId="5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6" xfId="0" applyFont="1" applyBorder="1" applyAlignment="1">
      <alignment horizontal="center"/>
    </xf>
    <xf numFmtId="0" fontId="77" fillId="47" borderId="0" xfId="0" applyFont="1" applyFill="1" applyAlignment="1">
      <alignment horizontal="center"/>
    </xf>
    <xf numFmtId="0" fontId="37" fillId="58" borderId="5" xfId="0" applyFont="1" applyFill="1" applyBorder="1" applyAlignment="1">
      <alignment horizontal="center"/>
    </xf>
    <xf numFmtId="0" fontId="37" fillId="58" borderId="6" xfId="0" applyFont="1" applyFill="1" applyBorder="1" applyAlignment="1">
      <alignment horizontal="center"/>
    </xf>
    <xf numFmtId="20" fontId="7" fillId="0" borderId="5" xfId="0" applyNumberFormat="1" applyFont="1" applyBorder="1" applyAlignment="1" applyProtection="1">
      <alignment horizontal="center"/>
      <protection locked="0"/>
    </xf>
    <xf numFmtId="20" fontId="7" fillId="0" borderId="6" xfId="0" applyNumberFormat="1" applyFont="1" applyBorder="1" applyAlignment="1" applyProtection="1">
      <alignment horizontal="center"/>
      <protection locked="0"/>
    </xf>
    <xf numFmtId="0" fontId="8" fillId="58" borderId="5" xfId="0" applyFont="1" applyFill="1" applyBorder="1" applyAlignment="1">
      <alignment horizontal="center"/>
    </xf>
    <xf numFmtId="0" fontId="8" fillId="58" borderId="6" xfId="0" applyFont="1" applyFill="1" applyBorder="1" applyAlignment="1">
      <alignment horizontal="center"/>
    </xf>
    <xf numFmtId="14" fontId="41" fillId="0" borderId="0" xfId="1" applyNumberFormat="1" applyFont="1" applyAlignment="1">
      <alignment horizontal="center" vertical="center"/>
    </xf>
    <xf numFmtId="0" fontId="41" fillId="0" borderId="0" xfId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/>
    <xf numFmtId="0" fontId="8" fillId="2" borderId="0" xfId="0" applyFont="1" applyFill="1" applyAlignment="1">
      <alignment horizontal="center"/>
    </xf>
    <xf numFmtId="165" fontId="7" fillId="7" borderId="5" xfId="0" applyNumberFormat="1" applyFont="1" applyFill="1" applyBorder="1" applyAlignment="1" applyProtection="1">
      <alignment horizontal="center"/>
      <protection locked="0"/>
    </xf>
    <xf numFmtId="165" fontId="7" fillId="7" borderId="6" xfId="0" applyNumberFormat="1" applyFont="1" applyFill="1" applyBorder="1" applyAlignment="1" applyProtection="1">
      <alignment horizontal="center"/>
      <protection locked="0"/>
    </xf>
    <xf numFmtId="0" fontId="17" fillId="0" borderId="6" xfId="0" applyFont="1" applyBorder="1" applyAlignment="1">
      <alignment horizontal="center"/>
    </xf>
    <xf numFmtId="20" fontId="17" fillId="0" borderId="5" xfId="0" applyNumberFormat="1" applyFont="1" applyBorder="1" applyAlignment="1">
      <alignment horizontal="center"/>
    </xf>
    <xf numFmtId="20" fontId="17" fillId="0" borderId="6" xfId="0" applyNumberFormat="1" applyFont="1" applyBorder="1" applyAlignment="1">
      <alignment horizontal="center"/>
    </xf>
    <xf numFmtId="20" fontId="7" fillId="0" borderId="5" xfId="0" applyNumberFormat="1" applyFont="1" applyBorder="1" applyAlignment="1">
      <alignment horizontal="center"/>
    </xf>
    <xf numFmtId="20" fontId="7" fillId="0" borderId="6" xfId="0" applyNumberFormat="1" applyFont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0" borderId="11" xfId="0" applyFont="1" applyBorder="1" applyAlignment="1">
      <alignment horizontal="center"/>
    </xf>
    <xf numFmtId="1" fontId="8" fillId="7" borderId="5" xfId="1" applyNumberFormat="1" applyFont="1" applyFill="1" applyBorder="1" applyAlignment="1" applyProtection="1">
      <alignment horizontal="center"/>
      <protection locked="0"/>
    </xf>
    <xf numFmtId="1" fontId="8" fillId="7" borderId="6" xfId="1" applyNumberFormat="1" applyFont="1" applyFill="1" applyBorder="1" applyAlignment="1" applyProtection="1">
      <alignment horizontal="center"/>
      <protection locked="0"/>
    </xf>
    <xf numFmtId="1" fontId="17" fillId="7" borderId="5" xfId="1" applyNumberFormat="1" applyFont="1" applyFill="1" applyBorder="1" applyAlignment="1" applyProtection="1">
      <alignment horizontal="center"/>
      <protection locked="0"/>
    </xf>
    <xf numFmtId="1" fontId="17" fillId="7" borderId="6" xfId="1" applyNumberFormat="1" applyFont="1" applyFill="1" applyBorder="1" applyAlignment="1" applyProtection="1">
      <alignment horizontal="center"/>
      <protection locked="0"/>
    </xf>
    <xf numFmtId="1" fontId="75" fillId="7" borderId="5" xfId="1" applyNumberFormat="1" applyFont="1" applyFill="1" applyBorder="1" applyAlignment="1" applyProtection="1">
      <alignment horizontal="center"/>
      <protection locked="0"/>
    </xf>
    <xf numFmtId="1" fontId="75" fillId="7" borderId="6" xfId="1" applyNumberFormat="1" applyFont="1" applyFill="1" applyBorder="1" applyAlignment="1" applyProtection="1">
      <alignment horizontal="center"/>
      <protection locked="0"/>
    </xf>
    <xf numFmtId="0" fontId="8" fillId="2" borderId="0" xfId="1" applyFont="1" applyFill="1" applyAlignment="1">
      <alignment horizontal="center" vertical="center"/>
    </xf>
    <xf numFmtId="0" fontId="11" fillId="0" borderId="0" xfId="1" applyAlignment="1">
      <alignment horizontal="center" vertical="center"/>
    </xf>
    <xf numFmtId="0" fontId="10" fillId="0" borderId="6" xfId="0" applyFont="1" applyBorder="1" applyAlignment="1">
      <alignment horizontal="center"/>
    </xf>
    <xf numFmtId="165" fontId="7" fillId="0" borderId="5" xfId="1" applyNumberFormat="1" applyFont="1" applyBorder="1" applyAlignment="1" applyProtection="1">
      <alignment horizontal="center"/>
      <protection locked="0"/>
    </xf>
    <xf numFmtId="165" fontId="7" fillId="0" borderId="6" xfId="1" applyNumberFormat="1" applyFont="1" applyBorder="1" applyAlignment="1" applyProtection="1">
      <alignment horizont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11" fillId="0" borderId="6" xfId="1" applyBorder="1" applyAlignment="1" applyProtection="1">
      <alignment horizontal="center"/>
      <protection locked="0"/>
    </xf>
    <xf numFmtId="165" fontId="7" fillId="0" borderId="0" xfId="1" applyNumberFormat="1" applyFont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0" fontId="10" fillId="0" borderId="0" xfId="1" applyFont="1" applyAlignment="1">
      <alignment horizontal="left"/>
    </xf>
    <xf numFmtId="165" fontId="17" fillId="0" borderId="5" xfId="1" applyNumberFormat="1" applyFont="1" applyBorder="1" applyAlignment="1">
      <alignment horizontal="center"/>
    </xf>
    <xf numFmtId="0" fontId="36" fillId="0" borderId="6" xfId="1" applyFont="1" applyBorder="1" applyAlignment="1">
      <alignment horizontal="center"/>
    </xf>
    <xf numFmtId="165" fontId="19" fillId="0" borderId="6" xfId="1" applyNumberFormat="1" applyFont="1" applyBorder="1" applyAlignment="1">
      <alignment horizontal="center"/>
    </xf>
    <xf numFmtId="0" fontId="8" fillId="3" borderId="0" xfId="1" applyFont="1" applyFill="1" applyAlignment="1">
      <alignment horizontal="center" vertical="center"/>
    </xf>
    <xf numFmtId="165" fontId="7" fillId="0" borderId="5" xfId="1" applyNumberFormat="1" applyFont="1" applyBorder="1" applyAlignment="1">
      <alignment horizontal="center"/>
    </xf>
    <xf numFmtId="0" fontId="11" fillId="0" borderId="6" xfId="1" applyBorder="1" applyAlignment="1">
      <alignment horizontal="center"/>
    </xf>
    <xf numFmtId="165" fontId="7" fillId="0" borderId="6" xfId="1" applyNumberFormat="1" applyFont="1" applyBorder="1" applyAlignment="1">
      <alignment horizontal="center"/>
    </xf>
    <xf numFmtId="0" fontId="37" fillId="0" borderId="11" xfId="0" applyFont="1" applyBorder="1" applyAlignment="1">
      <alignment horizontal="center"/>
    </xf>
    <xf numFmtId="0" fontId="8" fillId="0" borderId="0" xfId="1" applyFont="1" applyAlignment="1">
      <alignment horizontal="center"/>
    </xf>
    <xf numFmtId="0" fontId="11" fillId="0" borderId="0" xfId="1"/>
    <xf numFmtId="0" fontId="8" fillId="2" borderId="0" xfId="1" applyFont="1" applyFill="1" applyAlignment="1">
      <alignment horizontal="center"/>
    </xf>
    <xf numFmtId="165" fontId="109" fillId="0" borderId="5" xfId="1" applyNumberFormat="1" applyFont="1" applyBorder="1" applyAlignment="1">
      <alignment horizontal="center"/>
    </xf>
    <xf numFmtId="0" fontId="110" fillId="0" borderId="6" xfId="1" applyFont="1" applyBorder="1" applyAlignment="1">
      <alignment horizontal="center"/>
    </xf>
    <xf numFmtId="165" fontId="106" fillId="0" borderId="5" xfId="1" applyNumberFormat="1" applyFont="1" applyBorder="1" applyAlignment="1">
      <alignment horizontal="center"/>
    </xf>
    <xf numFmtId="165" fontId="107" fillId="0" borderId="6" xfId="1" applyNumberFormat="1" applyFont="1" applyBorder="1" applyAlignment="1">
      <alignment horizontal="center"/>
    </xf>
    <xf numFmtId="165" fontId="8" fillId="7" borderId="5" xfId="1" applyNumberFormat="1" applyFont="1" applyFill="1" applyBorder="1" applyAlignment="1">
      <alignment horizontal="center"/>
    </xf>
    <xf numFmtId="165" fontId="7" fillId="7" borderId="6" xfId="1" applyNumberFormat="1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11" xfId="0" applyFont="1" applyFill="1" applyBorder="1" applyAlignment="1">
      <alignment horizontal="center"/>
    </xf>
    <xf numFmtId="165" fontId="7" fillId="7" borderId="5" xfId="1" applyNumberFormat="1" applyFont="1" applyFill="1" applyBorder="1" applyAlignment="1" applyProtection="1">
      <alignment horizontal="center"/>
      <protection locked="0"/>
    </xf>
    <xf numFmtId="0" fontId="11" fillId="7" borderId="6" xfId="1" applyFill="1" applyBorder="1" applyAlignment="1" applyProtection="1">
      <alignment horizontal="center"/>
      <protection locked="0"/>
    </xf>
    <xf numFmtId="165" fontId="7" fillId="7" borderId="6" xfId="1" applyNumberFormat="1" applyFont="1" applyFill="1" applyBorder="1" applyAlignment="1" applyProtection="1">
      <alignment horizontal="center"/>
      <protection locked="0"/>
    </xf>
    <xf numFmtId="165" fontId="17" fillId="7" borderId="5" xfId="1" applyNumberFormat="1" applyFont="1" applyFill="1" applyBorder="1" applyAlignment="1" applyProtection="1">
      <alignment horizontal="center"/>
      <protection locked="0"/>
    </xf>
    <xf numFmtId="0" fontId="36" fillId="7" borderId="6" xfId="1" applyFont="1" applyFill="1" applyBorder="1" applyAlignment="1" applyProtection="1">
      <alignment horizontal="center"/>
      <protection locked="0"/>
    </xf>
    <xf numFmtId="165" fontId="42" fillId="7" borderId="5" xfId="1" applyNumberFormat="1" applyFont="1" applyFill="1" applyBorder="1" applyAlignment="1" applyProtection="1">
      <alignment horizontal="center"/>
      <protection locked="0"/>
    </xf>
    <xf numFmtId="165" fontId="42" fillId="7" borderId="6" xfId="1" applyNumberFormat="1" applyFont="1" applyFill="1" applyBorder="1" applyAlignment="1" applyProtection="1">
      <alignment horizontal="center"/>
      <protection locked="0"/>
    </xf>
    <xf numFmtId="165" fontId="51" fillId="0" borderId="5" xfId="1" applyNumberFormat="1" applyFont="1" applyBorder="1" applyAlignment="1" applyProtection="1">
      <alignment horizontal="center"/>
      <protection locked="0"/>
    </xf>
    <xf numFmtId="0" fontId="52" fillId="0" borderId="6" xfId="1" applyFont="1" applyBorder="1" applyAlignment="1" applyProtection="1">
      <alignment horizontal="center"/>
      <protection locked="0"/>
    </xf>
    <xf numFmtId="165" fontId="42" fillId="0" borderId="5" xfId="1" applyNumberFormat="1" applyFont="1" applyBorder="1" applyAlignment="1" applyProtection="1">
      <alignment horizontal="center"/>
      <protection locked="0"/>
    </xf>
    <xf numFmtId="165" fontId="42" fillId="0" borderId="6" xfId="1" applyNumberFormat="1" applyFont="1" applyBorder="1" applyAlignment="1" applyProtection="1">
      <alignment horizontal="center"/>
      <protection locked="0"/>
    </xf>
    <xf numFmtId="0" fontId="43" fillId="0" borderId="6" xfId="1" applyFont="1" applyBorder="1" applyAlignment="1" applyProtection="1">
      <alignment horizontal="center"/>
      <protection locked="0"/>
    </xf>
    <xf numFmtId="0" fontId="4" fillId="0" borderId="36" xfId="1" applyFont="1" applyBorder="1" applyAlignment="1" applyProtection="1">
      <alignment horizontal="center" vertical="center"/>
      <protection locked="0"/>
    </xf>
    <xf numFmtId="0" fontId="4" fillId="0" borderId="37" xfId="1" applyFont="1" applyBorder="1" applyAlignment="1" applyProtection="1">
      <alignment horizontal="center" vertical="center"/>
      <protection locked="0"/>
    </xf>
    <xf numFmtId="172" fontId="17" fillId="7" borderId="5" xfId="1" applyNumberFormat="1" applyFont="1" applyFill="1" applyBorder="1" applyAlignment="1" applyProtection="1">
      <alignment horizontal="center"/>
      <protection locked="0"/>
    </xf>
    <xf numFmtId="172" fontId="11" fillId="7" borderId="6" xfId="1" applyNumberFormat="1" applyFill="1" applyBorder="1" applyAlignment="1" applyProtection="1">
      <alignment horizontal="center"/>
      <protection locked="0"/>
    </xf>
    <xf numFmtId="172" fontId="17" fillId="0" borderId="5" xfId="1" applyNumberFormat="1" applyFont="1" applyBorder="1" applyAlignment="1" applyProtection="1">
      <alignment horizontal="center"/>
      <protection locked="0"/>
    </xf>
    <xf numFmtId="172" fontId="11" fillId="0" borderId="6" xfId="1" applyNumberFormat="1" applyBorder="1" applyAlignment="1" applyProtection="1">
      <alignment horizontal="center"/>
      <protection locked="0"/>
    </xf>
    <xf numFmtId="0" fontId="10" fillId="7" borderId="6" xfId="0" applyFont="1" applyFill="1" applyBorder="1" applyAlignment="1">
      <alignment horizontal="center"/>
    </xf>
    <xf numFmtId="0" fontId="33" fillId="7" borderId="6" xfId="0" applyFont="1" applyFill="1" applyBorder="1" applyAlignment="1">
      <alignment horizontal="center"/>
    </xf>
    <xf numFmtId="165" fontId="17" fillId="0" borderId="5" xfId="1" applyNumberFormat="1" applyFont="1" applyBorder="1" applyAlignment="1" applyProtection="1">
      <alignment horizontal="center"/>
      <protection locked="0"/>
    </xf>
    <xf numFmtId="165" fontId="8" fillId="0" borderId="6" xfId="1" applyNumberFormat="1" applyFont="1" applyBorder="1" applyAlignment="1" applyProtection="1">
      <alignment horizontal="center"/>
      <protection locked="0"/>
    </xf>
    <xf numFmtId="2" fontId="75" fillId="7" borderId="5" xfId="1" applyNumberFormat="1" applyFont="1" applyFill="1" applyBorder="1" applyAlignment="1" applyProtection="1">
      <alignment horizontal="center"/>
      <protection locked="0"/>
    </xf>
    <xf numFmtId="2" fontId="79" fillId="7" borderId="6" xfId="1" applyNumberFormat="1" applyFont="1" applyFill="1" applyBorder="1" applyAlignment="1" applyProtection="1">
      <alignment horizontal="center"/>
      <protection locked="0"/>
    </xf>
    <xf numFmtId="172" fontId="75" fillId="0" borderId="5" xfId="1" applyNumberFormat="1" applyFont="1" applyBorder="1" applyAlignment="1" applyProtection="1">
      <alignment horizontal="center"/>
      <protection locked="0"/>
    </xf>
    <xf numFmtId="172" fontId="86" fillId="0" borderId="6" xfId="1" applyNumberFormat="1" applyFont="1" applyBorder="1" applyAlignment="1" applyProtection="1">
      <alignment horizontal="center"/>
      <protection locked="0"/>
    </xf>
    <xf numFmtId="2" fontId="17" fillId="7" borderId="5" xfId="1" applyNumberFormat="1" applyFont="1" applyFill="1" applyBorder="1" applyAlignment="1" applyProtection="1">
      <alignment horizontal="center"/>
      <protection locked="0"/>
    </xf>
    <xf numFmtId="2" fontId="36" fillId="7" borderId="6" xfId="1" applyNumberFormat="1" applyFont="1" applyFill="1" applyBorder="1" applyAlignment="1" applyProtection="1">
      <alignment horizontal="center"/>
      <protection locked="0"/>
    </xf>
    <xf numFmtId="165" fontId="75" fillId="7" borderId="5" xfId="1" applyNumberFormat="1" applyFont="1" applyFill="1" applyBorder="1" applyAlignment="1" applyProtection="1">
      <alignment horizontal="center"/>
      <protection locked="0"/>
    </xf>
    <xf numFmtId="0" fontId="79" fillId="7" borderId="6" xfId="1" applyFont="1" applyFill="1" applyBorder="1" applyAlignment="1" applyProtection="1">
      <alignment horizontal="center"/>
      <protection locked="0"/>
    </xf>
    <xf numFmtId="174" fontId="17" fillId="0" borderId="54" xfId="1" applyNumberFormat="1" applyFont="1" applyBorder="1" applyAlignment="1">
      <alignment horizontal="center"/>
    </xf>
    <xf numFmtId="0" fontId="17" fillId="0" borderId="54" xfId="1" applyFont="1" applyBorder="1" applyAlignment="1">
      <alignment horizontal="center"/>
    </xf>
    <xf numFmtId="0" fontId="8" fillId="50" borderId="5" xfId="0" applyFont="1" applyFill="1" applyBorder="1" applyAlignment="1">
      <alignment horizontal="center"/>
    </xf>
    <xf numFmtId="0" fontId="8" fillId="50" borderId="6" xfId="0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9" fillId="2" borderId="0" xfId="1" applyFont="1" applyFill="1" applyAlignment="1">
      <alignment horizontal="center"/>
    </xf>
    <xf numFmtId="165" fontId="17" fillId="0" borderId="5" xfId="0" applyNumberFormat="1" applyFont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165" fontId="17" fillId="7" borderId="5" xfId="0" applyNumberFormat="1" applyFont="1" applyFill="1" applyBorder="1" applyAlignment="1">
      <alignment horizontal="center"/>
    </xf>
    <xf numFmtId="165" fontId="17" fillId="7" borderId="6" xfId="0" applyNumberFormat="1" applyFont="1" applyFill="1" applyBorder="1" applyAlignment="1">
      <alignment horizontal="center"/>
    </xf>
    <xf numFmtId="0" fontId="9" fillId="2" borderId="0" xfId="1" applyFont="1" applyFill="1" applyAlignment="1">
      <alignment horizontal="center" vertical="center"/>
    </xf>
    <xf numFmtId="20" fontId="17" fillId="68" borderId="5" xfId="0" applyNumberFormat="1" applyFont="1" applyFill="1" applyBorder="1" applyAlignment="1">
      <alignment horizontal="center"/>
    </xf>
    <xf numFmtId="20" fontId="17" fillId="68" borderId="6" xfId="0" applyNumberFormat="1" applyFont="1" applyFill="1" applyBorder="1" applyAlignment="1">
      <alignment horizontal="center"/>
    </xf>
    <xf numFmtId="20" fontId="17" fillId="7" borderId="5" xfId="0" applyNumberFormat="1" applyFont="1" applyFill="1" applyBorder="1" applyAlignment="1">
      <alignment horizontal="center"/>
    </xf>
    <xf numFmtId="20" fontId="17" fillId="7" borderId="6" xfId="0" applyNumberFormat="1" applyFont="1" applyFill="1" applyBorder="1" applyAlignment="1">
      <alignment horizontal="center"/>
    </xf>
    <xf numFmtId="0" fontId="9" fillId="3" borderId="0" xfId="1" applyFont="1" applyFill="1" applyAlignment="1">
      <alignment horizontal="center" vertical="center"/>
    </xf>
    <xf numFmtId="20" fontId="7" fillId="0" borderId="5" xfId="1" applyNumberFormat="1" applyFont="1" applyBorder="1" applyAlignment="1">
      <alignment horizontal="center"/>
    </xf>
    <xf numFmtId="20" fontId="7" fillId="0" borderId="6" xfId="1" applyNumberFormat="1" applyFont="1" applyBorder="1" applyAlignment="1">
      <alignment horizontal="center"/>
    </xf>
    <xf numFmtId="165" fontId="17" fillId="68" borderId="5" xfId="0" applyNumberFormat="1" applyFont="1" applyFill="1" applyBorder="1" applyAlignment="1">
      <alignment horizontal="center"/>
    </xf>
    <xf numFmtId="165" fontId="17" fillId="68" borderId="6" xfId="0" applyNumberFormat="1" applyFont="1" applyFill="1" applyBorder="1" applyAlignment="1">
      <alignment horizontal="center"/>
    </xf>
    <xf numFmtId="165" fontId="17" fillId="0" borderId="6" xfId="1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4" fontId="4" fillId="0" borderId="46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165" fontId="17" fillId="7" borderId="5" xfId="1" applyNumberFormat="1" applyFont="1" applyFill="1" applyBorder="1" applyAlignment="1">
      <alignment horizontal="center"/>
    </xf>
    <xf numFmtId="165" fontId="17" fillId="7" borderId="6" xfId="1" applyNumberFormat="1" applyFont="1" applyFill="1" applyBorder="1" applyAlignment="1">
      <alignment horizontal="center"/>
    </xf>
    <xf numFmtId="0" fontId="37" fillId="0" borderId="5" xfId="1" applyFont="1" applyBorder="1" applyAlignment="1">
      <alignment horizontal="center"/>
    </xf>
    <xf numFmtId="0" fontId="37" fillId="0" borderId="11" xfId="1" applyFont="1" applyBorder="1" applyAlignment="1">
      <alignment horizontal="center"/>
    </xf>
    <xf numFmtId="0" fontId="4" fillId="0" borderId="6" xfId="1" applyFont="1" applyBorder="1" applyAlignment="1" applyProtection="1">
      <alignment horizontal="center"/>
      <protection locked="0"/>
    </xf>
    <xf numFmtId="0" fontId="8" fillId="7" borderId="5" xfId="1" applyFont="1" applyFill="1" applyBorder="1" applyAlignment="1">
      <alignment horizontal="center"/>
    </xf>
    <xf numFmtId="0" fontId="8" fillId="7" borderId="11" xfId="1" applyFont="1" applyFill="1" applyBorder="1" applyAlignment="1">
      <alignment horizontal="center"/>
    </xf>
    <xf numFmtId="0" fontId="8" fillId="7" borderId="6" xfId="1" applyFont="1" applyFill="1" applyBorder="1" applyAlignment="1">
      <alignment horizontal="center"/>
    </xf>
    <xf numFmtId="0" fontId="37" fillId="0" borderId="6" xfId="1" applyFont="1" applyBorder="1" applyAlignment="1">
      <alignment horizontal="center"/>
    </xf>
    <xf numFmtId="0" fontId="42" fillId="2" borderId="0" xfId="1" applyFont="1" applyFill="1" applyAlignment="1">
      <alignment horizontal="center"/>
    </xf>
    <xf numFmtId="0" fontId="40" fillId="7" borderId="6" xfId="1" applyFont="1" applyFill="1" applyBorder="1" applyAlignment="1">
      <alignment horizontal="center"/>
    </xf>
    <xf numFmtId="165" fontId="75" fillId="7" borderId="5" xfId="1" applyNumberFormat="1" applyFont="1" applyFill="1" applyBorder="1" applyAlignment="1">
      <alignment horizontal="center"/>
    </xf>
    <xf numFmtId="0" fontId="132" fillId="7" borderId="6" xfId="1" applyFont="1" applyFill="1" applyBorder="1" applyAlignment="1">
      <alignment horizontal="center"/>
    </xf>
    <xf numFmtId="0" fontId="17" fillId="7" borderId="5" xfId="1" applyFont="1" applyFill="1" applyBorder="1" applyAlignment="1">
      <alignment horizontal="center"/>
    </xf>
    <xf numFmtId="0" fontId="17" fillId="0" borderId="5" xfId="1" applyFont="1" applyBorder="1" applyAlignment="1">
      <alignment horizontal="center"/>
    </xf>
    <xf numFmtId="0" fontId="40" fillId="0" borderId="6" xfId="1" applyFont="1" applyBorder="1" applyAlignment="1">
      <alignment horizontal="center"/>
    </xf>
    <xf numFmtId="165" fontId="75" fillId="68" borderId="5" xfId="1" applyNumberFormat="1" applyFont="1" applyFill="1" applyBorder="1" applyAlignment="1">
      <alignment horizontal="center"/>
    </xf>
    <xf numFmtId="0" fontId="132" fillId="68" borderId="6" xfId="1" applyFont="1" applyFill="1" applyBorder="1" applyAlignment="1">
      <alignment horizontal="center"/>
    </xf>
    <xf numFmtId="165" fontId="7" fillId="42" borderId="5" xfId="1" applyNumberFormat="1" applyFont="1" applyFill="1" applyBorder="1" applyAlignment="1" applyProtection="1">
      <alignment horizontal="center"/>
      <protection locked="0"/>
    </xf>
    <xf numFmtId="0" fontId="4" fillId="42" borderId="6" xfId="1" applyFont="1" applyFill="1" applyBorder="1" applyAlignment="1" applyProtection="1">
      <alignment horizontal="center"/>
      <protection locked="0"/>
    </xf>
    <xf numFmtId="165" fontId="17" fillId="0" borderId="6" xfId="1" applyNumberFormat="1" applyFont="1" applyBorder="1" applyAlignment="1" applyProtection="1">
      <alignment horizontal="center"/>
      <protection locked="0"/>
    </xf>
    <xf numFmtId="165" fontId="20" fillId="0" borderId="5" xfId="1" applyNumberFormat="1" applyFont="1" applyBorder="1" applyAlignment="1">
      <alignment horizontal="center"/>
    </xf>
    <xf numFmtId="165" fontId="20" fillId="0" borderId="6" xfId="1" applyNumberFormat="1" applyFont="1" applyBorder="1" applyAlignment="1">
      <alignment horizontal="center"/>
    </xf>
    <xf numFmtId="165" fontId="37" fillId="0" borderId="5" xfId="1" applyNumberFormat="1" applyFont="1" applyBorder="1" applyAlignment="1">
      <alignment horizontal="center"/>
    </xf>
    <xf numFmtId="0" fontId="59" fillId="0" borderId="6" xfId="1" applyFont="1" applyBorder="1" applyAlignment="1">
      <alignment horizontal="center"/>
    </xf>
    <xf numFmtId="165" fontId="54" fillId="43" borderId="5" xfId="1" applyNumberFormat="1" applyFont="1" applyFill="1" applyBorder="1" applyAlignment="1">
      <alignment horizontal="center"/>
    </xf>
    <xf numFmtId="0" fontId="55" fillId="43" borderId="6" xfId="1" applyFont="1" applyFill="1" applyBorder="1" applyAlignment="1">
      <alignment horizontal="center"/>
    </xf>
    <xf numFmtId="165" fontId="69" fillId="7" borderId="6" xfId="1" applyNumberFormat="1" applyFont="1" applyFill="1" applyBorder="1" applyAlignment="1" applyProtection="1">
      <alignment horizontal="center"/>
      <protection locked="0"/>
    </xf>
    <xf numFmtId="165" fontId="17" fillId="43" borderId="5" xfId="1" applyNumberFormat="1" applyFont="1" applyFill="1" applyBorder="1" applyAlignment="1" applyProtection="1">
      <alignment horizontal="center"/>
      <protection locked="0"/>
    </xf>
    <xf numFmtId="165" fontId="17" fillId="43" borderId="6" xfId="1" applyNumberFormat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37" fillId="50" borderId="5" xfId="1" applyFont="1" applyFill="1" applyBorder="1" applyAlignment="1">
      <alignment horizontal="center"/>
    </xf>
    <xf numFmtId="0" fontId="37" fillId="50" borderId="11" xfId="1" applyFont="1" applyFill="1" applyBorder="1" applyAlignment="1">
      <alignment horizontal="center"/>
    </xf>
    <xf numFmtId="0" fontId="5" fillId="0" borderId="36" xfId="1" applyFont="1" applyBorder="1" applyAlignment="1" applyProtection="1">
      <alignment horizontal="center" vertical="center"/>
      <protection locked="0"/>
    </xf>
    <xf numFmtId="0" fontId="5" fillId="0" borderId="37" xfId="1" applyFont="1" applyBorder="1" applyAlignment="1" applyProtection="1">
      <alignment horizontal="center" vertical="center"/>
      <protection locked="0"/>
    </xf>
    <xf numFmtId="165" fontId="54" fillId="7" borderId="5" xfId="1" applyNumberFormat="1" applyFont="1" applyFill="1" applyBorder="1" applyAlignment="1">
      <alignment horizontal="center"/>
    </xf>
    <xf numFmtId="0" fontId="55" fillId="7" borderId="6" xfId="1" applyFont="1" applyFill="1" applyBorder="1" applyAlignment="1">
      <alignment horizontal="center"/>
    </xf>
    <xf numFmtId="165" fontId="17" fillId="43" borderId="5" xfId="1" applyNumberFormat="1" applyFont="1" applyFill="1" applyBorder="1" applyAlignment="1">
      <alignment horizontal="center"/>
    </xf>
    <xf numFmtId="165" fontId="17" fillId="43" borderId="6" xfId="1" applyNumberFormat="1" applyFont="1" applyFill="1" applyBorder="1" applyAlignment="1">
      <alignment horizontal="center"/>
    </xf>
    <xf numFmtId="0" fontId="4" fillId="7" borderId="6" xfId="1" applyFont="1" applyFill="1" applyBorder="1" applyAlignment="1">
      <alignment horizontal="center"/>
    </xf>
    <xf numFmtId="0" fontId="8" fillId="0" borderId="6" xfId="1" applyFont="1" applyBorder="1" applyAlignment="1">
      <alignment horizontal="center"/>
    </xf>
    <xf numFmtId="165" fontId="17" fillId="42" borderId="5" xfId="1" applyNumberFormat="1" applyFont="1" applyFill="1" applyBorder="1" applyAlignment="1">
      <alignment horizontal="center"/>
    </xf>
    <xf numFmtId="165" fontId="17" fillId="42" borderId="6" xfId="1" applyNumberFormat="1" applyFont="1" applyFill="1" applyBorder="1" applyAlignment="1">
      <alignment horizontal="center"/>
    </xf>
    <xf numFmtId="0" fontId="37" fillId="7" borderId="6" xfId="0" applyFont="1" applyFill="1" applyBorder="1" applyAlignment="1">
      <alignment horizontal="center"/>
    </xf>
    <xf numFmtId="165" fontId="54" fillId="43" borderId="5" xfId="0" applyNumberFormat="1" applyFont="1" applyFill="1" applyBorder="1" applyAlignment="1">
      <alignment horizontal="center"/>
    </xf>
    <xf numFmtId="0" fontId="55" fillId="43" borderId="6" xfId="0" applyFont="1" applyFill="1" applyBorder="1" applyAlignment="1">
      <alignment horizontal="center"/>
    </xf>
    <xf numFmtId="165" fontId="17" fillId="43" borderId="5" xfId="0" applyNumberFormat="1" applyFont="1" applyFill="1" applyBorder="1" applyAlignment="1" applyProtection="1">
      <alignment horizontal="center"/>
      <protection locked="0"/>
    </xf>
    <xf numFmtId="165" fontId="17" fillId="43" borderId="6" xfId="0" applyNumberFormat="1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 applyProtection="1">
      <alignment horizontal="center"/>
      <protection locked="0"/>
    </xf>
    <xf numFmtId="165" fontId="37" fillId="7" borderId="6" xfId="0" applyNumberFormat="1" applyFont="1" applyFill="1" applyBorder="1" applyAlignment="1" applyProtection="1">
      <alignment horizontal="center"/>
      <protection locked="0"/>
    </xf>
    <xf numFmtId="165" fontId="17" fillId="42" borderId="5" xfId="0" applyNumberFormat="1" applyFont="1" applyFill="1" applyBorder="1" applyAlignment="1" applyProtection="1">
      <alignment horizontal="center"/>
      <protection locked="0"/>
    </xf>
    <xf numFmtId="0" fontId="15" fillId="42" borderId="6" xfId="0" applyFont="1" applyFill="1" applyBorder="1" applyAlignment="1" applyProtection="1">
      <alignment horizontal="center"/>
      <protection locked="0"/>
    </xf>
    <xf numFmtId="0" fontId="15" fillId="43" borderId="6" xfId="0" applyFont="1" applyFill="1" applyBorder="1" applyAlignment="1" applyProtection="1">
      <alignment horizontal="center"/>
      <protection locked="0"/>
    </xf>
    <xf numFmtId="0" fontId="40" fillId="7" borderId="6" xfId="0" applyFont="1" applyFill="1" applyBorder="1" applyAlignment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0" fontId="15" fillId="7" borderId="6" xfId="0" applyFont="1" applyFill="1" applyBorder="1" applyAlignment="1">
      <alignment horizontal="center"/>
    </xf>
    <xf numFmtId="0" fontId="42" fillId="2" borderId="0" xfId="0" applyFont="1" applyFill="1" applyAlignment="1">
      <alignment horizontal="center"/>
    </xf>
    <xf numFmtId="165" fontId="8" fillId="39" borderId="5" xfId="0" applyNumberFormat="1" applyFont="1" applyFill="1" applyBorder="1" applyAlignment="1" applyProtection="1">
      <alignment horizontal="center"/>
      <protection locked="0"/>
    </xf>
    <xf numFmtId="0" fontId="5" fillId="39" borderId="6" xfId="0" applyFont="1" applyFill="1" applyBorder="1" applyAlignment="1" applyProtection="1">
      <alignment horizontal="center"/>
      <protection locked="0"/>
    </xf>
    <xf numFmtId="165" fontId="17" fillId="39" borderId="5" xfId="0" applyNumberFormat="1" applyFont="1" applyFill="1" applyBorder="1" applyAlignment="1" applyProtection="1">
      <alignment horizontal="center"/>
      <protection locked="0"/>
    </xf>
    <xf numFmtId="0" fontId="15" fillId="39" borderId="6" xfId="0" applyFont="1" applyFill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center"/>
      <protection locked="0"/>
    </xf>
    <xf numFmtId="0" fontId="8" fillId="5" borderId="11" xfId="0" applyFont="1" applyFill="1" applyBorder="1" applyAlignment="1" applyProtection="1">
      <alignment horizontal="center"/>
      <protection locked="0"/>
    </xf>
    <xf numFmtId="165" fontId="94" fillId="0" borderId="5" xfId="0" applyNumberFormat="1" applyFont="1" applyBorder="1" applyAlignment="1">
      <alignment horizontal="center"/>
    </xf>
    <xf numFmtId="0" fontId="95" fillId="0" borderId="6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165" fontId="7" fillId="7" borderId="5" xfId="0" applyNumberFormat="1" applyFont="1" applyFill="1" applyBorder="1" applyAlignment="1">
      <alignment horizontal="center"/>
    </xf>
    <xf numFmtId="165" fontId="7" fillId="7" borderId="6" xfId="0" applyNumberFormat="1" applyFont="1" applyFill="1" applyBorder="1" applyAlignment="1">
      <alignment horizontal="center"/>
    </xf>
    <xf numFmtId="165" fontId="17" fillId="43" borderId="5" xfId="0" applyNumberFormat="1" applyFont="1" applyFill="1" applyBorder="1" applyAlignment="1">
      <alignment horizontal="center"/>
    </xf>
    <xf numFmtId="0" fontId="15" fillId="43" borderId="6" xfId="0" applyFont="1" applyFill="1" applyBorder="1" applyAlignment="1">
      <alignment horizontal="center"/>
    </xf>
    <xf numFmtId="0" fontId="15" fillId="7" borderId="6" xfId="0" applyFont="1" applyFill="1" applyBorder="1" applyAlignment="1" applyProtection="1">
      <alignment horizontal="center"/>
      <protection locked="0"/>
    </xf>
    <xf numFmtId="14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" fillId="7" borderId="6" xfId="0" applyFont="1" applyFill="1" applyBorder="1" applyAlignment="1">
      <alignment horizontal="center"/>
    </xf>
    <xf numFmtId="165" fontId="37" fillId="43" borderId="5" xfId="0" applyNumberFormat="1" applyFont="1" applyFill="1" applyBorder="1" applyAlignment="1" applyProtection="1">
      <alignment horizontal="center"/>
      <protection locked="0"/>
    </xf>
    <xf numFmtId="165" fontId="37" fillId="43" borderId="6" xfId="0" applyNumberFormat="1" applyFont="1" applyFill="1" applyBorder="1" applyAlignment="1" applyProtection="1">
      <alignment horizontal="center"/>
      <protection locked="0"/>
    </xf>
    <xf numFmtId="165" fontId="54" fillId="42" borderId="5" xfId="0" applyNumberFormat="1" applyFont="1" applyFill="1" applyBorder="1" applyAlignment="1">
      <alignment horizontal="center"/>
    </xf>
    <xf numFmtId="0" fontId="55" fillId="42" borderId="6" xfId="0" applyFont="1" applyFill="1" applyBorder="1" applyAlignment="1">
      <alignment horizontal="center"/>
    </xf>
    <xf numFmtId="0" fontId="17" fillId="0" borderId="0" xfId="0" applyFont="1" applyAlignment="1">
      <alignment horizontal="left"/>
    </xf>
    <xf numFmtId="165" fontId="17" fillId="43" borderId="6" xfId="0" applyNumberFormat="1" applyFont="1" applyFill="1" applyBorder="1" applyAlignment="1">
      <alignment horizontal="center"/>
    </xf>
    <xf numFmtId="165" fontId="129" fillId="7" borderId="5" xfId="0" applyNumberFormat="1" applyFont="1" applyFill="1" applyBorder="1" applyAlignment="1">
      <alignment horizontal="center"/>
    </xf>
    <xf numFmtId="0" fontId="135" fillId="7" borderId="6" xfId="0" applyFont="1" applyFill="1" applyBorder="1" applyAlignment="1">
      <alignment horizontal="center"/>
    </xf>
    <xf numFmtId="165" fontId="142" fillId="7" borderId="5" xfId="0" applyNumberFormat="1" applyFont="1" applyFill="1" applyBorder="1" applyAlignment="1" applyProtection="1">
      <alignment horizontal="center"/>
      <protection locked="0"/>
    </xf>
    <xf numFmtId="165" fontId="142" fillId="7" borderId="6" xfId="0" applyNumberFormat="1" applyFont="1" applyFill="1" applyBorder="1" applyAlignment="1" applyProtection="1">
      <alignment horizontal="center"/>
      <protection locked="0"/>
    </xf>
    <xf numFmtId="165" fontId="75" fillId="7" borderId="5" xfId="0" applyNumberFormat="1" applyFont="1" applyFill="1" applyBorder="1" applyAlignment="1">
      <alignment horizontal="center"/>
    </xf>
    <xf numFmtId="165" fontId="75" fillId="7" borderId="6" xfId="0" applyNumberFormat="1" applyFont="1" applyFill="1" applyBorder="1" applyAlignment="1">
      <alignment horizontal="center"/>
    </xf>
    <xf numFmtId="172" fontId="17" fillId="7" borderId="5" xfId="0" applyNumberFormat="1" applyFont="1" applyFill="1" applyBorder="1" applyAlignment="1" applyProtection="1">
      <alignment horizontal="center"/>
      <protection locked="0"/>
    </xf>
    <xf numFmtId="172" fontId="0" fillId="7" borderId="6" xfId="0" applyNumberFormat="1" applyFill="1" applyBorder="1" applyAlignment="1" applyProtection="1">
      <alignment horizontal="center"/>
      <protection locked="0"/>
    </xf>
    <xf numFmtId="165" fontId="87" fillId="7" borderId="5" xfId="0" applyNumberFormat="1" applyFont="1" applyFill="1" applyBorder="1" applyAlignment="1">
      <alignment horizontal="center"/>
    </xf>
    <xf numFmtId="165" fontId="87" fillId="7" borderId="6" xfId="0" applyNumberFormat="1" applyFont="1" applyFill="1" applyBorder="1" applyAlignment="1">
      <alignment horizontal="center"/>
    </xf>
    <xf numFmtId="165" fontId="101" fillId="70" borderId="5" xfId="0" applyNumberFormat="1" applyFont="1" applyFill="1" applyBorder="1" applyAlignment="1" applyProtection="1">
      <alignment horizontal="center"/>
      <protection locked="0"/>
    </xf>
    <xf numFmtId="0" fontId="101" fillId="70" borderId="6" xfId="0" applyFont="1" applyFill="1" applyBorder="1" applyAlignment="1" applyProtection="1">
      <alignment horizontal="center"/>
      <protection locked="0"/>
    </xf>
    <xf numFmtId="172" fontId="36" fillId="7" borderId="6" xfId="0" applyNumberFormat="1" applyFont="1" applyFill="1" applyBorder="1" applyAlignment="1" applyProtection="1">
      <alignment horizontal="center"/>
      <protection locked="0"/>
    </xf>
    <xf numFmtId="165" fontId="51" fillId="0" borderId="5" xfId="0" applyNumberFormat="1" applyFont="1" applyBorder="1" applyAlignment="1" applyProtection="1">
      <alignment horizontal="center"/>
      <protection locked="0"/>
    </xf>
    <xf numFmtId="0" fontId="52" fillId="0" borderId="6" xfId="0" applyFont="1" applyBorder="1" applyAlignment="1" applyProtection="1">
      <alignment horizontal="center"/>
      <protection locked="0"/>
    </xf>
    <xf numFmtId="165" fontId="51" fillId="42" borderId="5" xfId="0" applyNumberFormat="1" applyFont="1" applyFill="1" applyBorder="1" applyAlignment="1" applyProtection="1">
      <alignment horizontal="center"/>
      <protection locked="0"/>
    </xf>
    <xf numFmtId="0" fontId="52" fillId="42" borderId="6" xfId="0" applyFont="1" applyFill="1" applyBorder="1" applyAlignment="1" applyProtection="1">
      <alignment horizontal="center"/>
      <protection locked="0"/>
    </xf>
    <xf numFmtId="0" fontId="97" fillId="0" borderId="54" xfId="0" applyFont="1" applyBorder="1" applyAlignment="1">
      <alignment horizontal="center"/>
    </xf>
    <xf numFmtId="0" fontId="10" fillId="0" borderId="54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165" fontId="17" fillId="42" borderId="5" xfId="0" applyNumberFormat="1" applyFont="1" applyFill="1" applyBorder="1" applyAlignment="1">
      <alignment horizontal="center"/>
    </xf>
    <xf numFmtId="0" fontId="40" fillId="42" borderId="6" xfId="0" applyFont="1" applyFill="1" applyBorder="1" applyAlignment="1">
      <alignment horizontal="center"/>
    </xf>
    <xf numFmtId="172" fontId="17" fillId="7" borderId="5" xfId="0" applyNumberFormat="1" applyFont="1" applyFill="1" applyBorder="1" applyAlignment="1">
      <alignment horizontal="center"/>
    </xf>
    <xf numFmtId="172" fontId="17" fillId="7" borderId="6" xfId="0" applyNumberFormat="1" applyFont="1" applyFill="1" applyBorder="1" applyAlignment="1">
      <alignment horizontal="center"/>
    </xf>
    <xf numFmtId="0" fontId="40" fillId="43" borderId="6" xfId="0" applyFont="1" applyFill="1" applyBorder="1" applyAlignment="1">
      <alignment horizontal="center"/>
    </xf>
    <xf numFmtId="165" fontId="17" fillId="42" borderId="6" xfId="0" applyNumberFormat="1" applyFont="1" applyFill="1" applyBorder="1" applyAlignment="1">
      <alignment horizontal="center"/>
    </xf>
    <xf numFmtId="0" fontId="17" fillId="43" borderId="5" xfId="0" applyFont="1" applyFill="1" applyBorder="1" applyAlignment="1">
      <alignment horizontal="center"/>
    </xf>
    <xf numFmtId="0" fontId="8" fillId="43" borderId="6" xfId="0" applyFont="1" applyFill="1" applyBorder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54" fillId="42" borderId="5" xfId="0" applyFont="1" applyFill="1" applyBorder="1" applyAlignment="1">
      <alignment horizontal="center"/>
    </xf>
    <xf numFmtId="0" fontId="54" fillId="42" borderId="6" xfId="0" applyFont="1" applyFill="1" applyBorder="1" applyAlignment="1">
      <alignment horizontal="center"/>
    </xf>
    <xf numFmtId="165" fontId="17" fillId="0" borderId="5" xfId="0" applyNumberFormat="1" applyFont="1" applyBorder="1" applyAlignment="1" applyProtection="1">
      <alignment horizontal="center"/>
      <protection locked="0"/>
    </xf>
    <xf numFmtId="0" fontId="40" fillId="0" borderId="6" xfId="0" applyFont="1" applyBorder="1" applyAlignment="1">
      <alignment horizontal="center"/>
    </xf>
    <xf numFmtId="165" fontId="87" fillId="74" borderId="5" xfId="0" applyNumberFormat="1" applyFont="1" applyFill="1" applyBorder="1" applyAlignment="1">
      <alignment horizontal="center"/>
    </xf>
    <xf numFmtId="165" fontId="87" fillId="74" borderId="6" xfId="0" applyNumberFormat="1" applyFont="1" applyFill="1" applyBorder="1" applyAlignment="1">
      <alignment horizontal="center"/>
    </xf>
    <xf numFmtId="165" fontId="87" fillId="43" borderId="5" xfId="0" applyNumberFormat="1" applyFont="1" applyFill="1" applyBorder="1" applyAlignment="1">
      <alignment horizontal="center"/>
    </xf>
    <xf numFmtId="165" fontId="87" fillId="43" borderId="6" xfId="0" applyNumberFormat="1" applyFont="1" applyFill="1" applyBorder="1" applyAlignment="1">
      <alignment horizontal="center"/>
    </xf>
    <xf numFmtId="165" fontId="8" fillId="7" borderId="5" xfId="0" applyNumberFormat="1" applyFont="1" applyFill="1" applyBorder="1" applyAlignment="1">
      <alignment horizontal="center"/>
    </xf>
    <xf numFmtId="165" fontId="8" fillId="7" borderId="6" xfId="0" applyNumberFormat="1" applyFont="1" applyFill="1" applyBorder="1" applyAlignment="1">
      <alignment horizontal="center"/>
    </xf>
    <xf numFmtId="165" fontId="87" fillId="7" borderId="5" xfId="0" applyNumberFormat="1" applyFont="1" applyFill="1" applyBorder="1" applyAlignment="1">
      <alignment horizontal="right"/>
    </xf>
    <xf numFmtId="165" fontId="87" fillId="7" borderId="6" xfId="0" applyNumberFormat="1" applyFont="1" applyFill="1" applyBorder="1" applyAlignment="1">
      <alignment horizontal="right"/>
    </xf>
    <xf numFmtId="165" fontId="17" fillId="7" borderId="5" xfId="0" applyNumberFormat="1" applyFont="1" applyFill="1" applyBorder="1" applyAlignment="1">
      <alignment horizontal="left"/>
    </xf>
    <xf numFmtId="0" fontId="40" fillId="7" borderId="6" xfId="0" applyFont="1" applyFill="1" applyBorder="1" applyAlignment="1">
      <alignment horizontal="left"/>
    </xf>
    <xf numFmtId="165" fontId="17" fillId="73" borderId="5" xfId="0" applyNumberFormat="1" applyFont="1" applyFill="1" applyBorder="1" applyAlignment="1">
      <alignment horizontal="center"/>
    </xf>
    <xf numFmtId="165" fontId="17" fillId="73" borderId="6" xfId="0" applyNumberFormat="1" applyFont="1" applyFill="1" applyBorder="1" applyAlignment="1">
      <alignment horizontal="center"/>
    </xf>
    <xf numFmtId="165" fontId="51" fillId="72" borderId="5" xfId="0" applyNumberFormat="1" applyFont="1" applyFill="1" applyBorder="1" applyAlignment="1" applyProtection="1">
      <alignment horizontal="center"/>
      <protection locked="0"/>
    </xf>
    <xf numFmtId="165" fontId="51" fillId="72" borderId="6" xfId="0" applyNumberFormat="1" applyFont="1" applyFill="1" applyBorder="1" applyAlignment="1" applyProtection="1">
      <alignment horizontal="center"/>
      <protection locked="0"/>
    </xf>
    <xf numFmtId="165" fontId="8" fillId="7" borderId="5" xfId="0" applyNumberFormat="1" applyFont="1" applyFill="1" applyBorder="1" applyAlignment="1" applyProtection="1">
      <alignment horizontal="center"/>
      <protection locked="0"/>
    </xf>
    <xf numFmtId="0" fontId="10" fillId="7" borderId="6" xfId="0" applyFont="1" applyFill="1" applyBorder="1" applyAlignment="1" applyProtection="1">
      <alignment horizontal="center"/>
      <protection locked="0"/>
    </xf>
    <xf numFmtId="165" fontId="8" fillId="7" borderId="6" xfId="0" applyNumberFormat="1" applyFont="1" applyFill="1" applyBorder="1" applyAlignment="1" applyProtection="1">
      <alignment horizontal="center"/>
      <protection locked="0"/>
    </xf>
    <xf numFmtId="0" fontId="36" fillId="7" borderId="6" xfId="0" applyFont="1" applyFill="1" applyBorder="1" applyAlignment="1">
      <alignment horizontal="center"/>
    </xf>
    <xf numFmtId="0" fontId="11" fillId="0" borderId="6" xfId="0" applyFont="1" applyBorder="1" applyAlignment="1" applyProtection="1">
      <alignment horizontal="center"/>
      <protection locked="0"/>
    </xf>
    <xf numFmtId="2" fontId="7" fillId="0" borderId="5" xfId="0" applyNumberFormat="1" applyFont="1" applyBorder="1" applyAlignment="1" applyProtection="1">
      <alignment horizontal="center"/>
      <protection locked="0"/>
    </xf>
    <xf numFmtId="2" fontId="7" fillId="0" borderId="6" xfId="0" applyNumberFormat="1" applyFont="1" applyBorder="1" applyAlignment="1" applyProtection="1">
      <alignment horizontal="center"/>
      <protection locked="0"/>
    </xf>
    <xf numFmtId="0" fontId="11" fillId="0" borderId="0" xfId="0" applyFont="1" applyAlignment="1">
      <alignment horizontal="center" vertical="center"/>
    </xf>
    <xf numFmtId="0" fontId="8" fillId="7" borderId="5" xfId="0" applyFont="1" applyFill="1" applyBorder="1" applyAlignment="1" applyProtection="1">
      <alignment horizontal="center"/>
      <protection locked="0"/>
    </xf>
    <xf numFmtId="0" fontId="8" fillId="7" borderId="11" xfId="0" applyFont="1" applyFill="1" applyBorder="1" applyAlignment="1" applyProtection="1">
      <alignment horizontal="center"/>
      <protection locked="0"/>
    </xf>
    <xf numFmtId="0" fontId="8" fillId="7" borderId="6" xfId="0" applyFont="1" applyFill="1" applyBorder="1" applyAlignment="1" applyProtection="1">
      <alignment horizontal="center"/>
      <protection locked="0"/>
    </xf>
    <xf numFmtId="0" fontId="8" fillId="61" borderId="5" xfId="0" applyFont="1" applyFill="1" applyBorder="1" applyAlignment="1">
      <alignment horizontal="center"/>
    </xf>
    <xf numFmtId="0" fontId="8" fillId="61" borderId="11" xfId="0" applyFont="1" applyFill="1" applyBorder="1" applyAlignment="1">
      <alignment horizontal="center"/>
    </xf>
    <xf numFmtId="0" fontId="11" fillId="0" borderId="0" xfId="0" applyFont="1"/>
    <xf numFmtId="0" fontId="19" fillId="7" borderId="6" xfId="0" applyFont="1" applyFill="1" applyBorder="1" applyAlignment="1">
      <alignment horizontal="center"/>
    </xf>
    <xf numFmtId="0" fontId="17" fillId="7" borderId="5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5" fillId="0" borderId="42" xfId="0" applyFont="1" applyBorder="1" applyAlignment="1" applyProtection="1">
      <alignment horizontal="center" vertical="center"/>
      <protection locked="0"/>
    </xf>
    <xf numFmtId="0" fontId="5" fillId="0" borderId="43" xfId="0" applyFont="1" applyBorder="1" applyAlignment="1" applyProtection="1">
      <alignment horizontal="center" vertical="center"/>
      <protection locked="0"/>
    </xf>
    <xf numFmtId="165" fontId="51" fillId="7" borderId="5" xfId="0" applyNumberFormat="1" applyFont="1" applyFill="1" applyBorder="1" applyAlignment="1" applyProtection="1">
      <alignment horizontal="center"/>
      <protection locked="0"/>
    </xf>
    <xf numFmtId="0" fontId="52" fillId="7" borderId="6" xfId="0" applyFont="1" applyFill="1" applyBorder="1" applyAlignment="1" applyProtection="1">
      <alignment horizontal="center"/>
      <protection locked="0"/>
    </xf>
    <xf numFmtId="0" fontId="17" fillId="50" borderId="5" xfId="0" applyFont="1" applyFill="1" applyBorder="1" applyAlignment="1">
      <alignment horizontal="center"/>
    </xf>
    <xf numFmtId="0" fontId="37" fillId="50" borderId="6" xfId="0" applyFont="1" applyFill="1" applyBorder="1" applyAlignment="1">
      <alignment horizontal="center"/>
    </xf>
    <xf numFmtId="165" fontId="51" fillId="51" borderId="5" xfId="0" applyNumberFormat="1" applyFont="1" applyFill="1" applyBorder="1" applyAlignment="1" applyProtection="1">
      <alignment horizontal="center"/>
      <protection locked="0"/>
    </xf>
    <xf numFmtId="0" fontId="52" fillId="51" borderId="6" xfId="0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>
      <alignment horizontal="center"/>
    </xf>
    <xf numFmtId="0" fontId="64" fillId="7" borderId="6" xfId="0" applyFont="1" applyFill="1" applyBorder="1" applyAlignment="1">
      <alignment horizontal="center"/>
    </xf>
    <xf numFmtId="165" fontId="54" fillId="7" borderId="5" xfId="0" applyNumberFormat="1" applyFont="1" applyFill="1" applyBorder="1" applyAlignment="1" applyProtection="1">
      <alignment horizontal="center"/>
      <protection locked="0"/>
    </xf>
    <xf numFmtId="165" fontId="54" fillId="7" borderId="6" xfId="0" applyNumberFormat="1" applyFont="1" applyFill="1" applyBorder="1" applyAlignment="1" applyProtection="1">
      <alignment horizontal="center"/>
      <protection locked="0"/>
    </xf>
    <xf numFmtId="165" fontId="20" fillId="7" borderId="5" xfId="0" applyNumberFormat="1" applyFont="1" applyFill="1" applyBorder="1" applyAlignment="1">
      <alignment horizontal="center"/>
    </xf>
    <xf numFmtId="165" fontId="20" fillId="7" borderId="6" xfId="0" applyNumberFormat="1" applyFont="1" applyFill="1" applyBorder="1" applyAlignment="1">
      <alignment horizontal="center"/>
    </xf>
    <xf numFmtId="14" fontId="41" fillId="0" borderId="0" xfId="1" applyNumberFormat="1" applyFont="1" applyAlignment="1">
      <alignment horizontal="center"/>
    </xf>
    <xf numFmtId="0" fontId="41" fillId="0" borderId="0" xfId="1" applyFont="1" applyAlignment="1">
      <alignment horizontal="center"/>
    </xf>
    <xf numFmtId="0" fontId="8" fillId="5" borderId="5" xfId="1" applyFont="1" applyFill="1" applyBorder="1" applyAlignment="1" applyProtection="1">
      <alignment horizontal="center"/>
      <protection locked="0"/>
    </xf>
    <xf numFmtId="0" fontId="8" fillId="5" borderId="6" xfId="1" applyFont="1" applyFill="1" applyBorder="1" applyAlignment="1" applyProtection="1">
      <alignment horizontal="center"/>
      <protection locked="0"/>
    </xf>
    <xf numFmtId="0" fontId="37" fillId="50" borderId="5" xfId="0" applyFont="1" applyFill="1" applyBorder="1" applyAlignment="1">
      <alignment horizontal="center"/>
    </xf>
    <xf numFmtId="0" fontId="37" fillId="50" borderId="11" xfId="0" applyFont="1" applyFill="1" applyBorder="1" applyAlignment="1">
      <alignment horizontal="center"/>
    </xf>
    <xf numFmtId="0" fontId="17" fillId="51" borderId="5" xfId="0" applyFont="1" applyFill="1" applyBorder="1" applyAlignment="1">
      <alignment horizontal="center"/>
    </xf>
    <xf numFmtId="0" fontId="37" fillId="51" borderId="6" xfId="0" applyFont="1" applyFill="1" applyBorder="1" applyAlignment="1">
      <alignment horizontal="center"/>
    </xf>
    <xf numFmtId="165" fontId="8" fillId="43" borderId="5" xfId="0" applyNumberFormat="1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165" fontId="139" fillId="42" borderId="5" xfId="0" applyNumberFormat="1" applyFont="1" applyFill="1" applyBorder="1" applyAlignment="1">
      <alignment horizontal="center"/>
    </xf>
    <xf numFmtId="0" fontId="139" fillId="42" borderId="6" xfId="0" applyFont="1" applyFill="1" applyBorder="1" applyAlignment="1">
      <alignment horizontal="center"/>
    </xf>
    <xf numFmtId="165" fontId="139" fillId="7" borderId="5" xfId="0" applyNumberFormat="1" applyFont="1" applyFill="1" applyBorder="1" applyAlignment="1">
      <alignment horizontal="center"/>
    </xf>
    <xf numFmtId="0" fontId="139" fillId="7" borderId="6" xfId="0" applyFont="1" applyFill="1" applyBorder="1" applyAlignment="1">
      <alignment horizontal="center"/>
    </xf>
    <xf numFmtId="0" fontId="15" fillId="42" borderId="6" xfId="0" applyFont="1" applyFill="1" applyBorder="1" applyAlignment="1">
      <alignment horizontal="center"/>
    </xf>
    <xf numFmtId="165" fontId="51" fillId="43" borderId="5" xfId="0" applyNumberFormat="1" applyFont="1" applyFill="1" applyBorder="1" applyAlignment="1" applyProtection="1">
      <alignment horizontal="center"/>
      <protection locked="0"/>
    </xf>
    <xf numFmtId="0" fontId="104" fillId="43" borderId="6" xfId="0" applyFont="1" applyFill="1" applyBorder="1" applyAlignment="1" applyProtection="1">
      <alignment horizontal="center"/>
      <protection locked="0"/>
    </xf>
    <xf numFmtId="0" fontId="47" fillId="0" borderId="42" xfId="0" applyFont="1" applyBorder="1" applyAlignment="1" applyProtection="1">
      <alignment horizontal="center" vertical="center"/>
      <protection locked="0"/>
    </xf>
    <xf numFmtId="0" fontId="47" fillId="0" borderId="43" xfId="0" applyFont="1" applyBorder="1" applyAlignment="1" applyProtection="1">
      <alignment horizontal="center" vertical="center"/>
      <protection locked="0"/>
    </xf>
    <xf numFmtId="165" fontId="42" fillId="43" borderId="5" xfId="0" applyNumberFormat="1" applyFont="1" applyFill="1" applyBorder="1" applyAlignment="1" applyProtection="1">
      <alignment horizontal="center"/>
      <protection locked="0"/>
    </xf>
    <xf numFmtId="0" fontId="43" fillId="43" borderId="6" xfId="0" applyFont="1" applyFill="1" applyBorder="1" applyAlignment="1" applyProtection="1">
      <alignment horizontal="center"/>
      <protection locked="0"/>
    </xf>
    <xf numFmtId="165" fontId="99" fillId="43" borderId="5" xfId="0" applyNumberFormat="1" applyFont="1" applyFill="1" applyBorder="1" applyAlignment="1" applyProtection="1">
      <alignment horizontal="center"/>
      <protection locked="0"/>
    </xf>
    <xf numFmtId="0" fontId="100" fillId="43" borderId="6" xfId="0" applyFont="1" applyFill="1" applyBorder="1" applyAlignment="1" applyProtection="1">
      <alignment horizontal="center"/>
      <protection locked="0"/>
    </xf>
    <xf numFmtId="0" fontId="8" fillId="40" borderId="5" xfId="0" applyFont="1" applyFill="1" applyBorder="1" applyAlignment="1">
      <alignment horizontal="center"/>
    </xf>
    <xf numFmtId="0" fontId="8" fillId="40" borderId="11" xfId="0" applyFont="1" applyFill="1" applyBorder="1" applyAlignment="1">
      <alignment horizontal="center"/>
    </xf>
    <xf numFmtId="165" fontId="42" fillId="7" borderId="5" xfId="0" applyNumberFormat="1" applyFont="1" applyFill="1" applyBorder="1" applyAlignment="1" applyProtection="1">
      <alignment horizontal="center"/>
      <protection locked="0"/>
    </xf>
    <xf numFmtId="0" fontId="43" fillId="7" borderId="6" xfId="0" applyFont="1" applyFill="1" applyBorder="1" applyAlignment="1" applyProtection="1">
      <alignment horizontal="center"/>
      <protection locked="0"/>
    </xf>
    <xf numFmtId="165" fontId="42" fillId="42" borderId="5" xfId="0" applyNumberFormat="1" applyFont="1" applyFill="1" applyBorder="1" applyAlignment="1" applyProtection="1">
      <alignment horizontal="center"/>
      <protection locked="0"/>
    </xf>
    <xf numFmtId="0" fontId="43" fillId="42" borderId="6" xfId="0" applyFont="1" applyFill="1" applyBorder="1" applyAlignment="1" applyProtection="1">
      <alignment horizontal="center"/>
      <protection locked="0"/>
    </xf>
    <xf numFmtId="165" fontId="101" fillId="7" borderId="5" xfId="0" applyNumberFormat="1" applyFont="1" applyFill="1" applyBorder="1" applyAlignment="1" applyProtection="1">
      <alignment horizontal="center"/>
      <protection locked="0"/>
    </xf>
    <xf numFmtId="0" fontId="104" fillId="7" borderId="6" xfId="0" applyFont="1" applyFill="1" applyBorder="1" applyAlignment="1" applyProtection="1">
      <alignment horizontal="center"/>
      <protection locked="0"/>
    </xf>
    <xf numFmtId="165" fontId="4" fillId="0" borderId="6" xfId="1" applyNumberFormat="1" applyFont="1" applyBorder="1" applyAlignment="1" applyProtection="1">
      <alignment horizontal="center"/>
      <protection locked="0"/>
    </xf>
    <xf numFmtId="0" fontId="8" fillId="42" borderId="0" xfId="1" applyFont="1" applyFill="1" applyAlignment="1">
      <alignment horizontal="center"/>
    </xf>
    <xf numFmtId="0" fontId="8" fillId="43" borderId="5" xfId="0" applyFont="1" applyFill="1" applyBorder="1" applyAlignment="1">
      <alignment horizontal="center"/>
    </xf>
    <xf numFmtId="0" fontId="8" fillId="43" borderId="11" xfId="0" applyFont="1" applyFill="1" applyBorder="1" applyAlignment="1">
      <alignment horizontal="center"/>
    </xf>
    <xf numFmtId="16" fontId="17" fillId="0" borderId="5" xfId="1" applyNumberFormat="1" applyFont="1" applyBorder="1" applyAlignment="1">
      <alignment horizontal="center"/>
    </xf>
    <xf numFmtId="0" fontId="17" fillId="0" borderId="6" xfId="1" applyFont="1" applyBorder="1" applyAlignment="1">
      <alignment horizontal="center"/>
    </xf>
    <xf numFmtId="172" fontId="17" fillId="0" borderId="5" xfId="0" applyNumberFormat="1" applyFont="1" applyBorder="1" applyAlignment="1" applyProtection="1">
      <alignment horizontal="center"/>
      <protection locked="0"/>
    </xf>
    <xf numFmtId="172" fontId="14" fillId="0" borderId="6" xfId="0" applyNumberFormat="1" applyFont="1" applyBorder="1" applyAlignment="1" applyProtection="1">
      <alignment horizontal="center"/>
      <protection locked="0"/>
    </xf>
    <xf numFmtId="165" fontId="75" fillId="0" borderId="5" xfId="0" applyNumberFormat="1" applyFont="1" applyBorder="1" applyAlignment="1" applyProtection="1">
      <alignment horizontal="center"/>
      <protection locked="0"/>
    </xf>
    <xf numFmtId="165" fontId="75" fillId="0" borderId="6" xfId="0" applyNumberFormat="1" applyFont="1" applyBorder="1" applyAlignment="1" applyProtection="1">
      <alignment horizontal="center"/>
      <protection locked="0"/>
    </xf>
    <xf numFmtId="165" fontId="17" fillId="0" borderId="6" xfId="0" applyNumberFormat="1" applyFont="1" applyBorder="1" applyAlignment="1" applyProtection="1">
      <alignment horizontal="center"/>
      <protection locked="0"/>
    </xf>
    <xf numFmtId="0" fontId="52" fillId="43" borderId="6" xfId="0" applyFont="1" applyFill="1" applyBorder="1" applyAlignment="1" applyProtection="1">
      <alignment horizontal="center"/>
      <protection locked="0"/>
    </xf>
    <xf numFmtId="0" fontId="97" fillId="0" borderId="54" xfId="1" applyFont="1" applyBorder="1" applyAlignment="1">
      <alignment horizontal="center"/>
    </xf>
    <xf numFmtId="0" fontId="4" fillId="0" borderId="0" xfId="0" applyFont="1"/>
    <xf numFmtId="0" fontId="105" fillId="7" borderId="6" xfId="0" applyFont="1" applyFill="1" applyBorder="1" applyAlignment="1">
      <alignment horizontal="center"/>
    </xf>
    <xf numFmtId="0" fontId="38" fillId="7" borderId="6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97" fillId="0" borderId="5" xfId="0" applyNumberFormat="1" applyFont="1" applyBorder="1" applyAlignment="1">
      <alignment horizontal="center"/>
    </xf>
    <xf numFmtId="0" fontId="97" fillId="0" borderId="6" xfId="0" applyFont="1" applyBorder="1" applyAlignment="1">
      <alignment horizontal="center"/>
    </xf>
    <xf numFmtId="165" fontId="97" fillId="7" borderId="5" xfId="0" applyNumberFormat="1" applyFont="1" applyFill="1" applyBorder="1" applyAlignment="1">
      <alignment horizontal="center"/>
    </xf>
    <xf numFmtId="0" fontId="5" fillId="7" borderId="6" xfId="0" applyFont="1" applyFill="1" applyBorder="1" applyAlignment="1" applyProtection="1">
      <alignment horizontal="center"/>
      <protection locked="0"/>
    </xf>
    <xf numFmtId="165" fontId="78" fillId="7" borderId="5" xfId="0" applyNumberFormat="1" applyFont="1" applyFill="1" applyBorder="1" applyAlignment="1" applyProtection="1">
      <alignment horizontal="center"/>
      <protection locked="0"/>
    </xf>
    <xf numFmtId="0" fontId="78" fillId="7" borderId="6" xfId="0" applyFont="1" applyFill="1" applyBorder="1" applyAlignment="1" applyProtection="1">
      <alignment horizontal="center"/>
      <protection locked="0"/>
    </xf>
    <xf numFmtId="165" fontId="8" fillId="7" borderId="6" xfId="1" applyNumberFormat="1" applyFont="1" applyFill="1" applyBorder="1" applyAlignment="1">
      <alignment horizontal="center"/>
    </xf>
    <xf numFmtId="165" fontId="99" fillId="7" borderId="5" xfId="0" applyNumberFormat="1" applyFont="1" applyFill="1" applyBorder="1" applyAlignment="1" applyProtection="1">
      <alignment horizontal="center"/>
      <protection locked="0"/>
    </xf>
    <xf numFmtId="0" fontId="100" fillId="7" borderId="6" xfId="0" applyFont="1" applyFill="1" applyBorder="1" applyAlignment="1" applyProtection="1">
      <alignment horizontal="center"/>
      <protection locked="0"/>
    </xf>
    <xf numFmtId="0" fontId="5" fillId="7" borderId="6" xfId="0" applyFont="1" applyFill="1" applyBorder="1" applyAlignment="1">
      <alignment horizontal="center"/>
    </xf>
    <xf numFmtId="165" fontId="51" fillId="7" borderId="5" xfId="0" applyNumberFormat="1" applyFont="1" applyFill="1" applyBorder="1" applyAlignment="1">
      <alignment horizontal="center"/>
    </xf>
    <xf numFmtId="0" fontId="52" fillId="7" borderId="6" xfId="0" applyFont="1" applyFill="1" applyBorder="1" applyAlignment="1">
      <alignment horizontal="center"/>
    </xf>
    <xf numFmtId="165" fontId="39" fillId="0" borderId="0" xfId="1" applyNumberFormat="1" applyFont="1" applyAlignment="1" applyProtection="1">
      <alignment horizontal="center"/>
      <protection locked="0"/>
    </xf>
    <xf numFmtId="165" fontId="51" fillId="70" borderId="5" xfId="0" applyNumberFormat="1" applyFont="1" applyFill="1" applyBorder="1" applyAlignment="1">
      <alignment horizontal="center"/>
    </xf>
    <xf numFmtId="0" fontId="52" fillId="70" borderId="6" xfId="0" applyFont="1" applyFill="1" applyBorder="1" applyAlignment="1">
      <alignment horizontal="center"/>
    </xf>
    <xf numFmtId="165" fontId="70" fillId="7" borderId="5" xfId="0" applyNumberFormat="1" applyFont="1" applyFill="1" applyBorder="1" applyAlignment="1" applyProtection="1">
      <alignment horizontal="center"/>
      <protection locked="0"/>
    </xf>
    <xf numFmtId="0" fontId="4" fillId="7" borderId="6" xfId="1" applyFont="1" applyFill="1" applyBorder="1" applyAlignment="1" applyProtection="1">
      <alignment horizontal="center"/>
      <protection locked="0"/>
    </xf>
    <xf numFmtId="165" fontId="128" fillId="7" borderId="5" xfId="0" applyNumberFormat="1" applyFont="1" applyFill="1" applyBorder="1" applyAlignment="1" applyProtection="1">
      <alignment horizontal="center"/>
      <protection locked="0"/>
    </xf>
    <xf numFmtId="172" fontId="14" fillId="7" borderId="6" xfId="0" applyNumberFormat="1" applyFont="1" applyFill="1" applyBorder="1" applyAlignment="1" applyProtection="1">
      <alignment horizontal="center"/>
      <protection locked="0"/>
    </xf>
    <xf numFmtId="16" fontId="17" fillId="7" borderId="5" xfId="1" applyNumberFormat="1" applyFont="1" applyFill="1" applyBorder="1" applyAlignment="1">
      <alignment horizontal="center"/>
    </xf>
    <xf numFmtId="0" fontId="17" fillId="7" borderId="6" xfId="1" applyFont="1" applyFill="1" applyBorder="1" applyAlignment="1">
      <alignment horizontal="center"/>
    </xf>
    <xf numFmtId="165" fontId="75" fillId="7" borderId="5" xfId="0" applyNumberFormat="1" applyFont="1" applyFill="1" applyBorder="1" applyAlignment="1" applyProtection="1">
      <alignment horizontal="center"/>
      <protection locked="0"/>
    </xf>
    <xf numFmtId="165" fontId="75" fillId="7" borderId="6" xfId="0" applyNumberFormat="1" applyFont="1" applyFill="1" applyBorder="1" applyAlignment="1" applyProtection="1">
      <alignment horizontal="center"/>
      <protection locked="0"/>
    </xf>
    <xf numFmtId="0" fontId="8" fillId="7" borderId="5" xfId="1" applyFont="1" applyFill="1" applyBorder="1" applyAlignment="1" applyProtection="1">
      <alignment horizontal="center"/>
      <protection locked="0"/>
    </xf>
    <xf numFmtId="0" fontId="8" fillId="7" borderId="11" xfId="1" applyFont="1" applyFill="1" applyBorder="1" applyAlignment="1" applyProtection="1">
      <alignment horizontal="center"/>
      <protection locked="0"/>
    </xf>
    <xf numFmtId="0" fontId="8" fillId="7" borderId="6" xfId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 applyProtection="1">
      <alignment horizontal="center"/>
      <protection locked="0"/>
    </xf>
    <xf numFmtId="0" fontId="8" fillId="0" borderId="11" xfId="1" applyFont="1" applyBorder="1" applyAlignment="1" applyProtection="1">
      <alignment horizontal="center"/>
      <protection locked="0"/>
    </xf>
    <xf numFmtId="0" fontId="8" fillId="0" borderId="6" xfId="1" applyFont="1" applyBorder="1" applyAlignment="1" applyProtection="1">
      <alignment horizontal="center"/>
      <protection locked="0"/>
    </xf>
    <xf numFmtId="172" fontId="75" fillId="0" borderId="5" xfId="0" applyNumberFormat="1" applyFont="1" applyBorder="1" applyAlignment="1" applyProtection="1">
      <alignment horizontal="center"/>
      <protection locked="0"/>
    </xf>
    <xf numFmtId="172" fontId="11" fillId="0" borderId="6" xfId="0" applyNumberFormat="1" applyFont="1" applyBorder="1" applyAlignment="1" applyProtection="1">
      <alignment horizontal="center"/>
      <protection locked="0"/>
    </xf>
    <xf numFmtId="0" fontId="37" fillId="7" borderId="5" xfId="1" applyFont="1" applyFill="1" applyBorder="1" applyAlignment="1" applyProtection="1">
      <alignment horizontal="center"/>
      <protection locked="0"/>
    </xf>
    <xf numFmtId="0" fontId="37" fillId="7" borderId="11" xfId="1" applyFont="1" applyFill="1" applyBorder="1" applyAlignment="1" applyProtection="1">
      <alignment horizontal="center"/>
      <protection locked="0"/>
    </xf>
    <xf numFmtId="0" fontId="37" fillId="7" borderId="6" xfId="1" applyFont="1" applyFill="1" applyBorder="1" applyAlignment="1" applyProtection="1">
      <alignment horizontal="center"/>
      <protection locked="0"/>
    </xf>
    <xf numFmtId="165" fontId="136" fillId="7" borderId="5" xfId="0" applyNumberFormat="1" applyFont="1" applyFill="1" applyBorder="1" applyAlignment="1">
      <alignment horizontal="center"/>
    </xf>
    <xf numFmtId="165" fontId="136" fillId="7" borderId="6" xfId="0" applyNumberFormat="1" applyFont="1" applyFill="1" applyBorder="1" applyAlignment="1">
      <alignment horizontal="center"/>
    </xf>
    <xf numFmtId="172" fontId="17" fillId="0" borderId="5" xfId="0" applyNumberFormat="1" applyFont="1" applyBorder="1" applyAlignment="1" applyProtection="1">
      <alignment horizontal="right"/>
      <protection locked="0"/>
    </xf>
    <xf numFmtId="172" fontId="11" fillId="0" borderId="6" xfId="0" applyNumberFormat="1" applyFont="1" applyBorder="1" applyAlignment="1" applyProtection="1">
      <alignment horizontal="right"/>
      <protection locked="0"/>
    </xf>
    <xf numFmtId="172" fontId="17" fillId="0" borderId="5" xfId="0" applyNumberFormat="1" applyFont="1" applyBorder="1" applyAlignment="1" applyProtection="1">
      <alignment horizontal="left"/>
      <protection locked="0"/>
    </xf>
    <xf numFmtId="172" fontId="14" fillId="0" borderId="6" xfId="0" applyNumberFormat="1" applyFont="1" applyBorder="1" applyAlignment="1" applyProtection="1">
      <alignment horizontal="left"/>
      <protection locked="0"/>
    </xf>
    <xf numFmtId="16" fontId="17" fillId="0" borderId="6" xfId="1" applyNumberFormat="1" applyFont="1" applyBorder="1" applyAlignment="1">
      <alignment horizontal="center"/>
    </xf>
    <xf numFmtId="172" fontId="75" fillId="43" borderId="5" xfId="0" applyNumberFormat="1" applyFont="1" applyFill="1" applyBorder="1" applyAlignment="1" applyProtection="1">
      <alignment horizontal="center"/>
      <protection locked="0"/>
    </xf>
    <xf numFmtId="172" fontId="11" fillId="43" borderId="6" xfId="0" applyNumberFormat="1" applyFont="1" applyFill="1" applyBorder="1" applyAlignment="1" applyProtection="1">
      <alignment horizontal="center"/>
      <protection locked="0"/>
    </xf>
    <xf numFmtId="165" fontId="101" fillId="7" borderId="6" xfId="0" applyNumberFormat="1" applyFont="1" applyFill="1" applyBorder="1" applyAlignment="1" applyProtection="1">
      <alignment horizontal="center"/>
      <protection locked="0"/>
    </xf>
    <xf numFmtId="172" fontId="7" fillId="7" borderId="5" xfId="0" applyNumberFormat="1" applyFont="1" applyFill="1" applyBorder="1" applyAlignment="1">
      <alignment horizontal="center"/>
    </xf>
    <xf numFmtId="172" fontId="7" fillId="7" borderId="6" xfId="0" applyNumberFormat="1" applyFont="1" applyFill="1" applyBorder="1" applyAlignment="1">
      <alignment horizontal="center"/>
    </xf>
    <xf numFmtId="172" fontId="75" fillId="7" borderId="5" xfId="0" applyNumberFormat="1" applyFont="1" applyFill="1" applyBorder="1" applyAlignment="1" applyProtection="1">
      <alignment horizontal="center"/>
      <protection locked="0"/>
    </xf>
    <xf numFmtId="172" fontId="11" fillId="7" borderId="6" xfId="0" applyNumberFormat="1" applyFont="1" applyFill="1" applyBorder="1" applyAlignment="1" applyProtection="1">
      <alignment horizontal="center"/>
      <protection locked="0"/>
    </xf>
    <xf numFmtId="165" fontId="17" fillId="64" borderId="5" xfId="0" applyNumberFormat="1" applyFont="1" applyFill="1" applyBorder="1" applyAlignment="1">
      <alignment horizontal="center"/>
    </xf>
    <xf numFmtId="0" fontId="40" fillId="64" borderId="6" xfId="0" applyFont="1" applyFill="1" applyBorder="1" applyAlignment="1">
      <alignment horizontal="center"/>
    </xf>
    <xf numFmtId="0" fontId="17" fillId="7" borderId="11" xfId="0" applyFont="1" applyFill="1" applyBorder="1" applyAlignment="1">
      <alignment horizontal="center"/>
    </xf>
    <xf numFmtId="165" fontId="60" fillId="7" borderId="5" xfId="0" applyNumberFormat="1" applyFont="1" applyFill="1" applyBorder="1" applyAlignment="1">
      <alignment horizontal="center"/>
    </xf>
    <xf numFmtId="165" fontId="75" fillId="42" borderId="5" xfId="1" applyNumberFormat="1" applyFont="1" applyFill="1" applyBorder="1" applyAlignment="1">
      <alignment horizontal="center"/>
    </xf>
    <xf numFmtId="0" fontId="79" fillId="42" borderId="6" xfId="1" applyFont="1" applyFill="1" applyBorder="1" applyAlignment="1">
      <alignment horizontal="center"/>
    </xf>
    <xf numFmtId="165" fontId="108" fillId="0" borderId="6" xfId="1" applyNumberFormat="1" applyFont="1" applyBorder="1" applyAlignment="1">
      <alignment horizontal="center"/>
    </xf>
    <xf numFmtId="0" fontId="37" fillId="7" borderId="5" xfId="0" applyFont="1" applyFill="1" applyBorder="1" applyAlignment="1" applyProtection="1">
      <alignment horizontal="center"/>
      <protection locked="0"/>
    </xf>
    <xf numFmtId="0" fontId="37" fillId="7" borderId="11" xfId="0" applyFont="1" applyFill="1" applyBorder="1" applyAlignment="1" applyProtection="1">
      <alignment horizontal="center"/>
      <protection locked="0"/>
    </xf>
    <xf numFmtId="0" fontId="37" fillId="7" borderId="6" xfId="0" applyFont="1" applyFill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0" borderId="11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6" fillId="7" borderId="6" xfId="0" applyFont="1" applyFill="1" applyBorder="1" applyAlignment="1" applyProtection="1">
      <alignment horizontal="center"/>
      <protection locked="0"/>
    </xf>
    <xf numFmtId="165" fontId="7" fillId="0" borderId="5" xfId="39" applyNumberFormat="1" applyFont="1" applyFill="1" applyBorder="1" applyAlignment="1" applyProtection="1">
      <alignment horizontal="center"/>
      <protection locked="0"/>
    </xf>
    <xf numFmtId="0" fontId="7" fillId="0" borderId="6" xfId="39" applyFont="1" applyBorder="1" applyAlignment="1" applyProtection="1">
      <alignment horizontal="center"/>
      <protection locked="0"/>
    </xf>
    <xf numFmtId="165" fontId="19" fillId="7" borderId="5" xfId="0" applyNumberFormat="1" applyFont="1" applyFill="1" applyBorder="1" applyAlignment="1" applyProtection="1">
      <alignment horizontal="center"/>
      <protection locked="0"/>
    </xf>
    <xf numFmtId="165" fontId="19" fillId="7" borderId="6" xfId="0" applyNumberFormat="1" applyFont="1" applyFill="1" applyBorder="1" applyAlignment="1" applyProtection="1">
      <alignment horizontal="center"/>
      <protection locked="0"/>
    </xf>
    <xf numFmtId="0" fontId="132" fillId="7" borderId="6" xfId="0" applyFont="1" applyFill="1" applyBorder="1" applyAlignment="1">
      <alignment horizontal="center"/>
    </xf>
    <xf numFmtId="165" fontId="130" fillId="7" borderId="5" xfId="0" applyNumberFormat="1" applyFont="1" applyFill="1" applyBorder="1" applyAlignment="1" applyProtection="1">
      <alignment horizontal="center"/>
      <protection locked="0"/>
    </xf>
    <xf numFmtId="0" fontId="131" fillId="7" borderId="6" xfId="0" applyFont="1" applyFill="1" applyBorder="1" applyAlignment="1" applyProtection="1">
      <alignment horizontal="center"/>
      <protection locked="0"/>
    </xf>
    <xf numFmtId="165" fontId="66" fillId="7" borderId="5" xfId="0" applyNumberFormat="1" applyFont="1" applyFill="1" applyBorder="1" applyAlignment="1">
      <alignment horizontal="center"/>
    </xf>
    <xf numFmtId="0" fontId="67" fillId="7" borderId="6" xfId="0" applyFont="1" applyFill="1" applyBorder="1" applyAlignment="1">
      <alignment horizontal="center"/>
    </xf>
    <xf numFmtId="14" fontId="12" fillId="0" borderId="12" xfId="2" applyNumberFormat="1" applyBorder="1" applyAlignment="1">
      <alignment horizontal="center" vertical="center"/>
    </xf>
    <xf numFmtId="14" fontId="12" fillId="0" borderId="13" xfId="2" applyNumberFormat="1" applyBorder="1" applyAlignment="1">
      <alignment horizontal="center" vertical="center"/>
    </xf>
    <xf numFmtId="14" fontId="12" fillId="0" borderId="14" xfId="2" applyNumberFormat="1" applyBorder="1" applyAlignment="1">
      <alignment horizontal="center" vertical="center"/>
    </xf>
    <xf numFmtId="49" fontId="12" fillId="0" borderId="25" xfId="2" applyNumberFormat="1" applyBorder="1" applyAlignment="1">
      <alignment horizontal="center"/>
    </xf>
    <xf numFmtId="49" fontId="12" fillId="0" borderId="26" xfId="2" applyNumberFormat="1" applyBorder="1" applyAlignment="1">
      <alignment horizontal="center"/>
    </xf>
    <xf numFmtId="165" fontId="69" fillId="7" borderId="5" xfId="0" applyNumberFormat="1" applyFont="1" applyFill="1" applyBorder="1" applyAlignment="1" applyProtection="1">
      <alignment horizontal="center"/>
      <protection locked="0"/>
    </xf>
    <xf numFmtId="165" fontId="69" fillId="7" borderId="6" xfId="0" applyNumberFormat="1" applyFont="1" applyFill="1" applyBorder="1" applyAlignment="1" applyProtection="1">
      <alignment horizontal="center"/>
      <protection locked="0"/>
    </xf>
    <xf numFmtId="0" fontId="88" fillId="43" borderId="6" xfId="0" applyFont="1" applyFill="1" applyBorder="1" applyAlignment="1">
      <alignment horizontal="center"/>
    </xf>
    <xf numFmtId="165" fontId="87" fillId="42" borderId="5" xfId="0" applyNumberFormat="1" applyFont="1" applyFill="1" applyBorder="1" applyAlignment="1">
      <alignment horizontal="center"/>
    </xf>
    <xf numFmtId="0" fontId="88" fillId="42" borderId="6" xfId="0" applyFont="1" applyFill="1" applyBorder="1" applyAlignment="1">
      <alignment horizontal="center"/>
    </xf>
    <xf numFmtId="0" fontId="38" fillId="43" borderId="6" xfId="0" applyFont="1" applyFill="1" applyBorder="1" applyAlignment="1">
      <alignment horizontal="center"/>
    </xf>
    <xf numFmtId="165" fontId="7" fillId="43" borderId="5" xfId="0" applyNumberFormat="1" applyFont="1" applyFill="1" applyBorder="1" applyAlignment="1" applyProtection="1">
      <alignment horizontal="center"/>
      <protection locked="0"/>
    </xf>
    <xf numFmtId="0" fontId="4" fillId="43" borderId="6" xfId="0" applyFont="1" applyFill="1" applyBorder="1" applyAlignment="1" applyProtection="1">
      <alignment horizontal="center"/>
      <protection locked="0"/>
    </xf>
    <xf numFmtId="0" fontId="59" fillId="7" borderId="6" xfId="0" applyFont="1" applyFill="1" applyBorder="1" applyAlignment="1">
      <alignment horizontal="center"/>
    </xf>
    <xf numFmtId="165" fontId="54" fillId="0" borderId="5" xfId="0" applyNumberFormat="1" applyFont="1" applyBorder="1" applyAlignment="1">
      <alignment horizontal="center"/>
    </xf>
    <xf numFmtId="0" fontId="55" fillId="0" borderId="6" xfId="0" applyFont="1" applyBorder="1" applyAlignment="1">
      <alignment horizontal="center"/>
    </xf>
    <xf numFmtId="165" fontId="39" fillId="7" borderId="5" xfId="0" applyNumberFormat="1" applyFont="1" applyFill="1" applyBorder="1" applyAlignment="1">
      <alignment horizontal="center"/>
    </xf>
    <xf numFmtId="14" fontId="12" fillId="0" borderId="25" xfId="2" applyNumberFormat="1" applyBorder="1" applyAlignment="1">
      <alignment horizontal="center" vertical="center"/>
    </xf>
    <xf numFmtId="49" fontId="12" fillId="0" borderId="12" xfId="2" applyNumberFormat="1" applyBorder="1" applyAlignment="1">
      <alignment horizontal="center" vertical="center"/>
    </xf>
    <xf numFmtId="49" fontId="12" fillId="0" borderId="13" xfId="2" applyNumberFormat="1" applyBorder="1" applyAlignment="1">
      <alignment horizontal="center" vertical="center"/>
    </xf>
    <xf numFmtId="49" fontId="12" fillId="0" borderId="14" xfId="2" applyNumberFormat="1" applyBorder="1" applyAlignment="1">
      <alignment horizontal="center" vertical="center"/>
    </xf>
    <xf numFmtId="0" fontId="12" fillId="0" borderId="13" xfId="2" applyBorder="1" applyAlignment="1">
      <alignment horizontal="center" vertical="center"/>
    </xf>
    <xf numFmtId="0" fontId="12" fillId="0" borderId="14" xfId="2" applyBorder="1" applyAlignment="1">
      <alignment horizontal="center" vertical="center"/>
    </xf>
    <xf numFmtId="0" fontId="133" fillId="7" borderId="6" xfId="0" applyFont="1" applyFill="1" applyBorder="1" applyAlignment="1" applyProtection="1">
      <alignment horizontal="center"/>
      <protection locked="0"/>
    </xf>
    <xf numFmtId="165" fontId="103" fillId="7" borderId="5" xfId="0" applyNumberFormat="1" applyFont="1" applyFill="1" applyBorder="1" applyAlignment="1" applyProtection="1">
      <alignment horizontal="center"/>
      <protection locked="0"/>
    </xf>
    <xf numFmtId="0" fontId="12" fillId="0" borderId="25" xfId="2" applyBorder="1" applyAlignment="1">
      <alignment horizontal="center" vertical="center"/>
    </xf>
    <xf numFmtId="165" fontId="37" fillId="7" borderId="6" xfId="1" applyNumberFormat="1" applyFont="1" applyFill="1" applyBorder="1" applyAlignment="1">
      <alignment horizontal="center"/>
    </xf>
    <xf numFmtId="0" fontId="12" fillId="0" borderId="6" xfId="1" applyFont="1" applyBorder="1" applyAlignment="1">
      <alignment horizontal="center"/>
    </xf>
    <xf numFmtId="0" fontId="48" fillId="43" borderId="5" xfId="1" applyFont="1" applyFill="1" applyBorder="1" applyAlignment="1">
      <alignment horizontal="center"/>
    </xf>
    <xf numFmtId="0" fontId="48" fillId="43" borderId="6" xfId="1" applyFont="1" applyFill="1" applyBorder="1" applyAlignment="1">
      <alignment horizontal="center"/>
    </xf>
    <xf numFmtId="165" fontId="19" fillId="7" borderId="5" xfId="1" applyNumberFormat="1" applyFont="1" applyFill="1" applyBorder="1" applyAlignment="1">
      <alignment horizontal="center"/>
    </xf>
    <xf numFmtId="165" fontId="19" fillId="7" borderId="6" xfId="1" applyNumberFormat="1" applyFont="1" applyFill="1" applyBorder="1" applyAlignment="1">
      <alignment horizontal="center"/>
    </xf>
    <xf numFmtId="20" fontId="20" fillId="0" borderId="5" xfId="1" applyNumberFormat="1" applyFont="1" applyBorder="1" applyAlignment="1">
      <alignment horizontal="center"/>
    </xf>
    <xf numFmtId="20" fontId="12" fillId="0" borderId="6" xfId="1" applyNumberFormat="1" applyFont="1" applyBorder="1" applyAlignment="1">
      <alignment horizontal="center"/>
    </xf>
    <xf numFmtId="0" fontId="48" fillId="42" borderId="5" xfId="1" applyFont="1" applyFill="1" applyBorder="1" applyAlignment="1">
      <alignment horizontal="center"/>
    </xf>
    <xf numFmtId="0" fontId="48" fillId="42" borderId="6" xfId="1" applyFont="1" applyFill="1" applyBorder="1" applyAlignment="1">
      <alignment horizontal="center"/>
    </xf>
    <xf numFmtId="165" fontId="20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37" fillId="7" borderId="6" xfId="1" applyFont="1" applyFill="1" applyBorder="1" applyAlignment="1">
      <alignment horizontal="center"/>
    </xf>
    <xf numFmtId="0" fontId="48" fillId="7" borderId="5" xfId="1" applyFont="1" applyFill="1" applyBorder="1" applyAlignment="1">
      <alignment horizontal="center"/>
    </xf>
    <xf numFmtId="0" fontId="48" fillId="7" borderId="6" xfId="1" applyFont="1" applyFill="1" applyBorder="1" applyAlignment="1">
      <alignment horizontal="center"/>
    </xf>
    <xf numFmtId="0" fontId="54" fillId="42" borderId="5" xfId="1" applyFont="1" applyFill="1" applyBorder="1" applyAlignment="1">
      <alignment horizontal="center"/>
    </xf>
    <xf numFmtId="0" fontId="54" fillId="42" borderId="6" xfId="1" applyFont="1" applyFill="1" applyBorder="1" applyAlignment="1">
      <alignment horizontal="center"/>
    </xf>
    <xf numFmtId="0" fontId="8" fillId="69" borderId="5" xfId="0" applyFont="1" applyFill="1" applyBorder="1" applyAlignment="1">
      <alignment horizontal="center"/>
    </xf>
    <xf numFmtId="0" fontId="8" fillId="69" borderId="6" xfId="0" applyFont="1" applyFill="1" applyBorder="1" applyAlignment="1">
      <alignment horizontal="center"/>
    </xf>
    <xf numFmtId="0" fontId="8" fillId="39" borderId="5" xfId="0" applyFont="1" applyFill="1" applyBorder="1" applyAlignment="1">
      <alignment horizontal="center"/>
    </xf>
    <xf numFmtId="0" fontId="8" fillId="39" borderId="11" xfId="0" applyFont="1" applyFill="1" applyBorder="1" applyAlignment="1">
      <alignment horizontal="center"/>
    </xf>
    <xf numFmtId="0" fontId="68" fillId="7" borderId="5" xfId="1" applyFont="1" applyFill="1" applyBorder="1" applyAlignment="1" applyProtection="1">
      <alignment horizontal="center"/>
      <protection locked="0"/>
    </xf>
    <xf numFmtId="0" fontId="68" fillId="7" borderId="6" xfId="1" applyFont="1" applyFill="1" applyBorder="1" applyAlignment="1" applyProtection="1">
      <alignment horizontal="center"/>
      <protection locked="0"/>
    </xf>
    <xf numFmtId="0" fontId="37" fillId="43" borderId="5" xfId="0" applyFont="1" applyFill="1" applyBorder="1" applyAlignment="1">
      <alignment horizontal="center"/>
    </xf>
    <xf numFmtId="0" fontId="37" fillId="43" borderId="6" xfId="0" applyFont="1" applyFill="1" applyBorder="1" applyAlignment="1">
      <alignment horizontal="center"/>
    </xf>
    <xf numFmtId="20" fontId="17" fillId="7" borderId="5" xfId="1" applyNumberFormat="1" applyFont="1" applyFill="1" applyBorder="1" applyAlignment="1">
      <alignment horizontal="center"/>
    </xf>
    <xf numFmtId="20" fontId="40" fillId="7" borderId="6" xfId="1" applyNumberFormat="1" applyFont="1" applyFill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7" fillId="0" borderId="6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8" fillId="58" borderId="5" xfId="1" applyFont="1" applyFill="1" applyBorder="1" applyAlignment="1">
      <alignment horizontal="center"/>
    </xf>
    <xf numFmtId="0" fontId="8" fillId="58" borderId="11" xfId="1" applyFont="1" applyFill="1" applyBorder="1" applyAlignment="1">
      <alignment horizontal="center"/>
    </xf>
    <xf numFmtId="20" fontId="7" fillId="0" borderId="5" xfId="1" applyNumberFormat="1" applyFont="1" applyBorder="1" applyAlignment="1" applyProtection="1">
      <alignment horizontal="center"/>
      <protection locked="0"/>
    </xf>
    <xf numFmtId="20" fontId="11" fillId="0" borderId="6" xfId="1" applyNumberFormat="1" applyBorder="1" applyAlignment="1" applyProtection="1">
      <alignment horizontal="center"/>
      <protection locked="0"/>
    </xf>
    <xf numFmtId="0" fontId="8" fillId="39" borderId="5" xfId="1" applyFont="1" applyFill="1" applyBorder="1" applyAlignment="1">
      <alignment horizontal="center"/>
    </xf>
    <xf numFmtId="0" fontId="8" fillId="39" borderId="11" xfId="1" applyFont="1" applyFill="1" applyBorder="1" applyAlignment="1">
      <alignment horizontal="center"/>
    </xf>
    <xf numFmtId="165" fontId="7" fillId="0" borderId="0" xfId="1" applyNumberFormat="1" applyFont="1" applyAlignment="1" applyProtection="1">
      <alignment horizontal="center"/>
      <protection locked="0"/>
    </xf>
    <xf numFmtId="0" fontId="11" fillId="0" borderId="0" xfId="1" applyAlignment="1" applyProtection="1">
      <alignment horizontal="center"/>
      <protection locked="0"/>
    </xf>
    <xf numFmtId="0" fontId="8" fillId="50" borderId="5" xfId="1" applyFont="1" applyFill="1" applyBorder="1" applyAlignment="1">
      <alignment horizontal="center"/>
    </xf>
    <xf numFmtId="0" fontId="8" fillId="50" borderId="11" xfId="1" applyFont="1" applyFill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4" fontId="4" fillId="0" borderId="46" xfId="1" applyNumberFormat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8" fillId="0" borderId="5" xfId="1" applyFont="1" applyBorder="1" applyAlignment="1">
      <alignment horizontal="center"/>
    </xf>
    <xf numFmtId="0" fontId="48" fillId="0" borderId="6" xfId="1" applyFont="1" applyBorder="1" applyAlignment="1">
      <alignment horizontal="center"/>
    </xf>
    <xf numFmtId="0" fontId="17" fillId="0" borderId="5" xfId="1" applyFont="1" applyBorder="1" applyAlignment="1" applyProtection="1">
      <alignment horizontal="center"/>
      <protection locked="0"/>
    </xf>
    <xf numFmtId="0" fontId="17" fillId="0" borderId="6" xfId="1" applyFont="1" applyBorder="1" applyAlignment="1" applyProtection="1">
      <alignment horizontal="center"/>
      <protection locked="0"/>
    </xf>
    <xf numFmtId="0" fontId="17" fillId="43" borderId="5" xfId="1" applyFont="1" applyFill="1" applyBorder="1" applyAlignment="1">
      <alignment horizontal="center"/>
    </xf>
    <xf numFmtId="0" fontId="17" fillId="43" borderId="6" xfId="1" applyFont="1" applyFill="1" applyBorder="1" applyAlignment="1">
      <alignment horizontal="center"/>
    </xf>
    <xf numFmtId="0" fontId="90" fillId="43" borderId="5" xfId="1" applyFont="1" applyFill="1" applyBorder="1" applyAlignment="1">
      <alignment horizontal="center"/>
    </xf>
    <xf numFmtId="0" fontId="90" fillId="43" borderId="6" xfId="1" applyFont="1" applyFill="1" applyBorder="1" applyAlignment="1">
      <alignment horizontal="center"/>
    </xf>
    <xf numFmtId="0" fontId="8" fillId="42" borderId="5" xfId="1" applyFont="1" applyFill="1" applyBorder="1" applyAlignment="1">
      <alignment horizontal="center"/>
    </xf>
    <xf numFmtId="0" fontId="8" fillId="42" borderId="6" xfId="1" applyFont="1" applyFill="1" applyBorder="1" applyAlignment="1">
      <alignment horizontal="center"/>
    </xf>
    <xf numFmtId="0" fontId="8" fillId="43" borderId="5" xfId="1" applyFont="1" applyFill="1" applyBorder="1" applyAlignment="1">
      <alignment horizontal="center"/>
    </xf>
    <xf numFmtId="0" fontId="8" fillId="43" borderId="6" xfId="1" applyFont="1" applyFill="1" applyBorder="1" applyAlignment="1">
      <alignment horizontal="center"/>
    </xf>
    <xf numFmtId="0" fontId="90" fillId="7" borderId="5" xfId="1" applyFont="1" applyFill="1" applyBorder="1" applyAlignment="1">
      <alignment horizontal="center"/>
    </xf>
    <xf numFmtId="0" fontId="90" fillId="7" borderId="6" xfId="1" applyFont="1" applyFill="1" applyBorder="1" applyAlignment="1">
      <alignment horizontal="center"/>
    </xf>
  </cellXfs>
  <cellStyles count="89">
    <cellStyle name="20 % - Accent1" xfId="61" builtinId="30" customBuiltin="1"/>
    <cellStyle name="20 % - Accent1 2" xfId="3" xr:uid="{00000000-0005-0000-0000-000000000000}"/>
    <cellStyle name="20 % - Accent2" xfId="64" builtinId="34" customBuiltin="1"/>
    <cellStyle name="20 % - Accent2 2" xfId="4" xr:uid="{00000000-0005-0000-0000-000001000000}"/>
    <cellStyle name="20 % - Accent3" xfId="67" builtinId="38" customBuiltin="1"/>
    <cellStyle name="20 % - Accent3 2" xfId="5" xr:uid="{00000000-0005-0000-0000-000002000000}"/>
    <cellStyle name="20 % - Accent4" xfId="70" builtinId="42" customBuiltin="1"/>
    <cellStyle name="20 % - Accent4 2" xfId="6" xr:uid="{00000000-0005-0000-0000-000003000000}"/>
    <cellStyle name="20 % - Accent5" xfId="73" builtinId="46" customBuiltin="1"/>
    <cellStyle name="20 % - Accent5 2" xfId="7" xr:uid="{00000000-0005-0000-0000-000004000000}"/>
    <cellStyle name="20 % - Accent6" xfId="76" builtinId="50" customBuiltin="1"/>
    <cellStyle name="20 % - Accent6 2" xfId="8" xr:uid="{00000000-0005-0000-0000-000005000000}"/>
    <cellStyle name="40 % - Accent1" xfId="62" builtinId="31" customBuiltin="1"/>
    <cellStyle name="40 % - Accent1 2" xfId="9" xr:uid="{00000000-0005-0000-0000-000006000000}"/>
    <cellStyle name="40 % - Accent2" xfId="65" builtinId="35" customBuiltin="1"/>
    <cellStyle name="40 % - Accent2 2" xfId="10" xr:uid="{00000000-0005-0000-0000-000007000000}"/>
    <cellStyle name="40 % - Accent3" xfId="68" builtinId="39" customBuiltin="1"/>
    <cellStyle name="40 % - Accent3 2" xfId="11" xr:uid="{00000000-0005-0000-0000-000008000000}"/>
    <cellStyle name="40 % - Accent4" xfId="71" builtinId="43" customBuiltin="1"/>
    <cellStyle name="40 % - Accent4 2" xfId="12" xr:uid="{00000000-0005-0000-0000-000009000000}"/>
    <cellStyle name="40 % - Accent5" xfId="74" builtinId="47" customBuiltin="1"/>
    <cellStyle name="40 % - Accent5 2" xfId="13" xr:uid="{00000000-0005-0000-0000-00000A000000}"/>
    <cellStyle name="40 % - Accent6" xfId="77" builtinId="51" customBuiltin="1"/>
    <cellStyle name="40 % - Accent6 2" xfId="14" xr:uid="{00000000-0005-0000-0000-00000B000000}"/>
    <cellStyle name="60 % - Accent1 2" xfId="15" xr:uid="{00000000-0005-0000-0000-00000C000000}"/>
    <cellStyle name="60 % - Accent1 3" xfId="82" xr:uid="{D79D59DE-39BA-4521-A9F2-24F382F36DAC}"/>
    <cellStyle name="60 % - Accent2 2" xfId="16" xr:uid="{00000000-0005-0000-0000-00000D000000}"/>
    <cellStyle name="60 % - Accent2 3" xfId="83" xr:uid="{3FD8DFAE-D902-47A9-8444-96A6A86D7B2D}"/>
    <cellStyle name="60 % - Accent3 2" xfId="17" xr:uid="{00000000-0005-0000-0000-00000E000000}"/>
    <cellStyle name="60 % - Accent3 3" xfId="84" xr:uid="{BD20FE67-AC15-4D64-BA16-E0CD006DD0E5}"/>
    <cellStyle name="60 % - Accent4 2" xfId="18" xr:uid="{00000000-0005-0000-0000-00000F000000}"/>
    <cellStyle name="60 % - Accent4 3" xfId="85" xr:uid="{C5F8AEC4-3811-43F4-BAF9-1C98BC085D78}"/>
    <cellStyle name="60 % - Accent5 2" xfId="19" xr:uid="{00000000-0005-0000-0000-000010000000}"/>
    <cellStyle name="60 % - Accent5 3" xfId="86" xr:uid="{8A6EDCE0-F14F-4B4B-A973-52C7B1022D73}"/>
    <cellStyle name="60 % - Accent6 2" xfId="20" xr:uid="{00000000-0005-0000-0000-000011000000}"/>
    <cellStyle name="60 % - Accent6 3" xfId="87" xr:uid="{9F8DA5C5-3CA1-4BAD-9472-336208377173}"/>
    <cellStyle name="Accent1" xfId="60" builtinId="29" customBuiltin="1"/>
    <cellStyle name="Accent1 2" xfId="21" xr:uid="{00000000-0005-0000-0000-000012000000}"/>
    <cellStyle name="Accent2" xfId="63" builtinId="33" customBuiltin="1"/>
    <cellStyle name="Accent2 2" xfId="22" xr:uid="{00000000-0005-0000-0000-000013000000}"/>
    <cellStyle name="Accent3" xfId="66" builtinId="37" customBuiltin="1"/>
    <cellStyle name="Accent3 2" xfId="23" xr:uid="{00000000-0005-0000-0000-000014000000}"/>
    <cellStyle name="Accent4" xfId="69" builtinId="41" customBuiltin="1"/>
    <cellStyle name="Accent4 2" xfId="24" xr:uid="{00000000-0005-0000-0000-000015000000}"/>
    <cellStyle name="Accent5" xfId="72" builtinId="45" customBuiltin="1"/>
    <cellStyle name="Accent5 2" xfId="25" xr:uid="{00000000-0005-0000-0000-000016000000}"/>
    <cellStyle name="Accent6" xfId="75" builtinId="49" customBuiltin="1"/>
    <cellStyle name="Accent6 2" xfId="26" xr:uid="{00000000-0005-0000-0000-000017000000}"/>
    <cellStyle name="Avertissement" xfId="57" builtinId="11" customBuiltin="1"/>
    <cellStyle name="Avertissement 2" xfId="27" xr:uid="{00000000-0005-0000-0000-000018000000}"/>
    <cellStyle name="Calcul" xfId="54" builtinId="22" customBuiltin="1"/>
    <cellStyle name="Calcul 2" xfId="28" xr:uid="{00000000-0005-0000-0000-000019000000}"/>
    <cellStyle name="Cellule liée" xfId="55" builtinId="24" customBuiltin="1"/>
    <cellStyle name="Cellule liée 2" xfId="29" xr:uid="{00000000-0005-0000-0000-00001A000000}"/>
    <cellStyle name="Commentaire 2" xfId="30" xr:uid="{00000000-0005-0000-0000-00001B000000}"/>
    <cellStyle name="Entrée" xfId="52" builtinId="20" customBuiltin="1"/>
    <cellStyle name="Entrée 2" xfId="31" xr:uid="{00000000-0005-0000-0000-00001C000000}"/>
    <cellStyle name="Insatisfaisant" xfId="45" builtinId="27" customBuiltin="1"/>
    <cellStyle name="Insatisfaisant 2" xfId="32" xr:uid="{00000000-0005-0000-0000-00001E000000}"/>
    <cellStyle name="Lien hypertexte" xfId="44" builtinId="8"/>
    <cellStyle name="Neutre 2" xfId="33" xr:uid="{00000000-0005-0000-0000-000020000000}"/>
    <cellStyle name="Neutre 3" xfId="80" xr:uid="{9341AA42-F5D9-43DF-A31E-5E764DA18DE5}"/>
    <cellStyle name="Normal" xfId="0" builtinId="0"/>
    <cellStyle name="Normal 10 2 2 5 2 3 2 2 2" xfId="88" xr:uid="{C072283D-010E-4BA4-956C-6DA1F5E9A572}"/>
    <cellStyle name="Normal 16 4 2 4 3 2 3" xfId="46" xr:uid="{00000000-0005-0000-0000-000022000000}"/>
    <cellStyle name="Normal 2" xfId="1" xr:uid="{00000000-0005-0000-0000-000023000000}"/>
    <cellStyle name="Normal 2 2" xfId="43" xr:uid="{00000000-0005-0000-0000-000024000000}"/>
    <cellStyle name="Normal 3" xfId="2" xr:uid="{00000000-0005-0000-0000-000025000000}"/>
    <cellStyle name="Normal 4" xfId="78" xr:uid="{1734C7F1-F1F6-4929-8750-0C0C7EA93391}"/>
    <cellStyle name="Note 2" xfId="81" xr:uid="{D91A4040-F40C-4285-B8FA-9A920D72E21F}"/>
    <cellStyle name="Satisfaisant" xfId="51" builtinId="26" customBuiltin="1"/>
    <cellStyle name="Satisfaisant 2" xfId="34" xr:uid="{00000000-0005-0000-0000-000026000000}"/>
    <cellStyle name="Sortie" xfId="53" builtinId="21" customBuiltin="1"/>
    <cellStyle name="Sortie 2" xfId="35" xr:uid="{00000000-0005-0000-0000-000027000000}"/>
    <cellStyle name="Texte explicatif" xfId="58" builtinId="53" customBuiltin="1"/>
    <cellStyle name="Texte explicatif 2" xfId="36" xr:uid="{00000000-0005-0000-0000-000028000000}"/>
    <cellStyle name="Titre 2" xfId="79" xr:uid="{15BF14ED-79E1-4E88-917A-7B685FF6AC08}"/>
    <cellStyle name="Titre 1" xfId="47" builtinId="16" customBuiltin="1"/>
    <cellStyle name="Titre 1 2" xfId="37" xr:uid="{00000000-0005-0000-0000-000029000000}"/>
    <cellStyle name="Titre 2" xfId="48" builtinId="17" customBuiltin="1"/>
    <cellStyle name="Titre 2 2" xfId="38" xr:uid="{00000000-0005-0000-0000-00002A000000}"/>
    <cellStyle name="Titre 3" xfId="49" builtinId="18" customBuiltin="1"/>
    <cellStyle name="Titre 3 2" xfId="39" xr:uid="{00000000-0005-0000-0000-00002B000000}"/>
    <cellStyle name="Titre 4" xfId="50" builtinId="19" customBuiltin="1"/>
    <cellStyle name="Titre 4 2" xfId="40" xr:uid="{00000000-0005-0000-0000-00002C000000}"/>
    <cellStyle name="Total" xfId="59" builtinId="25" customBuiltin="1"/>
    <cellStyle name="Total 2" xfId="41" xr:uid="{00000000-0005-0000-0000-00002D000000}"/>
    <cellStyle name="Vérification" xfId="56" builtinId="23" customBuiltin="1"/>
    <cellStyle name="Vérification 2" xfId="42" xr:uid="{00000000-0005-0000-0000-00002E000000}"/>
  </cellStyles>
  <dxfs count="861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3300"/>
      <color rgb="FFED1390"/>
      <color rgb="FFFF0000"/>
      <color rgb="FFFFCC00"/>
      <color rgb="FFCCFFCC"/>
      <color rgb="FFFFFF00"/>
      <color rgb="FFFFE48F"/>
      <color rgb="FFFF9900"/>
      <color rgb="FFCAE8AA"/>
      <color rgb="FFFFE4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97</xdr:row>
          <xdr:rowOff>104775</xdr:rowOff>
        </xdr:from>
        <xdr:to>
          <xdr:col>30</xdr:col>
          <xdr:colOff>714375</xdr:colOff>
          <xdr:row>98</xdr:row>
          <xdr:rowOff>257175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  <a:ext uri="{FF2B5EF4-FFF2-40B4-BE49-F238E27FC236}">
                  <a16:creationId xmlns:a16="http://schemas.microsoft.com/office/drawing/2014/main" id="{00000000-0008-0000-0000-000001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7A2F8777-55F6-4567-8D56-13BCA33E2AB2}"/>
            </a:ext>
          </a:extLst>
        </xdr:cNvPr>
        <xdr:cNvSpPr/>
      </xdr:nvSpPr>
      <xdr:spPr>
        <a:xfrm>
          <a:off x="13634720" y="119761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8</xdr:row>
      <xdr:rowOff>780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5D44878-907A-4751-BF94-85537A299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908" y="1426211"/>
          <a:ext cx="225572" cy="20524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440202</xdr:colOff>
      <xdr:row>9</xdr:row>
      <xdr:rowOff>47451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4D638B46-27C3-484E-BFC1-9A0552F5E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2970" y="1707832"/>
          <a:ext cx="221762" cy="189374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A653A3D8-E487-47B7-A098-0DD4F41B437D}"/>
            </a:ext>
          </a:extLst>
        </xdr:cNvPr>
        <xdr:cNvSpPr/>
      </xdr:nvSpPr>
      <xdr:spPr>
        <a:xfrm>
          <a:off x="9235440" y="914400"/>
          <a:ext cx="1091565" cy="49911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21</xdr:row>
          <xdr:rowOff>85725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1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EC6E26B1-32FB-4761-9C3D-1FE520A2596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142875</xdr:colOff>
          <xdr:row>20</xdr:row>
          <xdr:rowOff>238125</xdr:rowOff>
        </xdr:from>
        <xdr:to>
          <xdr:col>29</xdr:col>
          <xdr:colOff>200025</xdr:colOff>
          <xdr:row>22</xdr:row>
          <xdr:rowOff>38100</xdr:rowOff>
        </xdr:to>
        <xdr:sp macro="" textlink="">
          <xdr:nvSpPr>
            <xdr:cNvPr id="494593" name="Button 1" hidden="1">
              <a:extLst>
                <a:ext uri="{63B3BB69-23CF-44E3-9099-C40C66FF867C}">
                  <a14:compatExt spid="_x0000_s494593"/>
                </a:ext>
                <a:ext uri="{FF2B5EF4-FFF2-40B4-BE49-F238E27FC236}">
                  <a16:creationId xmlns:a16="http://schemas.microsoft.com/office/drawing/2014/main" id="{00000000-0008-0000-0200-000001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2">
          <a:extLst>
            <a:ext uri="{FF2B5EF4-FFF2-40B4-BE49-F238E27FC236}">
              <a16:creationId xmlns:a16="http://schemas.microsoft.com/office/drawing/2014/main" id="{60370159-9B04-4B57-A9C4-640CC3F65336}"/>
            </a:ext>
          </a:extLst>
        </xdr:cNvPr>
        <xdr:cNvSpPr/>
      </xdr:nvSpPr>
      <xdr:spPr>
        <a:xfrm>
          <a:off x="13817600" y="114427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9BA9C71-7D2E-47CA-94BE-2692EECE2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3788" y="137287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A499751-3724-45D0-9F70-86B6BA20C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167735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B5F3C96E-05B0-4ECE-9EC1-1211705BCF31}"/>
            </a:ext>
          </a:extLst>
        </xdr:cNvPr>
        <xdr:cNvSpPr/>
      </xdr:nvSpPr>
      <xdr:spPr>
        <a:xfrm>
          <a:off x="9014460" y="449580"/>
          <a:ext cx="1083945" cy="49149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66675</xdr:colOff>
          <xdr:row>17</xdr:row>
          <xdr:rowOff>161925</xdr:rowOff>
        </xdr:from>
        <xdr:to>
          <xdr:col>30</xdr:col>
          <xdr:colOff>800100</xdr:colOff>
          <xdr:row>18</xdr:row>
          <xdr:rowOff>228600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03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28575</xdr:colOff>
      <xdr:row>4</xdr:row>
      <xdr:rowOff>19050</xdr:rowOff>
    </xdr:from>
    <xdr:to>
      <xdr:col>29</xdr:col>
      <xdr:colOff>95250</xdr:colOff>
      <xdr:row>6</xdr:row>
      <xdr:rowOff>57150</xdr:rowOff>
    </xdr:to>
    <xdr:sp macro="[0]!Suppression_casses_pP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2015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0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574000" y="647700"/>
          <a:ext cx="1562100" cy="3619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xdr:twoCellAnchor editAs="oneCell">
    <xdr:from>
      <xdr:col>33</xdr:col>
      <xdr:colOff>288925</xdr:colOff>
      <xdr:row>9</xdr:row>
      <xdr:rowOff>33337</xdr:rowOff>
    </xdr:from>
    <xdr:to>
      <xdr:col>33</xdr:col>
      <xdr:colOff>514497</xdr:colOff>
      <xdr:row>10</xdr:row>
      <xdr:rowOff>6176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1757362"/>
          <a:ext cx="225572" cy="19508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103</xdr:row>
          <xdr:rowOff>28575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6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686800" y="857250"/>
          <a:ext cx="12096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103</xdr:row>
          <xdr:rowOff>28575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376833" name="Button 1" hidden="1">
              <a:extLst>
                <a:ext uri="{63B3BB69-23CF-44E3-9099-C40C66FF867C}">
                  <a14:compatExt spid="_x0000_s376833"/>
                </a:ext>
                <a:ext uri="{FF2B5EF4-FFF2-40B4-BE49-F238E27FC236}">
                  <a16:creationId xmlns:a16="http://schemas.microsoft.com/office/drawing/2014/main" id="{00000000-0008-0000-0700-000001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686800" y="85725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8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38583ED3-4409-41FA-94A0-F3AB72C0509C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08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2D605F14-FA41-46FC-988C-10926B67C82D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295275</xdr:colOff>
          <xdr:row>18</xdr:row>
          <xdr:rowOff>76200</xdr:rowOff>
        </xdr:from>
        <xdr:to>
          <xdr:col>29</xdr:col>
          <xdr:colOff>409575</xdr:colOff>
          <xdr:row>21</xdr:row>
          <xdr:rowOff>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9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76200</xdr:rowOff>
    </xdr:to>
    <xdr:sp macro="[0]!Suppression_casses_S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953500" y="5715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286721" name="Button 1" hidden="1">
              <a:extLst>
                <a:ext uri="{63B3BB69-23CF-44E3-9099-C40C66FF867C}">
                  <a14:compatExt spid="_x0000_s286721"/>
                </a:ext>
                <a:ext uri="{FF2B5EF4-FFF2-40B4-BE49-F238E27FC236}">
                  <a16:creationId xmlns:a16="http://schemas.microsoft.com/office/drawing/2014/main" id="{00000000-0008-0000-0A00-0000016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238125</xdr:colOff>
          <xdr:row>17</xdr:row>
          <xdr:rowOff>161925</xdr:rowOff>
        </xdr:from>
        <xdr:to>
          <xdr:col>29</xdr:col>
          <xdr:colOff>438150</xdr:colOff>
          <xdr:row>20</xdr:row>
          <xdr:rowOff>209550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B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</xdr:row>
      <xdr:rowOff>0</xdr:rowOff>
    </xdr:from>
    <xdr:to>
      <xdr:col>28</xdr:col>
      <xdr:colOff>466725</xdr:colOff>
      <xdr:row>5</xdr:row>
      <xdr:rowOff>209550</xdr:rowOff>
    </xdr:to>
    <xdr:sp macro="[0]!Suppression_casses_D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8791575" y="7239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id="{00000000-0008-0000-0C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C9C2ECE7-2095-4111-9016-8DE5F18C647D}"/>
            </a:ext>
          </a:extLst>
        </xdr:cNvPr>
        <xdr:cNvSpPr/>
      </xdr:nvSpPr>
      <xdr:spPr>
        <a:xfrm>
          <a:off x="8963025" y="971550"/>
          <a:ext cx="11334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8963025" y="4953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290817" name="Button 1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E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21</xdr:row>
          <xdr:rowOff>85725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10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10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5" name="Rectangle à coins arrondis 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943975" y="904875"/>
          <a:ext cx="108775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142875</xdr:colOff>
          <xdr:row>20</xdr:row>
          <xdr:rowOff>238125</xdr:rowOff>
        </xdr:from>
        <xdr:to>
          <xdr:col>29</xdr:col>
          <xdr:colOff>200025</xdr:colOff>
          <xdr:row>22</xdr:row>
          <xdr:rowOff>38100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1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350875" y="12319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27063" y="14700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19125" y="175736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839200" y="4762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342017" name="Button 1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943975" y="7429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515D13-E391-4B8C-9A43-EA61C1F1E768}"/>
            </a:ext>
          </a:extLst>
        </xdr:cNvPr>
        <xdr:cNvSpPr/>
      </xdr:nvSpPr>
      <xdr:spPr>
        <a:xfrm>
          <a:off x="10660380" y="1059180"/>
          <a:ext cx="7155180" cy="58731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28575</xdr:rowOff>
    </xdr:from>
    <xdr:to>
      <xdr:col>14</xdr:col>
      <xdr:colOff>1314450</xdr:colOff>
      <xdr:row>32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677275" y="1076325"/>
          <a:ext cx="55911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657225</xdr:colOff>
      <xdr:row>2</xdr:row>
      <xdr:rowOff>19051</xdr:rowOff>
    </xdr:from>
    <xdr:to>
      <xdr:col>19</xdr:col>
      <xdr:colOff>676275</xdr:colOff>
      <xdr:row>32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448800" y="1066801"/>
          <a:ext cx="5743575" cy="4953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16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1</xdr:rowOff>
    </xdr:from>
    <xdr:to>
      <xdr:col>21</xdr:col>
      <xdr:colOff>666750</xdr:colOff>
      <xdr:row>32</xdr:row>
      <xdr:rowOff>57151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0963275" y="1047751"/>
          <a:ext cx="57435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31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8858250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28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6086475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DA7329D-E3EA-4124-A458-4EA44B5BD3B9}"/>
            </a:ext>
          </a:extLst>
        </xdr:cNvPr>
        <xdr:cNvSpPr/>
      </xdr:nvSpPr>
      <xdr:spPr>
        <a:xfrm>
          <a:off x="9037320" y="824865"/>
          <a:ext cx="5741670" cy="50730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14F4E3-5450-442C-BEC5-F6F136D43AA5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8791575" y="828675"/>
          <a:ext cx="5581650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600075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391650" y="8286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190500</xdr:colOff>
      <xdr:row>2</xdr:row>
      <xdr:rowOff>66675</xdr:rowOff>
    </xdr:from>
    <xdr:to>
      <xdr:col>24</xdr:col>
      <xdr:colOff>600075</xdr:colOff>
      <xdr:row>32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915275" y="609600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363521" name="Button 1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0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629775" y="1085850"/>
          <a:ext cx="6934200" cy="56768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97</xdr:row>
          <xdr:rowOff>104775</xdr:rowOff>
        </xdr:from>
        <xdr:to>
          <xdr:col>30</xdr:col>
          <xdr:colOff>714375</xdr:colOff>
          <xdr:row>98</xdr:row>
          <xdr:rowOff>257175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22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4188" y="12065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7</xdr:row>
      <xdr:rowOff>8400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0376" y="14446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444012</xdr:colOff>
      <xdr:row>8</xdr:row>
      <xdr:rowOff>213186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438" y="1730375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5830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654458</xdr:colOff>
      <xdr:row>2</xdr:row>
      <xdr:rowOff>68143</xdr:rowOff>
    </xdr:from>
    <xdr:to>
      <xdr:col>17</xdr:col>
      <xdr:colOff>794158</xdr:colOff>
      <xdr:row>33</xdr:row>
      <xdr:rowOff>98622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8998358" y="1115893"/>
          <a:ext cx="7654925" cy="50692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5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13558520" y="120523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7</xdr:row>
      <xdr:rowOff>2722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34708" y="14185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436392</xdr:colOff>
      <xdr:row>8</xdr:row>
      <xdr:rowOff>213186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6770" y="170783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171450</xdr:colOff>
      <xdr:row>5</xdr:row>
      <xdr:rowOff>152401</xdr:rowOff>
    </xdr:from>
    <xdr:to>
      <xdr:col>29</xdr:col>
      <xdr:colOff>190500</xdr:colOff>
      <xdr:row>8</xdr:row>
      <xdr:rowOff>133351</xdr:rowOff>
    </xdr:to>
    <xdr:sp macro="[0]!Suppression_casses_p3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9029700" y="1200151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5FF342C-C489-4A12-87BB-4DCD3DE45A76}"/>
            </a:ext>
          </a:extLst>
        </xdr:cNvPr>
        <xdr:cNvSpPr/>
      </xdr:nvSpPr>
      <xdr:spPr>
        <a:xfrm>
          <a:off x="10111740" y="975360"/>
          <a:ext cx="5903595" cy="5086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276225</xdr:rowOff>
    </xdr:from>
    <xdr:to>
      <xdr:col>18</xdr:col>
      <xdr:colOff>276225</xdr:colOff>
      <xdr:row>30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8858250" y="7524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5BE9CD-F470-413B-817E-50E0DF0F4A5C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111499</xdr:colOff>
      <xdr:row>2</xdr:row>
      <xdr:rowOff>85725</xdr:rowOff>
    </xdr:from>
    <xdr:to>
      <xdr:col>18</xdr:col>
      <xdr:colOff>321049</xdr:colOff>
      <xdr:row>32</xdr:row>
      <xdr:rowOff>152960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8896911" y="1139078"/>
          <a:ext cx="5745256" cy="50426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273424</xdr:colOff>
      <xdr:row>1</xdr:row>
      <xdr:rowOff>485775</xdr:rowOff>
    </xdr:from>
    <xdr:to>
      <xdr:col>18</xdr:col>
      <xdr:colOff>482974</xdr:colOff>
      <xdr:row>31</xdr:row>
      <xdr:rowOff>143435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22149" y="962025"/>
          <a:ext cx="5743575" cy="5182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9220200" y="80962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400050</xdr:colOff>
          <xdr:row>111</xdr:row>
          <xdr:rowOff>47625</xdr:rowOff>
        </xdr:from>
        <xdr:to>
          <xdr:col>30</xdr:col>
          <xdr:colOff>161925</xdr:colOff>
          <xdr:row>114</xdr:row>
          <xdr:rowOff>9525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2E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3274675" y="121285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0863" y="145097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42925" y="17383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0</xdr:rowOff>
    </xdr:to>
    <xdr:sp macro="[0]!Suppression_casses_pP1_29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SpPr/>
      </xdr:nvSpPr>
      <xdr:spPr>
        <a:xfrm>
          <a:off x="8763000" y="92392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428625</xdr:rowOff>
    </xdr:from>
    <xdr:to>
      <xdr:col>19</xdr:col>
      <xdr:colOff>714375</xdr:colOff>
      <xdr:row>30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8458200" y="904875"/>
          <a:ext cx="6686550" cy="47815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30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3649960" y="107569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26148" y="13042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8210" y="15859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5</xdr:row>
      <xdr:rowOff>1</xdr:rowOff>
    </xdr:from>
    <xdr:to>
      <xdr:col>29</xdr:col>
      <xdr:colOff>28575</xdr:colOff>
      <xdr:row>7</xdr:row>
      <xdr:rowOff>38101</xdr:rowOff>
    </xdr:to>
    <xdr:sp macro="[0]!Suppression_casses_p3" textlink="">
      <xdr:nvSpPr>
        <xdr:cNvPr id="6" name="Rectangle à coins arrondis 1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9046845" y="1043941"/>
          <a:ext cx="109347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IVIA PC" id="{06D7BBD2-2042-426F-90A5-9A1DD0D3518D}" userId="S::divia.pc@keolis.com::ec576803-61f5-4cfc-b383-bcb6cea401ef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8" dT="2024-08-16T13:53:05.27" personId="{06D7BBD2-2042-426F-90A5-9A1DD0D3518D}" id="{E43EDE69-46D4-4658-8E4A-81935CE85D8B}">
    <text xml:space="preserve">Voir mail Maintenance Stratégie roulage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26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276B-7B80-44EC-8DDD-3051EE59E3CF}">
  <sheetPr codeName="Feuil19"/>
  <dimension ref="A1:XFC678"/>
  <sheetViews>
    <sheetView tabSelected="1" zoomScale="78" workbookViewId="0">
      <selection activeCell="W22" sqref="W22:X22"/>
    </sheetView>
  </sheetViews>
  <sheetFormatPr baseColWidth="10" defaultColWidth="11.42578125" defaultRowHeight="15" x14ac:dyDescent="0.3"/>
  <cols>
    <col min="1" max="1" width="5.7109375" style="1" customWidth="1"/>
    <col min="2" max="2" width="2.85546875" style="1" customWidth="1"/>
    <col min="3" max="3" width="7.7109375" style="1" customWidth="1"/>
    <col min="4" max="4" width="3.7109375" style="1" customWidth="1"/>
    <col min="5" max="5" width="5.5703125" style="1" customWidth="1"/>
    <col min="6" max="6" width="5.855468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85546875" style="1" customWidth="1"/>
    <col min="14" max="14" width="3.7109375" style="1" customWidth="1"/>
    <col min="15" max="15" width="5.85546875" style="1" customWidth="1"/>
    <col min="16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0" width="6.85546875" style="1" customWidth="1"/>
    <col min="21" max="21" width="5.7109375" style="1" customWidth="1"/>
    <col min="22" max="22" width="1.7109375" style="1" customWidth="1"/>
    <col min="23" max="23" width="7.7109375" style="1" customWidth="1"/>
    <col min="24" max="24" width="4.42578125" style="1" customWidth="1"/>
    <col min="25" max="25" width="7" style="1" customWidth="1"/>
    <col min="26" max="26" width="5.7109375" style="1" customWidth="1"/>
    <col min="27" max="27" width="1.7109375" style="1" customWidth="1"/>
    <col min="28" max="28" width="6.140625" style="21" customWidth="1"/>
    <col min="29" max="29" width="8.5703125" style="1" customWidth="1"/>
    <col min="30" max="30" width="8.28515625" style="1" customWidth="1"/>
    <col min="31" max="31" width="12" style="1" customWidth="1"/>
    <col min="32" max="32" width="13.42578125" style="1" customWidth="1"/>
    <col min="33" max="33" width="12.5703125" style="1" customWidth="1"/>
    <col min="34" max="34" width="11.42578125" style="1"/>
    <col min="35" max="35" width="14.28515625" style="1" customWidth="1"/>
    <col min="36" max="36" width="10" style="1" customWidth="1"/>
    <col min="37" max="43" width="11.42578125" style="1"/>
    <col min="44" max="45" width="6.42578125" style="1" customWidth="1"/>
    <col min="46" max="16384" width="11.42578125" style="1"/>
  </cols>
  <sheetData>
    <row r="1" spans="1:40" ht="21" x14ac:dyDescent="0.3">
      <c r="A1" s="865">
        <f ca="1">TODAY()</f>
        <v>45613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40" ht="15.75" customHeight="1" x14ac:dyDescent="0.35">
      <c r="A2" s="119" t="s">
        <v>0</v>
      </c>
      <c r="F2" s="1" t="s">
        <v>1</v>
      </c>
      <c r="AC2" s="1" t="s">
        <v>2</v>
      </c>
    </row>
    <row r="3" spans="1:40" ht="31.5" customHeight="1" x14ac:dyDescent="0.35">
      <c r="A3" s="867"/>
      <c r="B3" s="868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0999999999999996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 x14ac:dyDescent="0.4">
      <c r="A5" s="841" t="s">
        <v>8</v>
      </c>
      <c r="B5" s="5"/>
      <c r="C5" s="845">
        <v>1004</v>
      </c>
      <c r="D5" s="877"/>
      <c r="E5" s="846"/>
      <c r="F5" s="126"/>
      <c r="G5" s="5"/>
      <c r="H5" s="843">
        <v>1028</v>
      </c>
      <c r="I5" s="878"/>
      <c r="J5" s="844"/>
      <c r="K5" s="11"/>
      <c r="L5" s="5"/>
      <c r="M5" s="795"/>
      <c r="N5" s="879"/>
      <c r="O5" s="880"/>
      <c r="P5" s="796"/>
      <c r="Q5" s="5"/>
      <c r="R5" s="843"/>
      <c r="S5" s="878"/>
      <c r="T5" s="844"/>
      <c r="U5" s="16"/>
      <c r="V5" s="5"/>
      <c r="W5" s="843"/>
      <c r="X5" s="878"/>
      <c r="Y5" s="844"/>
      <c r="Z5" s="11"/>
      <c r="AA5" s="5"/>
      <c r="AB5" s="225"/>
      <c r="AE5" s="794">
        <v>1025</v>
      </c>
      <c r="AF5" s="792"/>
      <c r="AG5" s="257"/>
      <c r="AH5" s="458" t="s">
        <v>9</v>
      </c>
      <c r="AI5" s="169" t="s">
        <v>10</v>
      </c>
      <c r="AJ5" s="170">
        <v>69</v>
      </c>
    </row>
    <row r="6" spans="1:40" ht="18" customHeight="1" thickBot="1" x14ac:dyDescent="0.4">
      <c r="A6" s="841"/>
      <c r="B6" s="5"/>
      <c r="C6" s="881"/>
      <c r="D6" s="882"/>
      <c r="E6" s="883"/>
      <c r="F6" s="884"/>
      <c r="G6" s="5"/>
      <c r="H6" s="881"/>
      <c r="I6" s="882"/>
      <c r="J6" s="881"/>
      <c r="K6" s="882"/>
      <c r="L6" s="5"/>
      <c r="M6" s="852"/>
      <c r="N6" s="853"/>
      <c r="O6" s="870"/>
      <c r="P6" s="871"/>
      <c r="Q6" s="5"/>
      <c r="R6" s="854"/>
      <c r="S6" s="872"/>
      <c r="T6" s="873"/>
      <c r="U6" s="874"/>
      <c r="V6" s="5"/>
      <c r="W6" s="875"/>
      <c r="X6" s="876"/>
      <c r="Y6" s="875"/>
      <c r="Z6" s="876"/>
      <c r="AA6" s="5"/>
      <c r="AE6" s="158">
        <v>1024</v>
      </c>
      <c r="AF6" s="559"/>
      <c r="AG6" s="257"/>
      <c r="AH6" s="85"/>
      <c r="AI6" s="162" t="s">
        <v>11</v>
      </c>
      <c r="AJ6" s="285"/>
      <c r="AN6" s="1">
        <f>++++AM6+  I25</f>
        <v>1005</v>
      </c>
    </row>
    <row r="7" spans="1:40" ht="18" customHeight="1" x14ac:dyDescent="0.35">
      <c r="A7" s="842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8">
        <v>1002</v>
      </c>
      <c r="AF7" s="221"/>
      <c r="AG7" s="257"/>
      <c r="AH7" s="85"/>
      <c r="AI7" s="163" t="s">
        <v>12</v>
      </c>
      <c r="AJ7" s="264"/>
    </row>
    <row r="8" spans="1:40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>
        <v>1024</v>
      </c>
      <c r="AF8" s="71"/>
      <c r="AG8" s="257"/>
      <c r="AH8" s="85"/>
      <c r="AI8" s="229"/>
      <c r="AJ8" s="229"/>
    </row>
    <row r="9" spans="1:40" ht="18" customHeight="1" thickBot="1" x14ac:dyDescent="0.4">
      <c r="A9" s="847" t="s">
        <v>13</v>
      </c>
      <c r="B9" s="5"/>
      <c r="C9" s="642">
        <v>9116</v>
      </c>
      <c r="D9" s="863">
        <v>1003</v>
      </c>
      <c r="E9" s="864"/>
      <c r="F9" s="596">
        <v>27</v>
      </c>
      <c r="G9" s="5"/>
      <c r="H9" s="27">
        <v>9111</v>
      </c>
      <c r="I9" s="843">
        <v>1032</v>
      </c>
      <c r="J9" s="844"/>
      <c r="K9" s="596">
        <v>19</v>
      </c>
      <c r="L9" s="5"/>
      <c r="M9" s="27">
        <v>9108</v>
      </c>
      <c r="N9" s="843">
        <v>1027</v>
      </c>
      <c r="O9" s="844"/>
      <c r="P9" s="596">
        <v>14</v>
      </c>
      <c r="Q9" s="5"/>
      <c r="R9" s="642">
        <f>$AB$38</f>
        <v>9203</v>
      </c>
      <c r="S9" s="843">
        <v>1022</v>
      </c>
      <c r="T9" s="844"/>
      <c r="U9" s="596">
        <v>5</v>
      </c>
      <c r="V9" s="5"/>
      <c r="W9" s="642" t="str">
        <f>$AB$34</f>
        <v>9201</v>
      </c>
      <c r="X9" s="843">
        <v>1013</v>
      </c>
      <c r="Y9" s="844"/>
      <c r="Z9" s="596">
        <v>1</v>
      </c>
      <c r="AA9" s="5"/>
      <c r="AB9" s="858" t="s">
        <v>14</v>
      </c>
      <c r="AC9" s="858"/>
      <c r="AD9" s="240"/>
      <c r="AE9" s="157"/>
      <c r="AF9" s="238"/>
      <c r="AG9" s="429"/>
      <c r="AH9" s="85"/>
      <c r="AI9" s="267" t="s">
        <v>15</v>
      </c>
      <c r="AJ9" s="173"/>
    </row>
    <row r="10" spans="1:40" ht="18" customHeight="1" thickBot="1" x14ac:dyDescent="0.4">
      <c r="A10" s="847"/>
      <c r="B10" s="5"/>
      <c r="C10" s="861">
        <f>$AC$60</f>
        <v>0.27986111111111112</v>
      </c>
      <c r="D10" s="862"/>
      <c r="E10" s="839">
        <f>$AF$60</f>
        <v>1.03125</v>
      </c>
      <c r="F10" s="840"/>
      <c r="G10" s="25"/>
      <c r="H10" s="839">
        <f>$AC$52</f>
        <v>0.25416666666666665</v>
      </c>
      <c r="I10" s="840"/>
      <c r="J10" s="839">
        <f>$AF$52</f>
        <v>4.8611111111111112E-2</v>
      </c>
      <c r="K10" s="840"/>
      <c r="L10" s="25"/>
      <c r="M10" s="861">
        <f>$AC$47</f>
        <v>0.23958333333333334</v>
      </c>
      <c r="N10" s="862"/>
      <c r="O10" s="839">
        <f>$AF$47</f>
        <v>3.9583333333333331E-2</v>
      </c>
      <c r="P10" s="840"/>
      <c r="Q10" s="25"/>
      <c r="R10" s="839">
        <f>$AC$38</f>
        <v>0.20486111111111113</v>
      </c>
      <c r="S10" s="840"/>
      <c r="T10" s="839">
        <f>$AF$38</f>
        <v>0.85972222222222228</v>
      </c>
      <c r="U10" s="840"/>
      <c r="V10" s="25"/>
      <c r="W10" s="839">
        <f>$AC$34</f>
        <v>0.17847222222222223</v>
      </c>
      <c r="X10" s="840"/>
      <c r="Y10" s="839">
        <f>$AF$34</f>
        <v>1.0451388888888888</v>
      </c>
      <c r="Z10" s="840"/>
      <c r="AA10" s="5"/>
      <c r="AB10" s="858" t="s">
        <v>16</v>
      </c>
      <c r="AC10" s="858"/>
      <c r="AE10" s="158"/>
      <c r="AF10" s="155"/>
      <c r="AG10" s="429"/>
      <c r="AH10" s="458" t="s">
        <v>17</v>
      </c>
      <c r="AI10" s="227"/>
      <c r="AJ10" s="263"/>
    </row>
    <row r="11" spans="1:40" ht="18" customHeight="1" x14ac:dyDescent="0.35">
      <c r="A11" s="842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 x14ac:dyDescent="0.4">
      <c r="A13" s="841" t="s">
        <v>18</v>
      </c>
      <c r="B13" s="5"/>
      <c r="C13" s="27">
        <v>9211</v>
      </c>
      <c r="D13" s="859">
        <v>1031</v>
      </c>
      <c r="E13" s="860"/>
      <c r="F13" s="596">
        <v>26</v>
      </c>
      <c r="G13" s="5"/>
      <c r="H13" s="27">
        <v>9208</v>
      </c>
      <c r="I13" s="845">
        <v>1012</v>
      </c>
      <c r="J13" s="846"/>
      <c r="K13" s="596">
        <v>18</v>
      </c>
      <c r="L13" s="5"/>
      <c r="M13" s="27">
        <v>9206</v>
      </c>
      <c r="N13" s="843">
        <v>1015</v>
      </c>
      <c r="O13" s="844"/>
      <c r="P13" s="596">
        <v>12</v>
      </c>
      <c r="Q13" s="5"/>
      <c r="R13" s="27" t="str">
        <f>$AB$39</f>
        <v>9204</v>
      </c>
      <c r="S13" s="845">
        <v>1033</v>
      </c>
      <c r="T13" s="846"/>
      <c r="U13" s="596">
        <v>6</v>
      </c>
      <c r="V13" s="5"/>
      <c r="W13" s="642" t="str">
        <f>$AB$35</f>
        <v>9101</v>
      </c>
      <c r="X13" s="843">
        <v>1001</v>
      </c>
      <c r="Y13" s="844"/>
      <c r="Z13" s="596">
        <v>2</v>
      </c>
      <c r="AA13" s="5"/>
      <c r="AB13" s="858" t="s">
        <v>14</v>
      </c>
      <c r="AC13" s="858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 x14ac:dyDescent="0.4">
      <c r="A14" s="841"/>
      <c r="B14" s="5"/>
      <c r="C14" s="839">
        <v>45595</v>
      </c>
      <c r="D14" s="840"/>
      <c r="E14" s="839">
        <f>$AF$59</f>
        <v>1.0340277777777778</v>
      </c>
      <c r="F14" s="840"/>
      <c r="G14" s="25"/>
      <c r="H14" s="839">
        <f>$AC$51</f>
        <v>0.25277777777777777</v>
      </c>
      <c r="I14" s="840"/>
      <c r="J14" s="839">
        <f>$AF$51</f>
        <v>1.0569444444444445</v>
      </c>
      <c r="K14" s="840"/>
      <c r="L14" s="25"/>
      <c r="M14" s="839">
        <f>$AC$45</f>
        <v>0.23472222222222222</v>
      </c>
      <c r="N14" s="840"/>
      <c r="O14" s="839">
        <f>$AF$45</f>
        <v>1</v>
      </c>
      <c r="P14" s="840"/>
      <c r="Q14" s="25"/>
      <c r="R14" s="839">
        <f>$AC$39</f>
        <v>0.20694444444444443</v>
      </c>
      <c r="S14" s="840"/>
      <c r="T14" s="839">
        <f>$AF$39</f>
        <v>0.85763888888888884</v>
      </c>
      <c r="U14" s="840"/>
      <c r="V14" s="25"/>
      <c r="W14" s="839">
        <f>$AC$35</f>
        <v>0.19097222222222221</v>
      </c>
      <c r="X14" s="840"/>
      <c r="Y14" s="839" t="str">
        <f>$AF$35</f>
        <v>20:24</v>
      </c>
      <c r="Z14" s="840"/>
      <c r="AA14" s="5"/>
      <c r="AB14" s="858" t="s">
        <v>16</v>
      </c>
      <c r="AC14" s="858"/>
      <c r="AE14" s="158"/>
      <c r="AF14" s="282"/>
      <c r="AG14" s="282"/>
      <c r="AH14" s="468"/>
      <c r="AI14" s="227"/>
      <c r="AJ14" s="547"/>
      <c r="AK14" s="139"/>
    </row>
    <row r="15" spans="1:40" ht="18" customHeight="1" x14ac:dyDescent="0.35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 x14ac:dyDescent="0.4">
      <c r="A17" s="847" t="s">
        <v>22</v>
      </c>
      <c r="B17" s="5"/>
      <c r="C17" s="806" t="s">
        <v>23</v>
      </c>
      <c r="D17" s="854"/>
      <c r="E17" s="855"/>
      <c r="F17" s="805" t="s">
        <v>23</v>
      </c>
      <c r="G17" s="5"/>
      <c r="H17" s="28">
        <v>9113</v>
      </c>
      <c r="I17" s="843">
        <v>1030</v>
      </c>
      <c r="J17" s="844"/>
      <c r="K17" s="596">
        <v>21</v>
      </c>
      <c r="L17" s="5"/>
      <c r="M17" s="28">
        <v>9105</v>
      </c>
      <c r="N17" s="843">
        <v>1014</v>
      </c>
      <c r="O17" s="844"/>
      <c r="P17" s="596">
        <v>10</v>
      </c>
      <c r="Q17" s="5"/>
      <c r="R17" s="28" t="str">
        <f>$AB$40</f>
        <v>9103</v>
      </c>
      <c r="S17" s="843">
        <v>1023</v>
      </c>
      <c r="T17" s="844"/>
      <c r="U17" s="596">
        <v>7</v>
      </c>
      <c r="V17" s="5"/>
      <c r="W17" s="797">
        <v>9102</v>
      </c>
      <c r="X17" s="843">
        <v>1016</v>
      </c>
      <c r="Y17" s="844"/>
      <c r="Z17" s="596">
        <v>4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 x14ac:dyDescent="0.4">
      <c r="A18" s="847"/>
      <c r="B18" s="5"/>
      <c r="C18" s="852" t="s">
        <v>25</v>
      </c>
      <c r="D18" s="853"/>
      <c r="E18" s="852" t="s">
        <v>26</v>
      </c>
      <c r="F18" s="853"/>
      <c r="G18" s="25"/>
      <c r="H18" s="839">
        <f>$AC$54</f>
        <v>0.26458333333333334</v>
      </c>
      <c r="I18" s="840"/>
      <c r="J18" s="839">
        <f>$AF$54</f>
        <v>0.82152777777777775</v>
      </c>
      <c r="K18" s="840"/>
      <c r="L18" s="25"/>
      <c r="M18" s="839">
        <f>$AC$44</f>
        <v>0.2326388888888889</v>
      </c>
      <c r="N18" s="840"/>
      <c r="O18" s="839">
        <f>$AF$44</f>
        <v>1.0618055555555554</v>
      </c>
      <c r="P18" s="840"/>
      <c r="Q18" s="25"/>
      <c r="R18" s="839">
        <f>$AC$40</f>
        <v>0.21388888888888891</v>
      </c>
      <c r="S18" s="840"/>
      <c r="T18" s="839" t="str">
        <f>$AF$40</f>
        <v>19:31</v>
      </c>
      <c r="U18" s="840"/>
      <c r="V18" s="25"/>
      <c r="W18" s="839">
        <f>$AC$37</f>
        <v>0.20486111111111113</v>
      </c>
      <c r="X18" s="840"/>
      <c r="Y18" s="839">
        <f>$AF$37</f>
        <v>0.80347222222222225</v>
      </c>
      <c r="Z18" s="840"/>
      <c r="AA18" s="5"/>
      <c r="AC18" s="21"/>
      <c r="AF18" s="85"/>
      <c r="AG18" s="308"/>
      <c r="AH18" s="468"/>
      <c r="AI18" s="227"/>
      <c r="AJ18" s="263"/>
    </row>
    <row r="19" spans="1:38" ht="18" customHeight="1" x14ac:dyDescent="0.35">
      <c r="A19" s="842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 x14ac:dyDescent="0.4">
      <c r="A21" s="841" t="s">
        <v>27</v>
      </c>
      <c r="B21" s="5"/>
      <c r="C21" s="806" t="s">
        <v>23</v>
      </c>
      <c r="D21" s="854"/>
      <c r="E21" s="855"/>
      <c r="F21" s="805" t="s">
        <v>23</v>
      </c>
      <c r="G21" s="5"/>
      <c r="H21" s="28">
        <v>9115</v>
      </c>
      <c r="I21" s="856">
        <v>1019</v>
      </c>
      <c r="J21" s="857"/>
      <c r="K21" s="596">
        <v>25</v>
      </c>
      <c r="L21" s="5"/>
      <c r="M21" s="28">
        <v>9210</v>
      </c>
      <c r="N21" s="843">
        <v>1020</v>
      </c>
      <c r="O21" s="844"/>
      <c r="P21" s="596">
        <v>23</v>
      </c>
      <c r="Q21" s="5"/>
      <c r="R21" s="28">
        <v>9207</v>
      </c>
      <c r="S21" s="843">
        <v>1021</v>
      </c>
      <c r="T21" s="844"/>
      <c r="U21" s="596">
        <v>17</v>
      </c>
      <c r="V21" s="5"/>
      <c r="W21" s="797">
        <v>9205</v>
      </c>
      <c r="X21" s="843">
        <v>1011</v>
      </c>
      <c r="Y21" s="844"/>
      <c r="Z21" s="596">
        <v>9</v>
      </c>
      <c r="AA21" s="5"/>
      <c r="AB21" s="225"/>
      <c r="AD21"/>
      <c r="AF21" s="850" t="s">
        <v>28</v>
      </c>
      <c r="AG21" s="851"/>
      <c r="AH21" s="85"/>
      <c r="AI21" s="267" t="s">
        <v>29</v>
      </c>
      <c r="AJ21" s="173">
        <v>58</v>
      </c>
    </row>
    <row r="22" spans="1:38" ht="18" customHeight="1" thickBot="1" x14ac:dyDescent="0.4">
      <c r="A22" s="841"/>
      <c r="B22" s="5"/>
      <c r="C22" s="852" t="s">
        <v>25</v>
      </c>
      <c r="D22" s="853"/>
      <c r="E22" s="852" t="s">
        <v>26</v>
      </c>
      <c r="F22" s="853"/>
      <c r="G22" s="25"/>
      <c r="H22" s="839">
        <f>$AC$58</f>
        <v>0.27291666666666664</v>
      </c>
      <c r="I22" s="840"/>
      <c r="J22" s="839">
        <f>$AF$58</f>
        <v>0.87847222222222221</v>
      </c>
      <c r="K22" s="840"/>
      <c r="L22" s="25"/>
      <c r="M22" s="839">
        <f>$AC$56</f>
        <v>0.26874999999999999</v>
      </c>
      <c r="N22" s="840"/>
      <c r="O22" s="839">
        <f>$AF$56</f>
        <v>0.88194444444444442</v>
      </c>
      <c r="P22" s="840"/>
      <c r="Q22" s="25"/>
      <c r="R22" s="839">
        <f>$AC$50</f>
        <v>0.24791666666666667</v>
      </c>
      <c r="S22" s="840"/>
      <c r="T22" s="839">
        <f>$AF$50</f>
        <v>0.8041666666666667</v>
      </c>
      <c r="U22" s="840"/>
      <c r="V22" s="19"/>
      <c r="W22" s="839">
        <f>$AC$42</f>
        <v>0.22638888888888889</v>
      </c>
      <c r="X22" s="840"/>
      <c r="Y22" s="839">
        <f>$AF$42</f>
        <v>0.82222222222222219</v>
      </c>
      <c r="Z22" s="840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 x14ac:dyDescent="0.35">
      <c r="A23" s="842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 x14ac:dyDescent="0.4">
      <c r="A25" s="847" t="s">
        <v>30</v>
      </c>
      <c r="B25" s="5"/>
      <c r="C25" s="29">
        <v>9212</v>
      </c>
      <c r="D25" s="843">
        <v>1018</v>
      </c>
      <c r="E25" s="844"/>
      <c r="F25" s="596">
        <v>28</v>
      </c>
      <c r="G25" s="5"/>
      <c r="H25" s="387">
        <v>9114</v>
      </c>
      <c r="I25" s="843">
        <v>1005</v>
      </c>
      <c r="J25" s="844"/>
      <c r="K25" s="596">
        <v>24</v>
      </c>
      <c r="L25" s="5"/>
      <c r="M25" s="387">
        <v>9209</v>
      </c>
      <c r="N25" s="843">
        <v>1007</v>
      </c>
      <c r="O25" s="844"/>
      <c r="P25" s="596">
        <v>22</v>
      </c>
      <c r="Q25" s="5"/>
      <c r="R25" s="387">
        <v>9112</v>
      </c>
      <c r="S25" s="843">
        <v>1026</v>
      </c>
      <c r="T25" s="844"/>
      <c r="U25" s="596">
        <v>20</v>
      </c>
      <c r="V25" s="5"/>
      <c r="W25" s="387" t="str">
        <f>$AB$49</f>
        <v>9110</v>
      </c>
      <c r="X25" s="843">
        <v>1009</v>
      </c>
      <c r="Y25" s="844"/>
      <c r="Z25" s="596">
        <v>16</v>
      </c>
      <c r="AA25" s="5"/>
      <c r="AE25" s="291"/>
      <c r="AF25" s="331" t="s">
        <v>31</v>
      </c>
      <c r="AG25" s="94"/>
      <c r="AH25" s="85"/>
      <c r="AI25" s="268" t="s">
        <v>32</v>
      </c>
      <c r="AJ25" s="848"/>
    </row>
    <row r="26" spans="1:38" ht="18" customHeight="1" thickBot="1" x14ac:dyDescent="0.4">
      <c r="A26" s="847"/>
      <c r="B26" s="5"/>
      <c r="C26" s="839">
        <f>$AC$61</f>
        <v>0.28194444444444444</v>
      </c>
      <c r="D26" s="840"/>
      <c r="E26" s="839">
        <f>$AF$61</f>
        <v>0.82777777777777772</v>
      </c>
      <c r="F26" s="840"/>
      <c r="G26" s="25"/>
      <c r="H26" s="839">
        <f>$AC$57</f>
        <v>0.27013888888888887</v>
      </c>
      <c r="I26" s="840"/>
      <c r="J26" s="839">
        <f>$AF$57</f>
        <v>0.77430555555555558</v>
      </c>
      <c r="K26" s="840"/>
      <c r="L26" s="25"/>
      <c r="M26" s="839">
        <f>AC55</f>
        <v>0.26597222222222222</v>
      </c>
      <c r="N26" s="840"/>
      <c r="O26" s="839">
        <f>AD55</f>
        <v>0.37708333333333333</v>
      </c>
      <c r="P26" s="840"/>
      <c r="Q26" s="25"/>
      <c r="R26" s="839">
        <f>$AC$53</f>
        <v>0.25694444444444442</v>
      </c>
      <c r="S26" s="840"/>
      <c r="T26" s="839">
        <f>$AD$53</f>
        <v>0.41180555555555554</v>
      </c>
      <c r="U26" s="840"/>
      <c r="V26" s="19"/>
      <c r="W26" s="839">
        <f>$AC$49</f>
        <v>0.24791666666666667</v>
      </c>
      <c r="X26" s="840"/>
      <c r="Y26" s="839" t="str">
        <f>$AD$49</f>
        <v>9:38</v>
      </c>
      <c r="Z26" s="840"/>
      <c r="AA26" s="5"/>
      <c r="AE26" s="85"/>
      <c r="AF26" s="291">
        <f>COUNTA(AE5:AE7,S21,X17,S13,N25,I13,AE9:AE11,AE13:AE15,AF14,AG14,AG7,AG5,C5,H5,R5,W5,J35,D9,N5,X13,D13,N29,N13,S29,S17,X29,S25,I29,N21,N17,D21,I21,AG6,I9,X21,I17,X25,D29,N9,I25,S9,X9,D25,D17,AF5)</f>
        <v>33</v>
      </c>
      <c r="AG26" s="85"/>
      <c r="AH26" s="85"/>
      <c r="AI26" s="269" t="s">
        <v>33</v>
      </c>
      <c r="AJ26" s="849"/>
      <c r="AK26" s="308"/>
    </row>
    <row r="27" spans="1:38" ht="18" customHeight="1" thickBot="1" x14ac:dyDescent="0.4">
      <c r="A27" s="842"/>
      <c r="B27" s="5"/>
      <c r="G27" s="5"/>
      <c r="L27" s="5"/>
      <c r="M27" s="839"/>
      <c r="N27" s="840"/>
      <c r="O27" s="839"/>
      <c r="P27" s="840"/>
      <c r="Q27" s="5"/>
      <c r="R27"/>
      <c r="S27"/>
      <c r="T27"/>
      <c r="U27"/>
      <c r="V27" s="5"/>
      <c r="W27" s="839">
        <f>$AE$49</f>
        <v>0.67708333333333337</v>
      </c>
      <c r="X27" s="840"/>
      <c r="Y27" s="839" t="str">
        <f>$AF$49</f>
        <v>19:04</v>
      </c>
      <c r="Z27" s="840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0999999999999996" customHeight="1" thickBot="1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 x14ac:dyDescent="0.4">
      <c r="A29" s="841" t="s">
        <v>35</v>
      </c>
      <c r="B29" s="5"/>
      <c r="C29" s="387">
        <v>9109</v>
      </c>
      <c r="D29" s="843">
        <v>1029</v>
      </c>
      <c r="E29" s="844"/>
      <c r="F29" s="596">
        <v>15</v>
      </c>
      <c r="G29" s="5"/>
      <c r="H29" s="387">
        <v>9107</v>
      </c>
      <c r="I29" s="843">
        <v>1017</v>
      </c>
      <c r="J29" s="844"/>
      <c r="K29" s="596">
        <v>13</v>
      </c>
      <c r="L29" s="5"/>
      <c r="M29" s="387">
        <v>9106</v>
      </c>
      <c r="N29" s="843">
        <v>1008</v>
      </c>
      <c r="O29" s="844"/>
      <c r="P29" s="596">
        <v>11</v>
      </c>
      <c r="Q29" s="5"/>
      <c r="R29" s="387">
        <v>9104</v>
      </c>
      <c r="S29" s="845">
        <v>1010</v>
      </c>
      <c r="T29" s="846"/>
      <c r="U29" s="596">
        <v>8</v>
      </c>
      <c r="V29" s="5"/>
      <c r="W29" s="387" t="str">
        <f>$AB$36</f>
        <v>9202</v>
      </c>
      <c r="X29" s="845">
        <v>1006</v>
      </c>
      <c r="Y29" s="846"/>
      <c r="Z29" s="596">
        <v>3</v>
      </c>
      <c r="AA29" s="5"/>
      <c r="AB29" s="1" t="s">
        <v>2</v>
      </c>
      <c r="AD29" s="1">
        <v>28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 x14ac:dyDescent="0.4">
      <c r="A30" s="841"/>
      <c r="B30" s="5"/>
      <c r="C30" s="839">
        <f>$AC$48</f>
        <v>0.24513888888888888</v>
      </c>
      <c r="D30" s="840"/>
      <c r="E30" s="839" t="str">
        <f>$AD$48</f>
        <v>9:34</v>
      </c>
      <c r="F30" s="840"/>
      <c r="G30" s="25"/>
      <c r="H30" s="839">
        <f>$AC$46</f>
        <v>0.23680555555555555</v>
      </c>
      <c r="I30" s="840"/>
      <c r="J30" s="839">
        <f>$AD$46</f>
        <v>0.39027777777777778</v>
      </c>
      <c r="K30" s="840"/>
      <c r="L30" s="25"/>
      <c r="M30" s="839">
        <f>$AC$44</f>
        <v>0.2326388888888889</v>
      </c>
      <c r="N30" s="840"/>
      <c r="O30" s="839">
        <f>$AD$44</f>
        <v>0.38472222222222224</v>
      </c>
      <c r="P30" s="840"/>
      <c r="Q30" s="19"/>
      <c r="R30" s="839">
        <f>$AC$41</f>
        <v>0.22152777777777777</v>
      </c>
      <c r="S30" s="840"/>
      <c r="T30" s="839" t="str">
        <f>$AD$41</f>
        <v>10:05</v>
      </c>
      <c r="U30" s="840"/>
      <c r="V30" s="19"/>
      <c r="W30" s="839">
        <f>$AC$36</f>
        <v>0.19305555555555556</v>
      </c>
      <c r="X30" s="840"/>
      <c r="Y30" s="839">
        <f>$AD$36</f>
        <v>0.39513888888888887</v>
      </c>
      <c r="Z30" s="840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 x14ac:dyDescent="0.4">
      <c r="A31" s="842"/>
      <c r="B31" s="5"/>
      <c r="C31" s="839">
        <f>$AE$48</f>
        <v>0.66597222222222219</v>
      </c>
      <c r="D31" s="840"/>
      <c r="E31" s="839" t="str">
        <f>$AF$48</f>
        <v>18:49</v>
      </c>
      <c r="F31" s="840"/>
      <c r="G31" s="25"/>
      <c r="H31" s="839">
        <f>AE46</f>
        <v>0.66111111111111109</v>
      </c>
      <c r="I31" s="840"/>
      <c r="J31" s="839">
        <f>$AF$46</f>
        <v>1.0208333333333333</v>
      </c>
      <c r="K31" s="840"/>
      <c r="L31" s="25"/>
      <c r="M31" s="839">
        <f>$AE$44</f>
        <v>0.65138888888888891</v>
      </c>
      <c r="N31" s="840"/>
      <c r="O31" s="839">
        <f>$AF$44</f>
        <v>1.0618055555555554</v>
      </c>
      <c r="P31" s="840"/>
      <c r="Q31" s="19"/>
      <c r="R31" s="839">
        <f>$AE$41</f>
        <v>0.64166666666666672</v>
      </c>
      <c r="S31" s="840"/>
      <c r="T31" s="839" t="str">
        <f>$AF$41</f>
        <v>21:35</v>
      </c>
      <c r="U31" s="840"/>
      <c r="V31" s="19"/>
      <c r="W31" s="839">
        <f>$AE$36</f>
        <v>0.64166666666666672</v>
      </c>
      <c r="X31" s="840"/>
      <c r="Y31" s="839">
        <f>$AF$36</f>
        <v>5.9722222222222225E-2</v>
      </c>
      <c r="Z31" s="840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 x14ac:dyDescent="0.3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 x14ac:dyDescent="0.3">
      <c r="W34"/>
      <c r="X34"/>
      <c r="Y34"/>
      <c r="Z34" s="798">
        <v>1</v>
      </c>
      <c r="AA34" s="71"/>
      <c r="AB34" s="799" t="s">
        <v>41</v>
      </c>
      <c r="AC34" s="401">
        <v>0.17847222222222223</v>
      </c>
      <c r="AD34" s="401"/>
      <c r="AE34" s="401"/>
      <c r="AF34" s="401">
        <v>1.0451388888888888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 x14ac:dyDescent="0.3">
      <c r="I35"/>
      <c r="J35"/>
      <c r="K35"/>
      <c r="L35"/>
      <c r="W35"/>
      <c r="X35"/>
      <c r="Y35"/>
      <c r="Z35" s="798">
        <v>2</v>
      </c>
      <c r="AA35" s="71"/>
      <c r="AB35" s="799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 x14ac:dyDescent="0.3">
      <c r="I36"/>
      <c r="J36"/>
      <c r="K36"/>
      <c r="L36"/>
      <c r="V36"/>
      <c r="W36"/>
      <c r="X36"/>
      <c r="Y36"/>
      <c r="Z36" s="798">
        <v>3</v>
      </c>
      <c r="AA36" s="71"/>
      <c r="AB36" s="68" t="s">
        <v>44</v>
      </c>
      <c r="AC36" s="401">
        <v>0.19305555555555556</v>
      </c>
      <c r="AD36" s="401">
        <v>0.39513888888888887</v>
      </c>
      <c r="AE36" s="401">
        <v>0.64166666666666672</v>
      </c>
      <c r="AF36" s="401">
        <v>5.9722222222222225E-2</v>
      </c>
      <c r="AG36" s="260">
        <v>241</v>
      </c>
      <c r="AH36"/>
      <c r="AI36"/>
      <c r="AJ36" s="31"/>
      <c r="AK36" s="31"/>
      <c r="AL36" s="31"/>
      <c r="AM36" s="2"/>
    </row>
    <row r="37" spans="3:39" ht="18" hidden="1" customHeight="1" x14ac:dyDescent="0.3">
      <c r="V37"/>
      <c r="W37"/>
      <c r="X37"/>
      <c r="Y37"/>
      <c r="Z37" s="798">
        <v>4</v>
      </c>
      <c r="AA37" s="71"/>
      <c r="AB37" s="68">
        <v>9102</v>
      </c>
      <c r="AC37" s="401">
        <v>0.20486111111111113</v>
      </c>
      <c r="AD37" s="401"/>
      <c r="AE37" s="401"/>
      <c r="AF37" s="401">
        <v>0.80347222222222225</v>
      </c>
      <c r="AG37" s="641">
        <v>219</v>
      </c>
      <c r="AH37"/>
      <c r="AI37"/>
      <c r="AJ37" s="31"/>
      <c r="AK37" s="31"/>
      <c r="AL37" s="31"/>
      <c r="AM37" s="2"/>
    </row>
    <row r="38" spans="3:39" ht="18" hidden="1" customHeight="1" x14ac:dyDescent="0.3">
      <c r="V38"/>
      <c r="W38"/>
      <c r="X38"/>
      <c r="Y38"/>
      <c r="Z38" s="798">
        <v>5</v>
      </c>
      <c r="AA38" s="71"/>
      <c r="AB38" s="799">
        <v>9203</v>
      </c>
      <c r="AC38" s="401">
        <v>0.20486111111111113</v>
      </c>
      <c r="AD38" s="401"/>
      <c r="AE38" s="401"/>
      <c r="AF38" s="401">
        <v>0.85972222222222228</v>
      </c>
      <c r="AG38" s="260">
        <v>245</v>
      </c>
      <c r="AH38"/>
      <c r="AI38"/>
      <c r="AJ38" s="31"/>
      <c r="AK38" s="31"/>
      <c r="AL38" s="31"/>
      <c r="AM38" s="2"/>
    </row>
    <row r="39" spans="3:39" ht="18" hidden="1" customHeight="1" x14ac:dyDescent="0.3">
      <c r="U39"/>
      <c r="V39"/>
      <c r="W39"/>
      <c r="X39"/>
      <c r="Y39"/>
      <c r="Z39" s="798">
        <v>6</v>
      </c>
      <c r="AA39" s="71"/>
      <c r="AB39" s="799" t="s">
        <v>45</v>
      </c>
      <c r="AC39" s="401">
        <v>0.20694444444444443</v>
      </c>
      <c r="AD39" s="401"/>
      <c r="AE39" s="401"/>
      <c r="AF39" s="401">
        <v>0.85763888888888884</v>
      </c>
      <c r="AG39" s="800">
        <v>245</v>
      </c>
      <c r="AH39"/>
      <c r="AI39"/>
      <c r="AJ39" s="31"/>
      <c r="AK39" s="31"/>
      <c r="AL39" s="31"/>
      <c r="AM39" s="2"/>
    </row>
    <row r="40" spans="3:39" ht="18" hidden="1" customHeight="1" x14ac:dyDescent="0.3">
      <c r="G40"/>
      <c r="H40"/>
      <c r="I40"/>
      <c r="K40"/>
      <c r="U40"/>
      <c r="V40"/>
      <c r="W40"/>
      <c r="X40"/>
      <c r="Y40"/>
      <c r="Z40" s="798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219</v>
      </c>
      <c r="AH40"/>
      <c r="AI40"/>
      <c r="AJ40" s="31"/>
      <c r="AK40" s="31"/>
      <c r="AL40" s="31"/>
      <c r="AM40" s="2"/>
    </row>
    <row r="41" spans="3:39" ht="18" hidden="1" customHeight="1" x14ac:dyDescent="0.3">
      <c r="G41"/>
      <c r="H41"/>
      <c r="I41"/>
      <c r="K41"/>
      <c r="M41"/>
      <c r="U41"/>
      <c r="V41"/>
      <c r="W41"/>
      <c r="X41"/>
      <c r="Y41"/>
      <c r="Z41" s="798">
        <v>8</v>
      </c>
      <c r="AA41" s="71"/>
      <c r="AB41" s="68" t="s">
        <v>48</v>
      </c>
      <c r="AC41" s="401">
        <v>0.22152777777777777</v>
      </c>
      <c r="AD41" s="401" t="s">
        <v>49</v>
      </c>
      <c r="AE41" s="401">
        <v>0.64166666666666672</v>
      </c>
      <c r="AF41" s="401" t="s">
        <v>50</v>
      </c>
      <c r="AG41" s="260">
        <v>173</v>
      </c>
      <c r="AH41"/>
      <c r="AI41"/>
      <c r="AJ41" s="31"/>
      <c r="AK41" s="31"/>
      <c r="AL41" s="31"/>
      <c r="AM41" s="2"/>
    </row>
    <row r="42" spans="3:39" ht="18" hidden="1" customHeight="1" x14ac:dyDescent="0.3">
      <c r="G42"/>
      <c r="H42"/>
      <c r="I42"/>
      <c r="K42"/>
      <c r="M42"/>
      <c r="U42"/>
      <c r="V42"/>
      <c r="W42"/>
      <c r="X42"/>
      <c r="Y42"/>
      <c r="Z42" s="798">
        <v>9</v>
      </c>
      <c r="AA42" s="71"/>
      <c r="AB42" s="68">
        <v>9205</v>
      </c>
      <c r="AC42" s="401">
        <v>0.22638888888888889</v>
      </c>
      <c r="AD42" s="401"/>
      <c r="AE42" s="401"/>
      <c r="AF42" s="401">
        <v>0.82222222222222219</v>
      </c>
      <c r="AG42" s="641">
        <v>225</v>
      </c>
      <c r="AH42"/>
      <c r="AI42"/>
      <c r="AJ42" s="31"/>
      <c r="AK42" s="31"/>
      <c r="AL42" s="31"/>
      <c r="AM42" s="2"/>
    </row>
    <row r="43" spans="3:39" ht="18" hidden="1" customHeight="1" x14ac:dyDescent="0.3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98">
        <v>10</v>
      </c>
      <c r="AA43" s="71"/>
      <c r="AB43" s="68">
        <v>9105</v>
      </c>
      <c r="AC43" s="401">
        <v>0.22847222222222222</v>
      </c>
      <c r="AD43" s="401"/>
      <c r="AE43" s="401"/>
      <c r="AF43" s="401">
        <v>0.83472222222222225</v>
      </c>
      <c r="AG43" s="260">
        <v>219</v>
      </c>
      <c r="AH43"/>
      <c r="AI43"/>
      <c r="AJ43" s="31"/>
      <c r="AK43" s="31"/>
      <c r="AL43" s="31"/>
      <c r="AM43" s="2"/>
    </row>
    <row r="44" spans="3:39" ht="18" hidden="1" customHeight="1" x14ac:dyDescent="0.3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98">
        <v>11</v>
      </c>
      <c r="AA44" s="71"/>
      <c r="AB44" s="68">
        <v>9106</v>
      </c>
      <c r="AC44" s="401">
        <v>0.2326388888888889</v>
      </c>
      <c r="AD44" s="401">
        <v>0.38472222222222224</v>
      </c>
      <c r="AE44" s="401">
        <v>0.65138888888888891</v>
      </c>
      <c r="AF44" s="401">
        <v>1.0618055555555554</v>
      </c>
      <c r="AG44" s="641">
        <v>208</v>
      </c>
      <c r="AH44"/>
      <c r="AI44"/>
      <c r="AJ44" s="31"/>
      <c r="AK44" s="31"/>
      <c r="AL44" s="31"/>
      <c r="AM44" s="2"/>
    </row>
    <row r="45" spans="3:39" ht="18" hidden="1" customHeight="1" x14ac:dyDescent="0.3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98">
        <v>12</v>
      </c>
      <c r="AA45" s="71"/>
      <c r="AB45" s="799">
        <v>9206</v>
      </c>
      <c r="AC45" s="401">
        <v>0.23472222222222222</v>
      </c>
      <c r="AD45" s="401"/>
      <c r="AE45" s="401"/>
      <c r="AF45" s="401">
        <v>1</v>
      </c>
      <c r="AG45" s="641">
        <v>289</v>
      </c>
      <c r="AH45"/>
      <c r="AI45"/>
      <c r="AJ45" s="31"/>
      <c r="AK45" s="31"/>
      <c r="AL45" s="31"/>
      <c r="AM45" s="2"/>
    </row>
    <row r="46" spans="3:39" ht="18" hidden="1" customHeight="1" x14ac:dyDescent="0.3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98">
        <v>13</v>
      </c>
      <c r="AA46" s="71"/>
      <c r="AB46" s="68">
        <v>9107</v>
      </c>
      <c r="AC46" s="401">
        <v>0.23680555555555555</v>
      </c>
      <c r="AD46" s="401">
        <v>0.39027777777777778</v>
      </c>
      <c r="AE46" s="401">
        <v>0.66111111111111109</v>
      </c>
      <c r="AF46" s="401">
        <v>1.0208333333333333</v>
      </c>
      <c r="AG46" s="641">
        <v>191</v>
      </c>
      <c r="AH46"/>
      <c r="AI46"/>
      <c r="AJ46" s="31"/>
      <c r="AK46" s="31"/>
      <c r="AL46" s="31"/>
      <c r="AM46" s="2"/>
    </row>
    <row r="47" spans="3:39" ht="18" hidden="1" customHeight="1" x14ac:dyDescent="0.3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98">
        <v>14</v>
      </c>
      <c r="AA47" s="71"/>
      <c r="AB47" s="799" t="s">
        <v>51</v>
      </c>
      <c r="AC47" s="401">
        <v>0.23958333333333334</v>
      </c>
      <c r="AD47" s="401"/>
      <c r="AE47" s="401"/>
      <c r="AF47" s="401">
        <v>3.9583333333333331E-2</v>
      </c>
      <c r="AG47" s="68">
        <v>289</v>
      </c>
      <c r="AH47"/>
      <c r="AI47"/>
      <c r="AJ47" s="31"/>
      <c r="AK47" s="31"/>
      <c r="AL47" s="31"/>
      <c r="AM47" s="2"/>
    </row>
    <row r="48" spans="3:39" ht="18" hidden="1" customHeight="1" x14ac:dyDescent="0.3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98">
        <v>15</v>
      </c>
      <c r="AA48" s="71"/>
      <c r="AB48" s="68" t="s">
        <v>52</v>
      </c>
      <c r="AC48" s="401">
        <v>0.24513888888888888</v>
      </c>
      <c r="AD48" s="401" t="s">
        <v>53</v>
      </c>
      <c r="AE48" s="401">
        <v>0.66597222222222219</v>
      </c>
      <c r="AF48" s="401" t="s">
        <v>54</v>
      </c>
      <c r="AG48" s="68">
        <v>102</v>
      </c>
      <c r="AH48"/>
      <c r="AI48"/>
      <c r="AJ48" s="31"/>
      <c r="AK48" s="31"/>
      <c r="AL48" s="31"/>
      <c r="AM48" s="2"/>
    </row>
    <row r="49" spans="3:39" ht="18" hidden="1" customHeight="1" x14ac:dyDescent="0.3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98">
        <v>16</v>
      </c>
      <c r="AA49" s="71"/>
      <c r="AB49" s="68" t="s">
        <v>55</v>
      </c>
      <c r="AC49" s="401">
        <v>0.24791666666666667</v>
      </c>
      <c r="AD49" s="401" t="s">
        <v>56</v>
      </c>
      <c r="AE49" s="401">
        <v>0.67708333333333337</v>
      </c>
      <c r="AF49" s="401" t="s">
        <v>57</v>
      </c>
      <c r="AG49" s="641">
        <v>103</v>
      </c>
      <c r="AH49"/>
      <c r="AI49"/>
      <c r="AJ49" s="31"/>
      <c r="AK49" s="31"/>
      <c r="AL49" s="31"/>
      <c r="AM49" s="2"/>
    </row>
    <row r="50" spans="3:39" ht="18" hidden="1" customHeight="1" x14ac:dyDescent="0.3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98">
        <v>17</v>
      </c>
      <c r="AA50" s="71"/>
      <c r="AB50" s="68">
        <v>9207</v>
      </c>
      <c r="AC50" s="401">
        <v>0.24791666666666667</v>
      </c>
      <c r="AD50" s="401"/>
      <c r="AE50" s="401"/>
      <c r="AF50" s="401">
        <v>0.8041666666666667</v>
      </c>
      <c r="AG50" s="641">
        <v>208</v>
      </c>
      <c r="AH50"/>
      <c r="AI50"/>
      <c r="AJ50" s="31"/>
      <c r="AK50" s="31"/>
      <c r="AL50" s="31"/>
      <c r="AM50" s="2"/>
    </row>
    <row r="51" spans="3:39" ht="18" hidden="1" customHeight="1" x14ac:dyDescent="0.3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98">
        <v>18</v>
      </c>
      <c r="AA51" s="71"/>
      <c r="AB51" s="799">
        <v>9208</v>
      </c>
      <c r="AC51" s="401">
        <v>0.25277777777777777</v>
      </c>
      <c r="AD51" s="401"/>
      <c r="AE51" s="401"/>
      <c r="AF51" s="401">
        <v>1.0569444444444445</v>
      </c>
      <c r="AG51" s="641">
        <v>306</v>
      </c>
      <c r="AH51"/>
      <c r="AI51"/>
      <c r="AJ51" s="31"/>
      <c r="AK51" s="31"/>
      <c r="AL51" s="31"/>
      <c r="AM51" s="2"/>
    </row>
    <row r="52" spans="3:39" ht="18" hidden="1" customHeight="1" x14ac:dyDescent="0.3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98">
        <v>19</v>
      </c>
      <c r="AA52" s="71"/>
      <c r="AB52" s="799" t="s">
        <v>58</v>
      </c>
      <c r="AC52" s="401">
        <v>0.25416666666666665</v>
      </c>
      <c r="AD52" s="401"/>
      <c r="AE52" s="401"/>
      <c r="AF52" s="401">
        <v>4.8611111111111112E-2</v>
      </c>
      <c r="AG52" s="641">
        <v>289</v>
      </c>
      <c r="AH52"/>
      <c r="AI52"/>
      <c r="AJ52" s="31"/>
      <c r="AK52" s="31"/>
      <c r="AL52" s="31"/>
      <c r="AM52" s="2"/>
    </row>
    <row r="53" spans="3:39" ht="18" hidden="1" customHeight="1" x14ac:dyDescent="0.3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98">
        <v>20</v>
      </c>
      <c r="AA53" s="71"/>
      <c r="AB53" s="68">
        <v>9112</v>
      </c>
      <c r="AC53" s="401">
        <v>0.25694444444444442</v>
      </c>
      <c r="AD53" s="401">
        <v>0.41180555555555554</v>
      </c>
      <c r="AE53" s="401"/>
      <c r="AF53" s="401"/>
      <c r="AG53" s="641">
        <v>60</v>
      </c>
      <c r="AH53"/>
      <c r="AI53"/>
      <c r="AJ53" s="31"/>
      <c r="AK53" s="31"/>
      <c r="AL53" s="31"/>
      <c r="AM53" s="2"/>
    </row>
    <row r="54" spans="3:39" ht="18" hidden="1" customHeight="1" x14ac:dyDescent="0.3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98">
        <v>21</v>
      </c>
      <c r="AA54" s="71"/>
      <c r="AB54" s="68">
        <v>9113</v>
      </c>
      <c r="AC54" s="401">
        <v>0.26458333333333334</v>
      </c>
      <c r="AD54" s="401"/>
      <c r="AE54" s="401"/>
      <c r="AF54" s="401">
        <v>0.82152777777777775</v>
      </c>
      <c r="AG54" s="641">
        <v>201</v>
      </c>
      <c r="AH54"/>
      <c r="AI54"/>
      <c r="AJ54" s="31"/>
      <c r="AK54" s="31"/>
      <c r="AL54" s="31"/>
      <c r="AM54" s="2"/>
    </row>
    <row r="55" spans="3:39" ht="18" hidden="1" customHeight="1" x14ac:dyDescent="0.3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98">
        <v>22</v>
      </c>
      <c r="AA55" s="71"/>
      <c r="AB55" s="68">
        <v>9209</v>
      </c>
      <c r="AC55" s="401">
        <v>0.26597222222222222</v>
      </c>
      <c r="AD55" s="401">
        <v>0.37708333333333333</v>
      </c>
      <c r="AE55" s="401">
        <v>0.65902777777777777</v>
      </c>
      <c r="AF55" s="401">
        <v>0.78611111111111109</v>
      </c>
      <c r="AG55" s="68">
        <v>89</v>
      </c>
      <c r="AH55"/>
      <c r="AI55"/>
      <c r="AJ55" s="31"/>
      <c r="AK55" s="31"/>
      <c r="AL55" s="31"/>
      <c r="AM55" s="2"/>
    </row>
    <row r="56" spans="3:39" ht="18" hidden="1" customHeight="1" x14ac:dyDescent="0.3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98">
        <v>23</v>
      </c>
      <c r="AA56" s="71"/>
      <c r="AB56" s="801">
        <v>9210</v>
      </c>
      <c r="AC56" s="401">
        <v>0.26874999999999999</v>
      </c>
      <c r="AD56" s="401"/>
      <c r="AE56" s="401"/>
      <c r="AF56" s="401">
        <v>0.88194444444444442</v>
      </c>
      <c r="AG56" s="641">
        <v>229</v>
      </c>
      <c r="AH56"/>
      <c r="AI56"/>
      <c r="AJ56" s="31"/>
      <c r="AK56" s="31"/>
      <c r="AL56" s="31"/>
      <c r="AM56" s="2"/>
    </row>
    <row r="57" spans="3:39" ht="18" hidden="1" customHeight="1" x14ac:dyDescent="0.3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98">
        <v>24</v>
      </c>
      <c r="AA57" s="71"/>
      <c r="AB57" s="68">
        <v>9114</v>
      </c>
      <c r="AC57" s="401">
        <v>0.27013888888888887</v>
      </c>
      <c r="AD57" s="401"/>
      <c r="AE57" s="401"/>
      <c r="AF57" s="401">
        <v>0.77430555555555558</v>
      </c>
      <c r="AG57" s="68">
        <v>184</v>
      </c>
      <c r="AH57"/>
      <c r="AI57"/>
      <c r="AJ57" s="31"/>
      <c r="AK57" s="31"/>
      <c r="AL57" s="31"/>
      <c r="AM57" s="2"/>
    </row>
    <row r="58" spans="3:39" ht="18" hidden="1" customHeight="1" x14ac:dyDescent="0.3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98">
        <v>25</v>
      </c>
      <c r="AA58" s="71"/>
      <c r="AB58" s="68">
        <v>9115</v>
      </c>
      <c r="AC58" s="401">
        <v>0.27291666666666664</v>
      </c>
      <c r="AD58" s="640"/>
      <c r="AE58" s="401"/>
      <c r="AF58" s="401">
        <v>0.87847222222222221</v>
      </c>
      <c r="AG58" s="641">
        <v>219</v>
      </c>
      <c r="AH58"/>
      <c r="AI58"/>
      <c r="AJ58" s="31"/>
      <c r="AK58" s="31"/>
      <c r="AL58" s="31"/>
      <c r="AM58" s="2"/>
    </row>
    <row r="59" spans="3:39" ht="18" hidden="1" customHeight="1" x14ac:dyDescent="0.3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98">
        <v>26</v>
      </c>
      <c r="AA59" s="71"/>
      <c r="AB59" s="799">
        <v>9211</v>
      </c>
      <c r="AC59" s="401">
        <v>0.27430555555555558</v>
      </c>
      <c r="AD59" s="401"/>
      <c r="AE59" s="401"/>
      <c r="AF59" s="401">
        <v>1.0340277777777778</v>
      </c>
      <c r="AG59" s="68">
        <v>286</v>
      </c>
      <c r="AH59"/>
      <c r="AI59"/>
      <c r="AJ59" s="31"/>
      <c r="AK59" s="31"/>
      <c r="AL59" s="31"/>
      <c r="AM59" s="2"/>
    </row>
    <row r="60" spans="3:39" ht="18" hidden="1" customHeight="1" x14ac:dyDescent="0.3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98">
        <v>27</v>
      </c>
      <c r="AA60" s="71"/>
      <c r="AB60" s="799">
        <v>9116</v>
      </c>
      <c r="AC60" s="401">
        <v>0.27986111111111112</v>
      </c>
      <c r="AD60" s="401"/>
      <c r="AE60" s="401"/>
      <c r="AF60" s="401">
        <v>1.03125</v>
      </c>
      <c r="AG60" s="641">
        <v>272</v>
      </c>
      <c r="AH60"/>
      <c r="AI60"/>
      <c r="AJ60" s="31"/>
      <c r="AK60" s="31"/>
      <c r="AL60" s="31"/>
      <c r="AM60" s="2"/>
    </row>
    <row r="61" spans="3:39" ht="18" hidden="1" customHeight="1" x14ac:dyDescent="0.3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98">
        <v>28</v>
      </c>
      <c r="AA61" s="71"/>
      <c r="AB61" s="68">
        <v>9212</v>
      </c>
      <c r="AC61" s="401">
        <v>0.28194444444444444</v>
      </c>
      <c r="AD61" s="401"/>
      <c r="AE61" s="401"/>
      <c r="AF61" s="401">
        <v>0.82777777777777772</v>
      </c>
      <c r="AG61" s="68">
        <v>205</v>
      </c>
      <c r="AH61"/>
      <c r="AI61"/>
      <c r="AJ61" s="31"/>
      <c r="AK61" s="31"/>
      <c r="AL61" s="31"/>
      <c r="AM61" s="2"/>
    </row>
    <row r="62" spans="3:39" ht="18" hidden="1" customHeight="1" x14ac:dyDescent="0.3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/>
      <c r="AA62" s="71"/>
      <c r="AB62" s="68"/>
      <c r="AC62" s="401"/>
      <c r="AD62" s="401"/>
      <c r="AE62" s="401"/>
      <c r="AF62" s="401"/>
      <c r="AG62" s="641"/>
      <c r="AH62"/>
      <c r="AI62"/>
      <c r="AJ62" s="31"/>
      <c r="AK62" s="31"/>
      <c r="AL62" s="31"/>
      <c r="AM62" s="2"/>
    </row>
    <row r="63" spans="3:39" ht="18" hidden="1" customHeight="1" x14ac:dyDescent="0.3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/>
      <c r="AA63" s="71"/>
      <c r="AB63" s="68"/>
      <c r="AC63" s="401"/>
      <c r="AD63" s="401"/>
      <c r="AE63" s="401"/>
      <c r="AF63" s="401"/>
      <c r="AG63" s="68"/>
      <c r="AH63"/>
      <c r="AI63"/>
      <c r="AJ63" s="31"/>
      <c r="AK63" s="31"/>
      <c r="AL63" s="31"/>
      <c r="AM63" s="2"/>
    </row>
    <row r="64" spans="3:39" ht="18" hidden="1" customHeight="1" x14ac:dyDescent="0.3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 x14ac:dyDescent="0.3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 x14ac:dyDescent="0.3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 x14ac:dyDescent="0.3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 x14ac:dyDescent="0.3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 x14ac:dyDescent="0.3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 x14ac:dyDescent="0.3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 x14ac:dyDescent="0.3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 x14ac:dyDescent="0.3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 x14ac:dyDescent="0.3">
      <c r="C73"/>
      <c r="D73"/>
      <c r="E73"/>
      <c r="F73"/>
      <c r="G73"/>
      <c r="H73"/>
      <c r="I73"/>
      <c r="K73"/>
      <c r="M73"/>
    </row>
    <row r="74" spans="3:25" ht="18" hidden="1" customHeight="1" x14ac:dyDescent="0.3">
      <c r="C74"/>
      <c r="D74"/>
      <c r="E74"/>
      <c r="F74"/>
      <c r="G74"/>
      <c r="H74"/>
      <c r="I74"/>
      <c r="K74"/>
      <c r="M74"/>
    </row>
    <row r="75" spans="3:25" ht="18" hidden="1" customHeight="1" x14ac:dyDescent="0.3">
      <c r="C75"/>
      <c r="D75"/>
      <c r="E75"/>
      <c r="F75"/>
      <c r="G75"/>
      <c r="H75"/>
      <c r="I75"/>
      <c r="K75"/>
      <c r="M75"/>
    </row>
    <row r="76" spans="3:25" ht="18" hidden="1" customHeight="1" x14ac:dyDescent="0.3">
      <c r="C76"/>
      <c r="D76"/>
      <c r="E76"/>
      <c r="F76"/>
      <c r="G76"/>
      <c r="H76"/>
      <c r="I76"/>
      <c r="K76"/>
      <c r="M76"/>
    </row>
    <row r="77" spans="3:25" ht="18" hidden="1" customHeight="1" x14ac:dyDescent="0.3"/>
    <row r="78" spans="3:25" ht="18" hidden="1" customHeight="1" x14ac:dyDescent="0.3"/>
    <row r="79" spans="3:25" ht="18" hidden="1" customHeight="1" x14ac:dyDescent="0.3"/>
    <row r="80" spans="3:25" ht="18" hidden="1" customHeight="1" x14ac:dyDescent="0.3"/>
    <row r="81" spans="3:45" ht="18" hidden="1" customHeight="1" x14ac:dyDescent="0.3">
      <c r="H81" s="1" t="s">
        <v>2</v>
      </c>
      <c r="W81" s="1" t="s">
        <v>2</v>
      </c>
    </row>
    <row r="82" spans="3:45" ht="18" hidden="1" customHeight="1" x14ac:dyDescent="0.35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 x14ac:dyDescent="0.3"/>
    <row r="84" spans="3:45" ht="18" hidden="1" customHeight="1" x14ac:dyDescent="0.35">
      <c r="C84" s="74"/>
      <c r="D84" s="74"/>
      <c r="E84" s="74"/>
      <c r="F84" s="74"/>
      <c r="M84" s="1" t="s">
        <v>59</v>
      </c>
    </row>
    <row r="85" spans="3:45" ht="18" hidden="1" customHeight="1" x14ac:dyDescent="0.3"/>
    <row r="86" spans="3:45" ht="0.75" customHeight="1" x14ac:dyDescent="0.3">
      <c r="E86" s="1" t="s">
        <v>2</v>
      </c>
      <c r="F86" s="1" t="s">
        <v>59</v>
      </c>
    </row>
    <row r="87" spans="3:45" ht="18" customHeight="1" x14ac:dyDescent="0.3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 x14ac:dyDescent="0.3">
      <c r="C88" s="652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>R5</v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>R6</v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>R3</v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R5</v>
      </c>
      <c r="AE88" s="121"/>
      <c r="AF88" s="21"/>
      <c r="AG88" s="21"/>
      <c r="AI88" s="1" t="s">
        <v>59</v>
      </c>
    </row>
    <row r="89" spans="3:45" ht="15.75" customHeight="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R4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>R3</v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>R2</v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R6</v>
      </c>
    </row>
    <row r="90" spans="3:45" ht="15.75" customHeight="1" x14ac:dyDescent="0.3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>R6</v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R5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>R3</v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>R6</v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>R5</v>
      </c>
    </row>
    <row r="91" spans="3:45" ht="15.75" customHeight="1" x14ac:dyDescent="0.3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>R7</v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R4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R6</v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R7</v>
      </c>
      <c r="Z91" s="139"/>
      <c r="AA91" s="139"/>
      <c r="AB91" s="139"/>
      <c r="AC91" s="139"/>
      <c r="AD91" s="139"/>
      <c r="AM91" s="835" t="s">
        <v>60</v>
      </c>
      <c r="AN91" s="835"/>
      <c r="AO91" s="835"/>
      <c r="AP91" s="835"/>
      <c r="AQ91" s="835"/>
      <c r="AR91" s="835"/>
      <c r="AS91" s="835"/>
    </row>
    <row r="92" spans="3:45" ht="15.75" customHeight="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>R2</v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>R3</v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R1</v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>R4</v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M92" s="836">
        <f ca="1">TODAY()</f>
        <v>45613</v>
      </c>
      <c r="AN92" s="837"/>
      <c r="AO92" s="837"/>
      <c r="AP92" s="837"/>
      <c r="AQ92" s="838"/>
      <c r="AR92" s="835" t="s">
        <v>61</v>
      </c>
      <c r="AS92" s="835"/>
    </row>
    <row r="93" spans="3:45" ht="15.75" customHeight="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>R1</v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>R5</v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>R2</v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>R4</v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 x14ac:dyDescent="0.3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>
        <f>$M$25</f>
        <v>9209</v>
      </c>
      <c r="AN94" s="373">
        <f>$N$25</f>
        <v>1007</v>
      </c>
      <c r="AO94" s="769">
        <f>$O$26</f>
        <v>0.37708333333333333</v>
      </c>
      <c r="AP94" s="373"/>
      <c r="AQ94" s="373"/>
      <c r="AR94" s="402"/>
      <c r="AS94" s="402"/>
    </row>
    <row r="95" spans="3:45" ht="21.75" customHeight="1" x14ac:dyDescent="0.3">
      <c r="AM95" s="66">
        <f>$M$29</f>
        <v>9106</v>
      </c>
      <c r="AN95" s="66">
        <f>$N$29</f>
        <v>1008</v>
      </c>
      <c r="AO95" s="769">
        <f>$O$30</f>
        <v>0.38472222222222224</v>
      </c>
      <c r="AP95" s="66"/>
      <c r="AQ95" s="66"/>
      <c r="AR95" s="403"/>
      <c r="AS95" s="403"/>
    </row>
    <row r="96" spans="3:45" ht="21.75" customHeight="1" x14ac:dyDescent="0.3">
      <c r="P96" s="1" t="s">
        <v>2</v>
      </c>
      <c r="AM96" s="66">
        <f>$H$29</f>
        <v>9107</v>
      </c>
      <c r="AN96" s="66">
        <f>$I$29</f>
        <v>1017</v>
      </c>
      <c r="AO96" s="769">
        <f>$J$30</f>
        <v>0.39027777777777778</v>
      </c>
      <c r="AP96" s="66"/>
      <c r="AQ96" s="66"/>
      <c r="AR96" s="403"/>
      <c r="AS96" s="403"/>
    </row>
    <row r="97" spans="3:46" ht="21.75" customHeight="1" x14ac:dyDescent="0.3">
      <c r="AM97" s="66" t="str">
        <f>$W$29</f>
        <v>9202</v>
      </c>
      <c r="AN97" s="66">
        <f>$X$29</f>
        <v>1006</v>
      </c>
      <c r="AO97" s="769">
        <f>$Y$30</f>
        <v>0.39513888888888887</v>
      </c>
      <c r="AP97" s="66"/>
      <c r="AQ97" s="66"/>
      <c r="AR97" s="403"/>
      <c r="AS97" s="403"/>
    </row>
    <row r="98" spans="3:46" ht="21.75" customHeight="1" x14ac:dyDescent="0.3">
      <c r="AM98" s="66">
        <f>$C$29</f>
        <v>9109</v>
      </c>
      <c r="AN98" s="66">
        <f>$D$29</f>
        <v>1029</v>
      </c>
      <c r="AO98" s="769" t="str">
        <f>$E$30</f>
        <v>9:34</v>
      </c>
      <c r="AP98" s="66"/>
      <c r="AQ98" s="66"/>
      <c r="AR98" s="403"/>
      <c r="AS98" s="403"/>
    </row>
    <row r="99" spans="3:46" ht="21.75" customHeight="1" x14ac:dyDescent="0.3">
      <c r="AM99" s="66" t="str">
        <f>$W$25</f>
        <v>9110</v>
      </c>
      <c r="AN99" s="66">
        <f>$X$25</f>
        <v>1009</v>
      </c>
      <c r="AO99" s="769" t="str">
        <f>$Y$26</f>
        <v>9:38</v>
      </c>
      <c r="AP99" s="66"/>
      <c r="AQ99" s="66"/>
      <c r="AR99" s="403"/>
      <c r="AS99" s="403"/>
    </row>
    <row r="100" spans="3:46" ht="21.75" customHeight="1" x14ac:dyDescent="0.3">
      <c r="J100"/>
      <c r="K100"/>
      <c r="AM100" s="66">
        <f>$R$25</f>
        <v>9112</v>
      </c>
      <c r="AN100" s="66">
        <f>$S$25</f>
        <v>1026</v>
      </c>
      <c r="AO100" s="769">
        <f>$T$26</f>
        <v>0.41180555555555554</v>
      </c>
      <c r="AP100" s="66"/>
      <c r="AQ100" s="66"/>
      <c r="AR100" s="403"/>
      <c r="AS100" s="403"/>
    </row>
    <row r="101" spans="3:46" ht="21.75" customHeight="1" x14ac:dyDescent="0.3">
      <c r="C101" s="1">
        <v>1001</v>
      </c>
      <c r="D101" s="678" t="s">
        <v>70</v>
      </c>
      <c r="J101"/>
      <c r="K101"/>
      <c r="AL101"/>
      <c r="AM101" s="802">
        <f>$R$29</f>
        <v>9104</v>
      </c>
      <c r="AN101" s="802">
        <f>$S$29</f>
        <v>1010</v>
      </c>
      <c r="AO101" s="803" t="str">
        <f>$T$30</f>
        <v>10:05</v>
      </c>
      <c r="AP101" s="802"/>
      <c r="AQ101" s="802"/>
      <c r="AR101" s="804"/>
      <c r="AS101" s="804"/>
      <c r="AT101"/>
    </row>
    <row r="102" spans="3:46" ht="13.5" customHeight="1" x14ac:dyDescent="0.3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 x14ac:dyDescent="0.3">
      <c r="C103" s="1">
        <v>1003</v>
      </c>
      <c r="D103" s="678" t="s">
        <v>70</v>
      </c>
      <c r="J103"/>
      <c r="K103"/>
    </row>
    <row r="104" spans="3:46" ht="13.5" customHeight="1" x14ac:dyDescent="0.3">
      <c r="C104" s="1">
        <v>1004</v>
      </c>
      <c r="D104" s="678" t="s">
        <v>71</v>
      </c>
      <c r="J104"/>
      <c r="K104"/>
    </row>
    <row r="105" spans="3:46" ht="13.5" customHeight="1" x14ac:dyDescent="0.3">
      <c r="C105" s="1">
        <v>1005</v>
      </c>
      <c r="D105" s="678" t="s">
        <v>71</v>
      </c>
    </row>
    <row r="106" spans="3:46" ht="13.5" customHeight="1" x14ac:dyDescent="0.3">
      <c r="C106" s="1">
        <v>1006</v>
      </c>
      <c r="D106" s="678" t="s">
        <v>72</v>
      </c>
    </row>
    <row r="107" spans="3:46" ht="13.5" customHeight="1" x14ac:dyDescent="0.3">
      <c r="C107" s="1">
        <v>1007</v>
      </c>
      <c r="D107" s="678" t="s">
        <v>70</v>
      </c>
    </row>
    <row r="108" spans="3:46" ht="13.5" customHeight="1" x14ac:dyDescent="0.3">
      <c r="C108" s="1">
        <v>1008</v>
      </c>
      <c r="D108" s="678" t="s">
        <v>71</v>
      </c>
    </row>
    <row r="109" spans="3:46" ht="13.5" customHeight="1" x14ac:dyDescent="0.3">
      <c r="C109" s="1">
        <v>1009</v>
      </c>
      <c r="D109" s="678" t="s">
        <v>71</v>
      </c>
    </row>
    <row r="110" spans="3:46" ht="13.5" customHeight="1" x14ac:dyDescent="0.3">
      <c r="C110" s="1">
        <v>1010</v>
      </c>
      <c r="D110" s="678" t="s">
        <v>70</v>
      </c>
    </row>
    <row r="111" spans="3:46" ht="13.5" customHeight="1" x14ac:dyDescent="0.3">
      <c r="C111" s="1">
        <v>1011</v>
      </c>
      <c r="D111" s="678" t="s">
        <v>71</v>
      </c>
      <c r="AD111" s="1" t="s">
        <v>73</v>
      </c>
    </row>
    <row r="112" spans="3:46" ht="13.5" customHeight="1" x14ac:dyDescent="0.3">
      <c r="C112" s="1">
        <v>1012</v>
      </c>
      <c r="D112" s="678" t="s">
        <v>72</v>
      </c>
    </row>
    <row r="113" spans="3:39 16383:16383" ht="13.5" customHeight="1" x14ac:dyDescent="0.3">
      <c r="C113" s="1">
        <v>1013</v>
      </c>
      <c r="D113" s="678" t="s">
        <v>70</v>
      </c>
    </row>
    <row r="114" spans="3:39 16383:16383" ht="13.5" customHeight="1" x14ac:dyDescent="0.3">
      <c r="C114" s="1">
        <v>1014</v>
      </c>
      <c r="D114" s="678" t="s">
        <v>72</v>
      </c>
    </row>
    <row r="115" spans="3:39 16383:16383" ht="13.5" customHeight="1" x14ac:dyDescent="0.3">
      <c r="C115" s="1">
        <v>1015</v>
      </c>
      <c r="D115" s="678" t="s">
        <v>71</v>
      </c>
    </row>
    <row r="116" spans="3:39 16383:16383" ht="13.5" customHeight="1" x14ac:dyDescent="0.3">
      <c r="C116" s="1">
        <v>1016</v>
      </c>
      <c r="D116" s="678" t="s">
        <v>71</v>
      </c>
      <c r="XFC116" s="1" t="s">
        <v>74</v>
      </c>
    </row>
    <row r="117" spans="3:39 16383:16383" ht="13.5" customHeight="1" x14ac:dyDescent="0.3">
      <c r="C117" s="1">
        <v>1017</v>
      </c>
      <c r="D117" s="678" t="s">
        <v>71</v>
      </c>
    </row>
    <row r="118" spans="3:39 16383:16383" ht="13.5" customHeight="1" x14ac:dyDescent="0.3">
      <c r="C118" s="1">
        <v>1018</v>
      </c>
      <c r="D118" s="678" t="s">
        <v>71</v>
      </c>
    </row>
    <row r="119" spans="3:39 16383:16383" ht="13.5" customHeight="1" x14ac:dyDescent="0.3">
      <c r="C119" s="1">
        <v>1019</v>
      </c>
      <c r="D119" s="678" t="s">
        <v>71</v>
      </c>
    </row>
    <row r="120" spans="3:39 16383:16383" ht="13.5" customHeight="1" x14ac:dyDescent="0.3">
      <c r="C120" s="1">
        <v>1020</v>
      </c>
      <c r="D120" s="678" t="s">
        <v>72</v>
      </c>
    </row>
    <row r="121" spans="3:39 16383:16383" ht="13.5" customHeight="1" x14ac:dyDescent="0.3">
      <c r="C121" s="1">
        <v>1021</v>
      </c>
      <c r="D121" s="678" t="s">
        <v>72</v>
      </c>
    </row>
    <row r="122" spans="3:39 16383:16383" ht="13.5" customHeight="1" x14ac:dyDescent="0.3">
      <c r="C122" s="1">
        <v>1022</v>
      </c>
      <c r="D122" s="678" t="s">
        <v>70</v>
      </c>
    </row>
    <row r="123" spans="3:39 16383:16383" ht="13.5" customHeight="1" x14ac:dyDescent="0.3">
      <c r="C123" s="1">
        <v>1023</v>
      </c>
      <c r="D123" s="678" t="s">
        <v>72</v>
      </c>
    </row>
    <row r="124" spans="3:39 16383:16383" x14ac:dyDescent="0.3">
      <c r="C124" s="1">
        <v>1024</v>
      </c>
      <c r="D124" s="678" t="s">
        <v>72</v>
      </c>
    </row>
    <row r="125" spans="3:39 16383:16383" x14ac:dyDescent="0.3">
      <c r="C125" s="1">
        <v>1025</v>
      </c>
      <c r="D125" s="678" t="s">
        <v>70</v>
      </c>
    </row>
    <row r="126" spans="3:39 16383:16383" x14ac:dyDescent="0.3">
      <c r="C126" s="1">
        <v>1026</v>
      </c>
      <c r="D126" s="678" t="s">
        <v>70</v>
      </c>
    </row>
    <row r="127" spans="3:39 16383:16383" x14ac:dyDescent="0.3">
      <c r="C127" s="1">
        <v>1027</v>
      </c>
      <c r="D127" s="678" t="s">
        <v>70</v>
      </c>
      <c r="AM127" s="1" t="s">
        <v>59</v>
      </c>
    </row>
    <row r="128" spans="3:39 16383:16383" x14ac:dyDescent="0.3">
      <c r="C128" s="1">
        <v>1028</v>
      </c>
      <c r="D128" s="678" t="s">
        <v>70</v>
      </c>
    </row>
    <row r="129" spans="3:4" x14ac:dyDescent="0.3">
      <c r="C129" s="1">
        <v>1029</v>
      </c>
      <c r="D129" s="678" t="s">
        <v>71</v>
      </c>
    </row>
    <row r="130" spans="3:4" x14ac:dyDescent="0.3">
      <c r="C130" s="1">
        <v>1030</v>
      </c>
      <c r="D130" s="678" t="s">
        <v>72</v>
      </c>
    </row>
    <row r="131" spans="3:4" x14ac:dyDescent="0.3">
      <c r="C131" s="1">
        <v>1031</v>
      </c>
      <c r="D131" s="678" t="s">
        <v>70</v>
      </c>
    </row>
    <row r="132" spans="3:4" x14ac:dyDescent="0.3">
      <c r="C132" s="1">
        <v>1032</v>
      </c>
      <c r="D132" s="678" t="s">
        <v>70</v>
      </c>
    </row>
    <row r="133" spans="3:4" x14ac:dyDescent="0.3">
      <c r="C133" s="1">
        <v>1033</v>
      </c>
      <c r="D133" s="678" t="s">
        <v>72</v>
      </c>
    </row>
    <row r="151" spans="1:10 16383:16383" x14ac:dyDescent="0.3">
      <c r="XFC151" s="1" t="s">
        <v>75</v>
      </c>
    </row>
    <row r="155" spans="1:10 16383:16383" x14ac:dyDescent="0.3">
      <c r="A155"/>
      <c r="B155"/>
      <c r="C155"/>
      <c r="D155"/>
      <c r="E155"/>
      <c r="F155"/>
      <c r="G155"/>
      <c r="H155"/>
      <c r="I155"/>
      <c r="J155"/>
    </row>
    <row r="156" spans="1:10 16383:16383" x14ac:dyDescent="0.3">
      <c r="A156"/>
      <c r="B156"/>
      <c r="C156"/>
      <c r="D156"/>
      <c r="E156"/>
      <c r="F156"/>
      <c r="G156"/>
      <c r="H156"/>
      <c r="I156"/>
      <c r="J156"/>
    </row>
    <row r="157" spans="1:10 16383:16383" x14ac:dyDescent="0.3">
      <c r="A157"/>
      <c r="B157"/>
      <c r="C157"/>
      <c r="D157"/>
      <c r="E157"/>
      <c r="F157"/>
      <c r="G157"/>
      <c r="H157"/>
      <c r="I157"/>
      <c r="J157"/>
    </row>
    <row r="158" spans="1:10 16383:16383" x14ac:dyDescent="0.3">
      <c r="A158"/>
      <c r="B158"/>
      <c r="C158"/>
      <c r="D158"/>
      <c r="E158"/>
      <c r="F158"/>
      <c r="G158"/>
      <c r="H158"/>
      <c r="I158"/>
      <c r="J158"/>
    </row>
    <row r="159" spans="1:10 16383:16383" x14ac:dyDescent="0.3">
      <c r="A159"/>
      <c r="B159"/>
      <c r="C159"/>
      <c r="D159"/>
      <c r="E159"/>
      <c r="F159"/>
      <c r="G159"/>
      <c r="H159"/>
      <c r="I159"/>
      <c r="J159"/>
    </row>
    <row r="160" spans="1:10 16383:16383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31" x14ac:dyDescent="0.3">
      <c r="A193"/>
      <c r="B193"/>
      <c r="C193"/>
      <c r="D193"/>
      <c r="E193"/>
      <c r="F193"/>
      <c r="G193"/>
      <c r="H193"/>
      <c r="I193"/>
      <c r="J193"/>
    </row>
    <row r="194" spans="1:31" x14ac:dyDescent="0.3">
      <c r="A194"/>
      <c r="B194"/>
      <c r="C194"/>
      <c r="D194"/>
      <c r="E194"/>
      <c r="F194"/>
      <c r="G194"/>
      <c r="H194"/>
      <c r="I194"/>
      <c r="J194"/>
    </row>
    <row r="195" spans="1:31" x14ac:dyDescent="0.3">
      <c r="A195"/>
      <c r="B195"/>
      <c r="C195"/>
      <c r="D195"/>
      <c r="E195"/>
      <c r="F195"/>
      <c r="G195"/>
      <c r="H195"/>
      <c r="I195"/>
      <c r="J195"/>
    </row>
    <row r="196" spans="1:31" x14ac:dyDescent="0.3">
      <c r="A196"/>
      <c r="B196"/>
      <c r="C196"/>
      <c r="D196"/>
      <c r="E196"/>
      <c r="F196"/>
      <c r="G196"/>
      <c r="H196"/>
      <c r="I196"/>
      <c r="J196"/>
    </row>
    <row r="197" spans="1:31" x14ac:dyDescent="0.3">
      <c r="A197"/>
      <c r="B197"/>
      <c r="C197"/>
      <c r="D197"/>
      <c r="E197"/>
      <c r="F197"/>
      <c r="G197"/>
      <c r="H197"/>
      <c r="I197"/>
      <c r="J197"/>
    </row>
    <row r="198" spans="1:31" x14ac:dyDescent="0.3">
      <c r="A198"/>
      <c r="B198"/>
      <c r="C198"/>
      <c r="D198"/>
      <c r="E198"/>
      <c r="F198"/>
      <c r="G198"/>
      <c r="H198"/>
      <c r="I198"/>
      <c r="J198"/>
    </row>
    <row r="199" spans="1:31" x14ac:dyDescent="0.3">
      <c r="A199"/>
      <c r="B199"/>
      <c r="C199"/>
      <c r="D199"/>
      <c r="E199"/>
      <c r="F199"/>
      <c r="G199"/>
      <c r="H199"/>
      <c r="I199"/>
      <c r="J199"/>
    </row>
    <row r="200" spans="1:31" x14ac:dyDescent="0.3">
      <c r="A200"/>
      <c r="B200"/>
      <c r="C200"/>
      <c r="D200"/>
      <c r="E200"/>
      <c r="F200"/>
      <c r="G200"/>
      <c r="H200"/>
      <c r="I200"/>
      <c r="J200"/>
    </row>
    <row r="201" spans="1:31" x14ac:dyDescent="0.3">
      <c r="A201"/>
      <c r="B201"/>
      <c r="C201"/>
      <c r="D201"/>
      <c r="E201"/>
      <c r="F201"/>
      <c r="G201"/>
      <c r="H201"/>
      <c r="I201"/>
      <c r="J201"/>
    </row>
    <row r="202" spans="1:31" x14ac:dyDescent="0.3">
      <c r="A202"/>
      <c r="B202"/>
      <c r="C202"/>
      <c r="D202"/>
      <c r="E202"/>
      <c r="F202"/>
      <c r="G202"/>
      <c r="H202"/>
      <c r="I202"/>
      <c r="J202"/>
    </row>
    <row r="203" spans="1:31" x14ac:dyDescent="0.3">
      <c r="A203"/>
      <c r="B203"/>
      <c r="C203"/>
      <c r="D203"/>
      <c r="E203"/>
      <c r="F203"/>
      <c r="G203"/>
      <c r="H203"/>
      <c r="I203"/>
      <c r="J203"/>
    </row>
    <row r="204" spans="1:31" x14ac:dyDescent="0.3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 x14ac:dyDescent="0.3">
      <c r="A205"/>
      <c r="B205"/>
      <c r="C205"/>
      <c r="D205"/>
      <c r="E205"/>
      <c r="F205"/>
      <c r="G205"/>
      <c r="H205"/>
      <c r="I205"/>
      <c r="J205"/>
    </row>
    <row r="206" spans="1:31" x14ac:dyDescent="0.3">
      <c r="A206"/>
      <c r="B206"/>
      <c r="C206"/>
      <c r="D206"/>
      <c r="E206"/>
      <c r="F206"/>
      <c r="G206"/>
      <c r="H206"/>
      <c r="I206"/>
      <c r="J206"/>
    </row>
    <row r="207" spans="1:31" x14ac:dyDescent="0.3">
      <c r="A207"/>
      <c r="B207"/>
      <c r="C207"/>
      <c r="D207"/>
      <c r="E207"/>
      <c r="F207"/>
      <c r="G207"/>
      <c r="H207"/>
      <c r="I207"/>
      <c r="J207"/>
    </row>
    <row r="208" spans="1:31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45" x14ac:dyDescent="0.3">
      <c r="A625"/>
      <c r="B625"/>
      <c r="C625"/>
      <c r="D625"/>
      <c r="E625"/>
      <c r="F625"/>
      <c r="G625"/>
      <c r="H625"/>
      <c r="I625"/>
      <c r="J625"/>
    </row>
    <row r="626" spans="1:45" x14ac:dyDescent="0.3">
      <c r="A626"/>
      <c r="B626"/>
      <c r="C626"/>
      <c r="D626"/>
      <c r="E626"/>
      <c r="F626"/>
      <c r="G626"/>
      <c r="H626"/>
      <c r="I626"/>
      <c r="J626"/>
    </row>
    <row r="627" spans="1:45" x14ac:dyDescent="0.3">
      <c r="A627"/>
      <c r="B627"/>
      <c r="C627"/>
      <c r="D627"/>
      <c r="E627"/>
      <c r="F627"/>
      <c r="G627"/>
      <c r="H627"/>
      <c r="I627"/>
      <c r="J627"/>
    </row>
    <row r="628" spans="1:45" x14ac:dyDescent="0.3">
      <c r="A628"/>
      <c r="B628"/>
      <c r="C628"/>
      <c r="D628"/>
      <c r="E628"/>
      <c r="F628"/>
      <c r="G628"/>
      <c r="H628"/>
      <c r="I628"/>
      <c r="J628"/>
    </row>
    <row r="629" spans="1:45" x14ac:dyDescent="0.3">
      <c r="A629"/>
      <c r="B629"/>
      <c r="C629"/>
      <c r="D629"/>
      <c r="E629"/>
      <c r="F629"/>
      <c r="G629"/>
      <c r="H629"/>
      <c r="I629"/>
      <c r="J629"/>
    </row>
    <row r="630" spans="1:45" x14ac:dyDescent="0.3">
      <c r="A630"/>
      <c r="B630"/>
      <c r="C630"/>
      <c r="D630"/>
      <c r="E630"/>
      <c r="F630"/>
      <c r="G630"/>
      <c r="H630"/>
      <c r="I630"/>
      <c r="J630"/>
    </row>
    <row r="631" spans="1:45" x14ac:dyDescent="0.3">
      <c r="A631"/>
      <c r="B631"/>
      <c r="C631"/>
      <c r="D631"/>
      <c r="E631"/>
      <c r="F631"/>
      <c r="G631"/>
      <c r="H631"/>
      <c r="I631"/>
      <c r="J631"/>
    </row>
    <row r="632" spans="1:45" x14ac:dyDescent="0.3">
      <c r="A632"/>
      <c r="B632"/>
      <c r="C632"/>
      <c r="D632"/>
      <c r="E632"/>
      <c r="F632"/>
      <c r="G632"/>
      <c r="H632"/>
      <c r="I632"/>
      <c r="J632"/>
    </row>
    <row r="633" spans="1:45" x14ac:dyDescent="0.3">
      <c r="A633"/>
      <c r="B633"/>
      <c r="C633"/>
      <c r="D633"/>
      <c r="E633"/>
      <c r="F633"/>
      <c r="G633"/>
      <c r="H633"/>
      <c r="I633"/>
      <c r="J633"/>
    </row>
    <row r="634" spans="1:45" x14ac:dyDescent="0.3">
      <c r="A634"/>
      <c r="B634"/>
      <c r="C634"/>
      <c r="D634"/>
      <c r="E634"/>
      <c r="F634"/>
      <c r="G634"/>
      <c r="H634"/>
      <c r="I634"/>
      <c r="J634"/>
    </row>
    <row r="635" spans="1:45" x14ac:dyDescent="0.3">
      <c r="A635"/>
      <c r="B635"/>
      <c r="C635"/>
      <c r="D635"/>
      <c r="E635"/>
      <c r="F635"/>
      <c r="G635"/>
      <c r="H635"/>
      <c r="I635"/>
      <c r="J635"/>
    </row>
    <row r="636" spans="1:45" x14ac:dyDescent="0.3">
      <c r="A636"/>
      <c r="B636"/>
      <c r="C636"/>
      <c r="D636"/>
      <c r="E636"/>
      <c r="F636"/>
      <c r="G636"/>
      <c r="H636"/>
      <c r="I636"/>
      <c r="J636"/>
    </row>
    <row r="637" spans="1:45" x14ac:dyDescent="0.3">
      <c r="A637"/>
      <c r="B637"/>
      <c r="C637"/>
      <c r="D637"/>
      <c r="E637"/>
      <c r="F637"/>
      <c r="G637"/>
      <c r="H637"/>
      <c r="I637"/>
      <c r="J637"/>
    </row>
    <row r="638" spans="1:45" x14ac:dyDescent="0.3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 x14ac:dyDescent="0.3">
      <c r="AS678" s="1">
        <v>89</v>
      </c>
    </row>
  </sheetData>
  <mergeCells count="142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N5:O5"/>
    <mergeCell ref="R5:T5"/>
    <mergeCell ref="W5:Y5"/>
    <mergeCell ref="C6:D6"/>
    <mergeCell ref="E6:F6"/>
    <mergeCell ref="H6:I6"/>
    <mergeCell ref="J6:K6"/>
    <mergeCell ref="S13:T13"/>
    <mergeCell ref="X13:Y13"/>
    <mergeCell ref="AB13:AC13"/>
    <mergeCell ref="C14:D14"/>
    <mergeCell ref="E14:F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D9:E9"/>
    <mergeCell ref="I9:J9"/>
    <mergeCell ref="N9:O9"/>
    <mergeCell ref="S9:T9"/>
    <mergeCell ref="X9:Y9"/>
    <mergeCell ref="Y10:Z10"/>
    <mergeCell ref="AB10:AC10"/>
    <mergeCell ref="A9:A11"/>
    <mergeCell ref="W14:X14"/>
    <mergeCell ref="Y14:Z14"/>
    <mergeCell ref="AB14:AC14"/>
    <mergeCell ref="A17:A19"/>
    <mergeCell ref="D17:E17"/>
    <mergeCell ref="I17:J17"/>
    <mergeCell ref="N17:O17"/>
    <mergeCell ref="S17:T17"/>
    <mergeCell ref="X17:Y17"/>
    <mergeCell ref="C18:D18"/>
    <mergeCell ref="H14:I14"/>
    <mergeCell ref="J14:K14"/>
    <mergeCell ref="M14:N14"/>
    <mergeCell ref="O14:P14"/>
    <mergeCell ref="R14:S14"/>
    <mergeCell ref="T14:U14"/>
    <mergeCell ref="T18:U18"/>
    <mergeCell ref="W18:X18"/>
    <mergeCell ref="Y18:Z18"/>
    <mergeCell ref="A13:A15"/>
    <mergeCell ref="D13:E13"/>
    <mergeCell ref="I13:J13"/>
    <mergeCell ref="N13:O13"/>
    <mergeCell ref="A21:A23"/>
    <mergeCell ref="D21:E21"/>
    <mergeCell ref="I21:J21"/>
    <mergeCell ref="N21:O21"/>
    <mergeCell ref="S21:T21"/>
    <mergeCell ref="X21:Y21"/>
    <mergeCell ref="Y22:Z22"/>
    <mergeCell ref="E18:F18"/>
    <mergeCell ref="H18:I18"/>
    <mergeCell ref="J18:K18"/>
    <mergeCell ref="M18:N18"/>
    <mergeCell ref="O18:P18"/>
    <mergeCell ref="R18:S18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X25:Y25"/>
    <mergeCell ref="Y26:Z26"/>
    <mergeCell ref="Y27:Z27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A25:A27"/>
    <mergeCell ref="M27:N27"/>
    <mergeCell ref="O27:P27"/>
    <mergeCell ref="W27:X27"/>
    <mergeCell ref="Y31:Z31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</mergeCells>
  <conditionalFormatting sqref="AG34:AG63">
    <cfRule type="cellIs" dxfId="8615" priority="210" stopIfTrue="1" operator="between">
      <formula>0</formula>
      <formula>210</formula>
    </cfRule>
    <cfRule type="cellIs" dxfId="8614" priority="211" stopIfTrue="1" operator="between">
      <formula>201</formula>
      <formula>259</formula>
    </cfRule>
    <cfRule type="cellIs" dxfId="8613" priority="212" stopIfTrue="1" operator="greaterThan">
      <formula>259</formula>
    </cfRule>
  </conditionalFormatting>
  <conditionalFormatting sqref="Z93:AB93 K88:L93 P88:Q93 AD93 N88:N93 S88:S93">
    <cfRule type="cellIs" dxfId="8612" priority="198" operator="equal">
      <formula>"GL"</formula>
    </cfRule>
    <cfRule type="cellIs" dxfId="8611" priority="199" operator="equal">
      <formula>"VE"</formula>
    </cfRule>
    <cfRule type="cellIs" dxfId="8610" priority="200" operator="equal">
      <formula>"AT"</formula>
    </cfRule>
  </conditionalFormatting>
  <conditionalFormatting sqref="Z91:AB92 U88:V93 F88:G93 Z88:AA90">
    <cfRule type="cellIs" dxfId="8609" priority="207" operator="equal">
      <formula>"GL"</formula>
    </cfRule>
    <cfRule type="cellIs" dxfId="8608" priority="208" operator="equal">
      <formula>"VE"</formula>
    </cfRule>
    <cfRule type="cellIs" dxfId="8607" priority="209" operator="equal">
      <formula>"AT"</formula>
    </cfRule>
  </conditionalFormatting>
  <conditionalFormatting sqref="E88:E93">
    <cfRule type="cellIs" dxfId="8606" priority="204" operator="equal">
      <formula>"GL"</formula>
    </cfRule>
    <cfRule type="cellIs" dxfId="8605" priority="205" operator="equal">
      <formula>"VE"</formula>
    </cfRule>
    <cfRule type="cellIs" dxfId="8604" priority="206" operator="equal">
      <formula>"AT"</formula>
    </cfRule>
  </conditionalFormatting>
  <conditionalFormatting sqref="AD91:AD92">
    <cfRule type="cellIs" dxfId="8603" priority="201" operator="equal">
      <formula>"GL"</formula>
    </cfRule>
    <cfRule type="cellIs" dxfId="8602" priority="202" operator="equal">
      <formula>"VE"</formula>
    </cfRule>
    <cfRule type="cellIs" dxfId="8601" priority="203" operator="equal">
      <formula>"AT"</formula>
    </cfRule>
  </conditionalFormatting>
  <conditionalFormatting sqref="AD88:AD90">
    <cfRule type="cellIs" dxfId="8600" priority="195" operator="equal">
      <formula>"GL"</formula>
    </cfRule>
    <cfRule type="cellIs" dxfId="8599" priority="196" operator="equal">
      <formula>"VE"</formula>
    </cfRule>
    <cfRule type="cellIs" dxfId="8598" priority="197" operator="equal">
      <formula>"AT"</formula>
    </cfRule>
  </conditionalFormatting>
  <conditionalFormatting sqref="AD88">
    <cfRule type="cellIs" dxfId="8597" priority="194" operator="equal">
      <formula>"s26"</formula>
    </cfRule>
  </conditionalFormatting>
  <conditionalFormatting sqref="R5:T5 W5:Y5 H5:J5 C5:E5">
    <cfRule type="expression" dxfId="8596" priority="213">
      <formula>COUNTIF($C$5:$Z$31,$C$133)&gt;1</formula>
    </cfRule>
    <cfRule type="expression" dxfId="8595" priority="214">
      <formula>COUNTIF($C$5:$Z$31,$C$132)&gt;1</formula>
    </cfRule>
    <cfRule type="expression" dxfId="8594" priority="215">
      <formula>COUNTIF($C$5:$Z$31,$C$131)&gt;1</formula>
    </cfRule>
    <cfRule type="expression" dxfId="8593" priority="216">
      <formula>COUNTIF($C$5:$Z$31,$C$130)&gt;1</formula>
    </cfRule>
    <cfRule type="expression" dxfId="8592" priority="217">
      <formula>COUNTIF($C$5:$Z$31,$C$129)&gt;1</formula>
    </cfRule>
    <cfRule type="expression" dxfId="8591" priority="218">
      <formula>COUNTIF($C$5:$Z$31,$C$128)&gt;1</formula>
    </cfRule>
    <cfRule type="expression" dxfId="8590" priority="219">
      <formula>COUNTIF($C$5:$Z$31,$C$127)&gt;1</formula>
    </cfRule>
    <cfRule type="expression" dxfId="8589" priority="220">
      <formula>COUNTIF($C$5:$Z$31,$C$126)&gt;1</formula>
    </cfRule>
    <cfRule type="expression" dxfId="8588" priority="221">
      <formula>COUNTIF($C$5:$Z$31,$C$125)&gt;1</formula>
    </cfRule>
    <cfRule type="expression" dxfId="8587" priority="222">
      <formula>COUNTIF($C$5:$Z$31,$C$124)&gt;1</formula>
    </cfRule>
    <cfRule type="expression" dxfId="8586" priority="223">
      <formula>COUNTIF($C$5:$Z$31,$C$123)&gt;1</formula>
    </cfRule>
    <cfRule type="expression" dxfId="8585" priority="224">
      <formula>COUNTIF($C$5:$Z$31,$C$122)&gt;1</formula>
    </cfRule>
    <cfRule type="expression" dxfId="8584" priority="225">
      <formula>COUNTIF($C$5:$Z$31,$C$121)&gt;1</formula>
    </cfRule>
    <cfRule type="expression" dxfId="8583" priority="226">
      <formula>COUNTIF($C$5:$Z$31,$C$120)&gt;1</formula>
    </cfRule>
    <cfRule type="expression" dxfId="8582" priority="227">
      <formula>COUNTIF($C$5:$Z$31,$C$119)&gt;1</formula>
    </cfRule>
    <cfRule type="expression" dxfId="8581" priority="228">
      <formula>COUNTIF($C$5:$Z$31,$C$118)&gt;1</formula>
    </cfRule>
    <cfRule type="expression" dxfId="8580" priority="229">
      <formula>COUNTIF($C$5:$Z$31,$C$117)&gt;1</formula>
    </cfRule>
    <cfRule type="expression" dxfId="8579" priority="230">
      <formula>COUNTIF($C$5:$Z$31,$C$116)&gt;1</formula>
    </cfRule>
    <cfRule type="expression" dxfId="8578" priority="231">
      <formula>COUNTIF($C$5:$Z$31,$C$115)&gt;1</formula>
    </cfRule>
    <cfRule type="expression" dxfId="8577" priority="232">
      <formula>COUNTIF($C$5:$Z$31,$C$114)&gt;1</formula>
    </cfRule>
    <cfRule type="expression" dxfId="8576" priority="233">
      <formula>COUNTIF($C$5:$Z$31,$C$113)&gt;1</formula>
    </cfRule>
    <cfRule type="expression" dxfId="8575" priority="234">
      <formula>COUNTIF($C$5:$Z$31,$C$112)&gt;1</formula>
    </cfRule>
    <cfRule type="expression" dxfId="8574" priority="235">
      <formula>COUNTIF($C$5:$Z$31,$C$111)&gt;1</formula>
    </cfRule>
    <cfRule type="expression" dxfId="8573" priority="236">
      <formula>COUNTIF($C$5:$Z$31,$C$110)&gt;1</formula>
    </cfRule>
    <cfRule type="expression" dxfId="8572" priority="237">
      <formula>COUNTIF($C$5:$Z$31,$C$109)&gt;1</formula>
    </cfRule>
    <cfRule type="expression" dxfId="8571" priority="238">
      <formula>COUNTIF($C$5:$Z$31,$C$108)&gt;1</formula>
    </cfRule>
    <cfRule type="expression" dxfId="8570" priority="239">
      <formula>COUNTIF($C$5:$Z$31,$C$107)&gt;1</formula>
    </cfRule>
    <cfRule type="expression" dxfId="8569" priority="240">
      <formula>COUNTIF($C$5:$Z$31,$C$106)&gt;1</formula>
    </cfRule>
    <cfRule type="expression" dxfId="8568" priority="241">
      <formula>COUNTIF($C$5:$Z$31,$C$105)&gt;1</formula>
    </cfRule>
    <cfRule type="expression" dxfId="8567" priority="242">
      <formula>COUNTIF($C$5:$Z$31,$C$104)&gt;1</formula>
    </cfRule>
    <cfRule type="expression" dxfId="8566" priority="243">
      <formula>COUNTIF($C$5:$Z$31,$C$103)&gt;1</formula>
    </cfRule>
    <cfRule type="expression" dxfId="8565" priority="244">
      <formula>COUNTIF($C$5:$Z$31,$C$102)&gt;1</formula>
    </cfRule>
    <cfRule type="expression" dxfId="8564" priority="245">
      <formula>COUNTIF($C$5:$Z$31,$C$101)&gt;1</formula>
    </cfRule>
  </conditionalFormatting>
  <conditionalFormatting sqref="N13:O13 I13:J13 D13:E13 D9:E9 I9:J9 X13:Y13 S13:T13">
    <cfRule type="expression" dxfId="8563" priority="246" stopIfTrue="1">
      <formula>COUNTIF($C$5:$Z$31,$C$132)&gt;1</formula>
    </cfRule>
    <cfRule type="expression" dxfId="8562" priority="247" stopIfTrue="1">
      <formula>COUNTIF($C$5:$Z$31,$C$131)&gt;1</formula>
    </cfRule>
    <cfRule type="expression" dxfId="8561" priority="248" stopIfTrue="1">
      <formula>COUNTIF($C$5:$Z$31,$C$130)&gt;1</formula>
    </cfRule>
    <cfRule type="expression" dxfId="8560" priority="249" stopIfTrue="1">
      <formula>COUNTIF($C$5:$Z$31,$C$129)&gt;1</formula>
    </cfRule>
    <cfRule type="expression" dxfId="8559" priority="250" stopIfTrue="1">
      <formula>COUNTIF($C$5:$Z$31,$C$128)&gt;1</formula>
    </cfRule>
    <cfRule type="expression" dxfId="8558" priority="251" stopIfTrue="1">
      <formula>COUNTIF($C$5:$Z$31,$C$127)&gt;1</formula>
    </cfRule>
    <cfRule type="expression" dxfId="8557" priority="252" stopIfTrue="1">
      <formula>COUNTIF($C$5:$Z$31,$C$126)&gt;1</formula>
    </cfRule>
    <cfRule type="expression" dxfId="8556" priority="253" stopIfTrue="1">
      <formula>COUNTIF($C$5:$Z$31,$C$125)&gt;1</formula>
    </cfRule>
    <cfRule type="expression" dxfId="8555" priority="254" stopIfTrue="1">
      <formula>COUNTIF($C$5:$Z$31,$C$124)&gt;1</formula>
    </cfRule>
    <cfRule type="expression" dxfId="8554" priority="255" stopIfTrue="1">
      <formula>COUNTIF($C$5:$Z$31,$C$123)&gt;1</formula>
    </cfRule>
    <cfRule type="expression" dxfId="8553" priority="256" stopIfTrue="1">
      <formula>COUNTIF($C$5:$Z$31,$C$122)&gt;1</formula>
    </cfRule>
    <cfRule type="expression" dxfId="8552" priority="257" stopIfTrue="1">
      <formula>COUNTIF($C$5:$Z$31,$C$121)&gt;1</formula>
    </cfRule>
    <cfRule type="expression" dxfId="8551" priority="258" stopIfTrue="1">
      <formula>COUNTIF($C$5:$Z$31,$C$120)&gt;1</formula>
    </cfRule>
    <cfRule type="expression" dxfId="8550" priority="259" stopIfTrue="1">
      <formula>COUNTIF($C$5:$Z$31,$C$119)&gt;1</formula>
    </cfRule>
    <cfRule type="expression" dxfId="8549" priority="260" stopIfTrue="1">
      <formula>COUNTIF($C$5:$Z$31,$C$118)&gt;1</formula>
    </cfRule>
    <cfRule type="expression" dxfId="8548" priority="261" stopIfTrue="1">
      <formula>COUNTIF($C$5:$Z$31,$C$117)&gt;1</formula>
    </cfRule>
    <cfRule type="expression" dxfId="8547" priority="262" stopIfTrue="1">
      <formula>COUNTIF($C$5:$Z$31,$C$116)&gt;1</formula>
    </cfRule>
    <cfRule type="expression" dxfId="8546" priority="263" stopIfTrue="1">
      <formula>COUNTIF($C$5:$Z$31,$C$115)&gt;1</formula>
    </cfRule>
    <cfRule type="expression" dxfId="8545" priority="264" stopIfTrue="1">
      <formula>COUNTIF($C$5:$Z$31,$C$114)&gt;1</formula>
    </cfRule>
    <cfRule type="expression" dxfId="8544" priority="265" stopIfTrue="1">
      <formula>COUNTIF($C$5:$Z$31,$C$113)&gt;1</formula>
    </cfRule>
    <cfRule type="expression" dxfId="8543" priority="266" stopIfTrue="1">
      <formula>COUNTIF($C$5:$Z$31,$C$112)&gt;1</formula>
    </cfRule>
    <cfRule type="expression" dxfId="8542" priority="267" stopIfTrue="1">
      <formula>COUNTIF($C$5:$Z$31,$C$111)&gt;1</formula>
    </cfRule>
    <cfRule type="expression" dxfId="8541" priority="268" stopIfTrue="1">
      <formula>COUNTIF($C$5:$Z$31,$C$110)&gt;1</formula>
    </cfRule>
    <cfRule type="expression" dxfId="8540" priority="269" stopIfTrue="1">
      <formula>COUNTIF($C$5:$Z$31,$C$109)&gt;1</formula>
    </cfRule>
    <cfRule type="expression" dxfId="8539" priority="270" stopIfTrue="1">
      <formula>COUNTIF($C$5:$Z$31,$C$108)&gt;1</formula>
    </cfRule>
    <cfRule type="expression" dxfId="8538" priority="271" stopIfTrue="1">
      <formula>COUNTIF($C$5:$Z$31,$C$107)&gt;1</formula>
    </cfRule>
    <cfRule type="expression" dxfId="8537" priority="272" stopIfTrue="1">
      <formula>COUNTIF($C$5:$Z$31,$C$106)&gt;1</formula>
    </cfRule>
    <cfRule type="expression" dxfId="8536" priority="273" stopIfTrue="1">
      <formula>COUNTIF($C$5:$Z$31,$C$105)&gt;1</formula>
    </cfRule>
    <cfRule type="expression" dxfId="8535" priority="274" stopIfTrue="1">
      <formula>COUNTIF($C$5:$Z$31,$C$104)&gt;1</formula>
    </cfRule>
    <cfRule type="expression" dxfId="8534" priority="275" stopIfTrue="1">
      <formula>COUNTIF($C$5:$Z$31,$C$103)&gt;1</formula>
    </cfRule>
    <cfRule type="expression" dxfId="8533" priority="276" stopIfTrue="1">
      <formula>COUNTIF($C$5:$Z$31,$C$102)&gt;1</formula>
    </cfRule>
    <cfRule type="expression" dxfId="8532" priority="277" stopIfTrue="1">
      <formula>COUNTIF($C$5:$Z$31,$C$101)&gt;1</formula>
    </cfRule>
    <cfRule type="expression" dxfId="8531" priority="278" stopIfTrue="1">
      <formula>COUNTIF($C$5:$Z$31,$C$134)&gt;1</formula>
    </cfRule>
    <cfRule type="cellIs" dxfId="8530" priority="279" operator="between">
      <formula>0</formula>
      <formula>1500</formula>
    </cfRule>
  </conditionalFormatting>
  <conditionalFormatting sqref="I21:J21 N21:O21 S21:T21 X21:Y21 S17:T17 X17:Y17">
    <cfRule type="expression" dxfId="8529" priority="280" stopIfTrue="1">
      <formula>COUNTIF($C$5:$Z$31,$C$132)&gt;1</formula>
    </cfRule>
    <cfRule type="expression" dxfId="8528" priority="281" stopIfTrue="1">
      <formula>COUNTIF($C$5:$Z$31,$C$131)&gt;1</formula>
    </cfRule>
    <cfRule type="expression" dxfId="8527" priority="282" stopIfTrue="1">
      <formula>COUNTIF($C$5:$Z$31,$C$130)&gt;1</formula>
    </cfRule>
    <cfRule type="expression" dxfId="8526" priority="283" stopIfTrue="1">
      <formula>COUNTIF($C$5:$Z$31,$C$129)&gt;1</formula>
    </cfRule>
    <cfRule type="expression" dxfId="8525" priority="284" stopIfTrue="1">
      <formula>COUNTIF($C$5:$Z$31,$C$128)&gt;1</formula>
    </cfRule>
    <cfRule type="expression" dxfId="8524" priority="285" stopIfTrue="1">
      <formula>COUNTIF($C$5:$Z$31,$C$127)&gt;1</formula>
    </cfRule>
    <cfRule type="expression" dxfId="8523" priority="286" stopIfTrue="1">
      <formula>COUNTIF($C$5:$Z$31,$C$126)&gt;1</formula>
    </cfRule>
    <cfRule type="expression" dxfId="8522" priority="287" stopIfTrue="1">
      <formula>COUNTIF($C$5:$Z$31,$C$125)&gt;1</formula>
    </cfRule>
    <cfRule type="expression" dxfId="8521" priority="288" stopIfTrue="1">
      <formula>COUNTIF($C$5:$Z$31,$C$124)&gt;1</formula>
    </cfRule>
    <cfRule type="expression" dxfId="8520" priority="289" stopIfTrue="1">
      <formula>COUNTIF($C$5:$Z$31,$C$123)&gt;1</formula>
    </cfRule>
    <cfRule type="expression" dxfId="8519" priority="290" stopIfTrue="1">
      <formula>COUNTIF($C$5:$Z$31,$C$122)&gt;1</formula>
    </cfRule>
    <cfRule type="expression" dxfId="8518" priority="291" stopIfTrue="1">
      <formula>COUNTIF($C$5:$Z$31,$C$121)&gt;1</formula>
    </cfRule>
    <cfRule type="expression" dxfId="8517" priority="292" stopIfTrue="1">
      <formula>COUNTIF($C$5:$Z$31,$C$120)&gt;1</formula>
    </cfRule>
    <cfRule type="expression" dxfId="8516" priority="293" stopIfTrue="1">
      <formula>COUNTIF($C$5:$Z$31,$C$119)&gt;1</formula>
    </cfRule>
    <cfRule type="expression" dxfId="8515" priority="294" stopIfTrue="1">
      <formula>COUNTIF($C$5:$Z$31,$C$118)&gt;1</formula>
    </cfRule>
    <cfRule type="expression" dxfId="8514" priority="295" stopIfTrue="1">
      <formula>COUNTIF($C$5:$Z$31,$C$117)&gt;1</formula>
    </cfRule>
    <cfRule type="expression" dxfId="8513" priority="296" stopIfTrue="1">
      <formula>COUNTIF($C$5:$Z$31,$C$116)&gt;1</formula>
    </cfRule>
    <cfRule type="expression" dxfId="8512" priority="297" stopIfTrue="1">
      <formula>COUNTIF($C$5:$Z$31,$C$115)&gt;1</formula>
    </cfRule>
    <cfRule type="expression" dxfId="8511" priority="298" stopIfTrue="1">
      <formula>COUNTIF($C$5:$Z$31,$C$114)&gt;1</formula>
    </cfRule>
    <cfRule type="expression" dxfId="8510" priority="299" stopIfTrue="1">
      <formula>COUNTIF($C$5:$Z$31,$C$113)&gt;1</formula>
    </cfRule>
    <cfRule type="expression" dxfId="8509" priority="300" stopIfTrue="1">
      <formula>COUNTIF($C$5:$Z$31,$C$112)&gt;1</formula>
    </cfRule>
    <cfRule type="expression" dxfId="8508" priority="301" stopIfTrue="1">
      <formula>COUNTIF($C$5:$Z$31,$C$111)&gt;1</formula>
    </cfRule>
    <cfRule type="expression" dxfId="8507" priority="302" stopIfTrue="1">
      <formula>COUNTIF($C$5:$Z$31,$C$110)&gt;1</formula>
    </cfRule>
    <cfRule type="expression" dxfId="8506" priority="303" stopIfTrue="1">
      <formula>COUNTIF($C$5:$Z$31,$C$109)&gt;1</formula>
    </cfRule>
    <cfRule type="expression" dxfId="8505" priority="304" stopIfTrue="1">
      <formula>COUNTIF($C$5:$Z$31,$C$108)&gt;1</formula>
    </cfRule>
    <cfRule type="expression" dxfId="8504" priority="305" stopIfTrue="1">
      <formula>COUNTIF($C$5:$Z$31,$C$107)&gt;1</formula>
    </cfRule>
    <cfRule type="expression" dxfId="8503" priority="306" stopIfTrue="1">
      <formula>COUNTIF($C$5:$Z$31,$C$106)&gt;1</formula>
    </cfRule>
    <cfRule type="expression" dxfId="8502" priority="307" stopIfTrue="1">
      <formula>COUNTIF($C$5:$Z$31,$C$105)&gt;1</formula>
    </cfRule>
    <cfRule type="expression" dxfId="8501" priority="308" stopIfTrue="1">
      <formula>COUNTIF($C$5:$Z$31,$C$104)&gt;1</formula>
    </cfRule>
    <cfRule type="expression" dxfId="8500" priority="309" stopIfTrue="1">
      <formula>COUNTIF($C$5:$Z$31,$C$103)&gt;1</formula>
    </cfRule>
    <cfRule type="expression" dxfId="8499" priority="310" stopIfTrue="1">
      <formula>COUNTIF($C$5:$Z$31,$C$102)&gt;1</formula>
    </cfRule>
    <cfRule type="expression" dxfId="8498" priority="311" stopIfTrue="1">
      <formula>COUNTIF($C$5:$Z$31,$C$101)&gt;1</formula>
    </cfRule>
    <cfRule type="expression" dxfId="8497" priority="312" stopIfTrue="1">
      <formula>COUNTIF($C$5:$Z$31,$C$134)&gt;1</formula>
    </cfRule>
    <cfRule type="cellIs" dxfId="8496" priority="313" operator="between">
      <formula>0</formula>
      <formula>1500</formula>
    </cfRule>
  </conditionalFormatting>
  <conditionalFormatting sqref="N25:O25 X25:Y25 N29:O29 I25:J25 D25:E25 D29:E29 S25:T25 I29:J29 S29:T29 X29:Y29">
    <cfRule type="expression" dxfId="8495" priority="314" stopIfTrue="1">
      <formula>COUNTIF($C$5:$Z$31,$C$132)&gt;1</formula>
    </cfRule>
    <cfRule type="expression" dxfId="8494" priority="315" stopIfTrue="1">
      <formula>COUNTIF($C$5:$Z$31,$C$131)&gt;1</formula>
    </cfRule>
    <cfRule type="expression" dxfId="8493" priority="316" stopIfTrue="1">
      <formula>COUNTIF($C$5:$Z$31,$C$130)&gt;1</formula>
    </cfRule>
    <cfRule type="expression" dxfId="8492" priority="317" stopIfTrue="1">
      <formula>COUNTIF($C$5:$Z$31,$C$129)&gt;1</formula>
    </cfRule>
    <cfRule type="expression" dxfId="8491" priority="318" stopIfTrue="1">
      <formula>COUNTIF($C$5:$Z$31,$C$128)&gt;1</formula>
    </cfRule>
    <cfRule type="expression" dxfId="8490" priority="319" stopIfTrue="1">
      <formula>COUNTIF($C$5:$Z$31,$C$127)&gt;1</formula>
    </cfRule>
    <cfRule type="expression" dxfId="8489" priority="320" stopIfTrue="1">
      <formula>COUNTIF($C$5:$Z$31,$C$126)&gt;1</formula>
    </cfRule>
    <cfRule type="expression" dxfId="8488" priority="321" stopIfTrue="1">
      <formula>COUNTIF($C$5:$Z$31,$C$125)&gt;1</formula>
    </cfRule>
    <cfRule type="expression" dxfId="8487" priority="322" stopIfTrue="1">
      <formula>COUNTIF($C$5:$Z$31,$C$124)&gt;1</formula>
    </cfRule>
    <cfRule type="expression" dxfId="8486" priority="323" stopIfTrue="1">
      <formula>COUNTIF($C$5:$Z$31,$C$123)&gt;1</formula>
    </cfRule>
    <cfRule type="expression" dxfId="8485" priority="324" stopIfTrue="1">
      <formula>COUNTIF($C$5:$Z$31,$C$122)&gt;1</formula>
    </cfRule>
    <cfRule type="expression" dxfId="8484" priority="325" stopIfTrue="1">
      <formula>COUNTIF($C$5:$Z$31,$C$121)&gt;1</formula>
    </cfRule>
    <cfRule type="expression" dxfId="8483" priority="326" stopIfTrue="1">
      <formula>COUNTIF($C$5:$Z$31,$C$120)&gt;1</formula>
    </cfRule>
    <cfRule type="expression" dxfId="8482" priority="327" stopIfTrue="1">
      <formula>COUNTIF($C$5:$Z$31,$C$119)&gt;1</formula>
    </cfRule>
    <cfRule type="expression" dxfId="8481" priority="328" stopIfTrue="1">
      <formula>COUNTIF($C$5:$Z$31,$C$118)&gt;1</formula>
    </cfRule>
    <cfRule type="expression" dxfId="8480" priority="329" stopIfTrue="1">
      <formula>COUNTIF($C$5:$Z$31,$C$117)&gt;1</formula>
    </cfRule>
    <cfRule type="expression" dxfId="8479" priority="330" stopIfTrue="1">
      <formula>COUNTIF($C$5:$Z$31,$C$116)&gt;1</formula>
    </cfRule>
    <cfRule type="expression" dxfId="8478" priority="331" stopIfTrue="1">
      <formula>COUNTIF($C$5:$Z$31,$C$115)&gt;1</formula>
    </cfRule>
    <cfRule type="expression" dxfId="8477" priority="332" stopIfTrue="1">
      <formula>COUNTIF($C$5:$Z$31,$C$114)&gt;1</formula>
    </cfRule>
    <cfRule type="expression" dxfId="8476" priority="333" stopIfTrue="1">
      <formula>COUNTIF($C$5:$Z$31,$C$113)&gt;1</formula>
    </cfRule>
    <cfRule type="expression" dxfId="8475" priority="334" stopIfTrue="1">
      <formula>COUNTIF($C$5:$Z$31,$C$112)&gt;1</formula>
    </cfRule>
    <cfRule type="expression" dxfId="8474" priority="335" stopIfTrue="1">
      <formula>COUNTIF($C$5:$Z$31,$C$111)&gt;1</formula>
    </cfRule>
    <cfRule type="expression" dxfId="8473" priority="336" stopIfTrue="1">
      <formula>COUNTIF($C$5:$Z$31,$C$110)&gt;1</formula>
    </cfRule>
    <cfRule type="expression" dxfId="8472" priority="337" stopIfTrue="1">
      <formula>COUNTIF($C$5:$Z$31,$C$109)&gt;1</formula>
    </cfRule>
    <cfRule type="expression" dxfId="8471" priority="338" stopIfTrue="1">
      <formula>COUNTIF($C$5:$Z$31,$C$108)&gt;1</formula>
    </cfRule>
    <cfRule type="expression" dxfId="8470" priority="339" stopIfTrue="1">
      <formula>COUNTIF($C$5:$Z$31,$C$107)&gt;1</formula>
    </cfRule>
    <cfRule type="expression" dxfId="8469" priority="340" stopIfTrue="1">
      <formula>COUNTIF($C$5:$Z$31,$C$106)&gt;1</formula>
    </cfRule>
    <cfRule type="expression" dxfId="8468" priority="341" stopIfTrue="1">
      <formula>COUNTIF($C$5:$Z$31,$C$105)&gt;1</formula>
    </cfRule>
    <cfRule type="expression" dxfId="8467" priority="342" stopIfTrue="1">
      <formula>COUNTIF($C$5:$Z$31,$C$104)&gt;1</formula>
    </cfRule>
    <cfRule type="expression" dxfId="8466" priority="343" stopIfTrue="1">
      <formula>COUNTIF($C$5:$Z$31,$C$103)&gt;1</formula>
    </cfRule>
    <cfRule type="expression" dxfId="8465" priority="344" stopIfTrue="1">
      <formula>COUNTIF($C$5:$Z$31,$C$102)&gt;1</formula>
    </cfRule>
    <cfRule type="expression" dxfId="8464" priority="345" stopIfTrue="1">
      <formula>COUNTIF($C$5:$Z$31,$C$101)&gt;1</formula>
    </cfRule>
    <cfRule type="expression" dxfId="8463" priority="346" stopIfTrue="1">
      <formula>COUNTIF($C$5:$Z$31,$C$134)&gt;1</formula>
    </cfRule>
    <cfRule type="cellIs" dxfId="8462" priority="347" operator="between">
      <formula>0</formula>
      <formula>1500</formula>
    </cfRule>
  </conditionalFormatting>
  <conditionalFormatting sqref="AC88:AC93">
    <cfRule type="cellIs" dxfId="8461" priority="185" operator="equal">
      <formula>"GL"</formula>
    </cfRule>
    <cfRule type="cellIs" dxfId="8460" priority="186" operator="equal">
      <formula>"VE"</formula>
    </cfRule>
    <cfRule type="cellIs" dxfId="8459" priority="187" operator="equal">
      <formula>"AT"</formula>
    </cfRule>
  </conditionalFormatting>
  <conditionalFormatting sqref="I88:I93">
    <cfRule type="cellIs" dxfId="8458" priority="191" operator="equal">
      <formula>"GL"</formula>
    </cfRule>
    <cfRule type="cellIs" dxfId="8457" priority="192" operator="equal">
      <formula>"VE"</formula>
    </cfRule>
    <cfRule type="cellIs" dxfId="8456" priority="193" operator="equal">
      <formula>"AT"</formula>
    </cfRule>
  </conditionalFormatting>
  <conditionalFormatting sqref="X88:X93">
    <cfRule type="cellIs" dxfId="8455" priority="188" operator="equal">
      <formula>"GL"</formula>
    </cfRule>
    <cfRule type="cellIs" dxfId="8454" priority="189" operator="equal">
      <formula>"VE"</formula>
    </cfRule>
    <cfRule type="cellIs" dxfId="8453" priority="190" operator="equal">
      <formula>"AT"</formula>
    </cfRule>
  </conditionalFormatting>
  <conditionalFormatting sqref="C88">
    <cfRule type="expression" dxfId="8452" priority="177">
      <formula>AND(D88="B")</formula>
    </cfRule>
    <cfRule type="expression" dxfId="8451" priority="178">
      <formula>AND(D88="g")</formula>
    </cfRule>
    <cfRule type="expression" dxfId="8450" priority="179">
      <formula>AND(D88="t")</formula>
    </cfRule>
    <cfRule type="expression" dxfId="8449" priority="183">
      <formula>AND(D88="L")</formula>
    </cfRule>
    <cfRule type="expression" dxfId="8448" priority="184">
      <formula>AND(D88="N")</formula>
    </cfRule>
  </conditionalFormatting>
  <conditionalFormatting sqref="D88:D93">
    <cfRule type="cellIs" dxfId="8447" priority="180" operator="equal">
      <formula>"GL"</formula>
    </cfRule>
    <cfRule type="cellIs" dxfId="8446" priority="181" operator="equal">
      <formula>"VE"</formula>
    </cfRule>
    <cfRule type="cellIs" dxfId="8445" priority="182" operator="equal">
      <formula>"AT"</formula>
    </cfRule>
  </conditionalFormatting>
  <conditionalFormatting sqref="C89:C93">
    <cfRule type="expression" dxfId="8444" priority="172">
      <formula>AND(D89="B")</formula>
    </cfRule>
    <cfRule type="expression" dxfId="8443" priority="173">
      <formula>AND(D89="g")</formula>
    </cfRule>
    <cfRule type="expression" dxfId="8442" priority="174">
      <formula>AND(D89="t")</formula>
    </cfRule>
    <cfRule type="expression" dxfId="8441" priority="175">
      <formula>AND(D89="L")</formula>
    </cfRule>
    <cfRule type="expression" dxfId="8440" priority="176">
      <formula>AND(D89="N")</formula>
    </cfRule>
  </conditionalFormatting>
  <conditionalFormatting sqref="H88:H93">
    <cfRule type="expression" dxfId="8439" priority="167">
      <formula>AND(I88="B")</formula>
    </cfRule>
    <cfRule type="expression" dxfId="8438" priority="168">
      <formula>AND(I88="g")</formula>
    </cfRule>
    <cfRule type="expression" dxfId="8437" priority="169">
      <formula>AND(I88="t")</formula>
    </cfRule>
    <cfRule type="expression" dxfId="8436" priority="170">
      <formula>AND(I88="L")</formula>
    </cfRule>
    <cfRule type="expression" dxfId="8435" priority="171">
      <formula>AND(I88="N")</formula>
    </cfRule>
  </conditionalFormatting>
  <conditionalFormatting sqref="M88:M93">
    <cfRule type="expression" dxfId="8434" priority="162">
      <formula>AND(N88="B")</formula>
    </cfRule>
    <cfRule type="expression" dxfId="8433" priority="163">
      <formula>AND(N88="g")</formula>
    </cfRule>
    <cfRule type="expression" dxfId="8432" priority="164">
      <formula>AND(N88="t")</formula>
    </cfRule>
    <cfRule type="expression" dxfId="8431" priority="165">
      <formula>AND(N88="L")</formula>
    </cfRule>
    <cfRule type="expression" dxfId="8430" priority="166">
      <formula>AND(N88="N")</formula>
    </cfRule>
  </conditionalFormatting>
  <conditionalFormatting sqref="R88:R93">
    <cfRule type="expression" dxfId="8429" priority="157">
      <formula>AND(S88="B")</formula>
    </cfRule>
    <cfRule type="expression" dxfId="8428" priority="158">
      <formula>AND(S88="g")</formula>
    </cfRule>
    <cfRule type="expression" dxfId="8427" priority="159">
      <formula>AND(S88="t")</formula>
    </cfRule>
    <cfRule type="expression" dxfId="8426" priority="160">
      <formula>AND(S88="L")</formula>
    </cfRule>
    <cfRule type="expression" dxfId="8425" priority="161">
      <formula>AND(S88="N")</formula>
    </cfRule>
  </conditionalFormatting>
  <conditionalFormatting sqref="W88:W93">
    <cfRule type="expression" dxfId="8424" priority="152">
      <formula>AND(X88="B")</formula>
    </cfRule>
    <cfRule type="expression" dxfId="8423" priority="153">
      <formula>AND(X88="g")</formula>
    </cfRule>
    <cfRule type="expression" dxfId="8422" priority="154">
      <formula>AND(X88="t")</formula>
    </cfRule>
    <cfRule type="expression" dxfId="8421" priority="155">
      <formula>AND(X88="L")</formula>
    </cfRule>
    <cfRule type="expression" dxfId="8420" priority="156">
      <formula>AND(X88="N")</formula>
    </cfRule>
  </conditionalFormatting>
  <conditionalFormatting sqref="J88:J93">
    <cfRule type="cellIs" dxfId="8419" priority="149" operator="equal">
      <formula>"GL"</formula>
    </cfRule>
    <cfRule type="cellIs" dxfId="8418" priority="150" operator="equal">
      <formula>"VE"</formula>
    </cfRule>
    <cfRule type="cellIs" dxfId="8417" priority="151" operator="equal">
      <formula>"AT"</formula>
    </cfRule>
  </conditionalFormatting>
  <conditionalFormatting sqref="O88:O93">
    <cfRule type="cellIs" dxfId="8416" priority="146" operator="equal">
      <formula>"GL"</formula>
    </cfRule>
    <cfRule type="cellIs" dxfId="8415" priority="147" operator="equal">
      <formula>"VE"</formula>
    </cfRule>
    <cfRule type="cellIs" dxfId="8414" priority="148" operator="equal">
      <formula>"AT"</formula>
    </cfRule>
  </conditionalFormatting>
  <conditionalFormatting sqref="T88:T93">
    <cfRule type="cellIs" dxfId="8413" priority="143" operator="equal">
      <formula>"GL"</formula>
    </cfRule>
    <cfRule type="cellIs" dxfId="8412" priority="144" operator="equal">
      <formula>"VE"</formula>
    </cfRule>
    <cfRule type="cellIs" dxfId="8411" priority="145" operator="equal">
      <formula>"AT"</formula>
    </cfRule>
  </conditionalFormatting>
  <conditionalFormatting sqref="Y88:Y93">
    <cfRule type="cellIs" dxfId="8410" priority="140" operator="equal">
      <formula>"GL"</formula>
    </cfRule>
    <cfRule type="cellIs" dxfId="8409" priority="141" operator="equal">
      <formula>"VE"</formula>
    </cfRule>
    <cfRule type="cellIs" dxfId="8408" priority="142" operator="equal">
      <formula>"AT"</formula>
    </cfRule>
  </conditionalFormatting>
  <conditionalFormatting sqref="I17:J17 N17:O17">
    <cfRule type="expression" dxfId="8407" priority="106" stopIfTrue="1">
      <formula>COUNTIF($C$5:$Z$31,$C$134)&gt;1</formula>
    </cfRule>
    <cfRule type="expression" dxfId="8406" priority="107" stopIfTrue="1">
      <formula>COUNTIF($C$5:$Z$31,$C$133)&gt;1</formula>
    </cfRule>
    <cfRule type="expression" dxfId="8405" priority="108" stopIfTrue="1">
      <formula>COUNTIF($C$5:$Z$31,$C$132)&gt;1</formula>
    </cfRule>
    <cfRule type="expression" dxfId="8404" priority="109" stopIfTrue="1">
      <formula>COUNTIF($C$5:$Z$31,$C$131)&gt;1</formula>
    </cfRule>
    <cfRule type="expression" dxfId="8403" priority="110" stopIfTrue="1">
      <formula>COUNTIF($C$5:$Z$31,$C$130)&gt;1</formula>
    </cfRule>
    <cfRule type="expression" dxfId="8402" priority="111" stopIfTrue="1">
      <formula>COUNTIF($C$5:$Z$31,$C$129)&gt;1</formula>
    </cfRule>
    <cfRule type="expression" dxfId="8401" priority="112" stopIfTrue="1">
      <formula>COUNTIF($C$5:$Z$31,$C$128)&gt;1</formula>
    </cfRule>
    <cfRule type="expression" dxfId="8400" priority="113" stopIfTrue="1">
      <formula>COUNTIF($C$5:$Z$31,$C$127)&gt;1</formula>
    </cfRule>
    <cfRule type="expression" dxfId="8399" priority="114" stopIfTrue="1">
      <formula>COUNTIF($C$5:$Z$31,$C$126)&gt;1</formula>
    </cfRule>
    <cfRule type="expression" dxfId="8398" priority="115" stopIfTrue="1">
      <formula>COUNTIF($C$5:$Z$31,$C$125)&gt;1</formula>
    </cfRule>
    <cfRule type="expression" dxfId="8397" priority="116" stopIfTrue="1">
      <formula>COUNTIF($C$5:$Z$31,$C$124)&gt;1</formula>
    </cfRule>
    <cfRule type="expression" dxfId="8396" priority="117" stopIfTrue="1">
      <formula>COUNTIF($C$5:$Z$31,$C$123)&gt;1</formula>
    </cfRule>
    <cfRule type="expression" dxfId="8395" priority="118" stopIfTrue="1">
      <formula>COUNTIF($C$5:$Z$31,$C$122)&gt;1</formula>
    </cfRule>
    <cfRule type="expression" dxfId="8394" priority="119" stopIfTrue="1">
      <formula>COUNTIF($C$5:$Z$31,$C$121)&gt;1</formula>
    </cfRule>
    <cfRule type="expression" dxfId="8393" priority="120" stopIfTrue="1">
      <formula>COUNTIF($C$5:$Z$31,$C$120)&gt;1</formula>
    </cfRule>
    <cfRule type="expression" dxfId="8392" priority="121" stopIfTrue="1">
      <formula>COUNTIF($C$5:$Z$31,$C$119)&gt;1</formula>
    </cfRule>
    <cfRule type="expression" dxfId="8391" priority="122" stopIfTrue="1">
      <formula>COUNTIF($C$5:$Z$31,$C$118)&gt;1</formula>
    </cfRule>
    <cfRule type="expression" dxfId="8390" priority="123" stopIfTrue="1">
      <formula>COUNTIF($C$5:$Z$31,$C$117)&gt;1</formula>
    </cfRule>
    <cfRule type="expression" dxfId="8389" priority="124" stopIfTrue="1">
      <formula>COUNTIF($C$5:$Z$31,$C$116)&gt;1</formula>
    </cfRule>
    <cfRule type="expression" dxfId="8388" priority="125" stopIfTrue="1">
      <formula>COUNTIF($C$5:$Z$31,$C$115)&gt;1</formula>
    </cfRule>
    <cfRule type="expression" dxfId="8387" priority="126" stopIfTrue="1">
      <formula>COUNTIF($C$5:$Z$31,$C$114)&gt;1</formula>
    </cfRule>
    <cfRule type="expression" dxfId="8386" priority="127" stopIfTrue="1">
      <formula>COUNTIF($C$5:$Z$31,$C$113)&gt;1</formula>
    </cfRule>
    <cfRule type="expression" dxfId="8385" priority="128" stopIfTrue="1">
      <formula>COUNTIF($C$5:$Z$31,$C$112)&gt;1</formula>
    </cfRule>
    <cfRule type="expression" dxfId="8384" priority="129" stopIfTrue="1">
      <formula>COUNTIF($C$5:$Z$31,$C$111)&gt;1</formula>
    </cfRule>
    <cfRule type="expression" dxfId="8383" priority="130" stopIfTrue="1">
      <formula>COUNTIF($C$5:$Z$31,$C$110)&gt;1</formula>
    </cfRule>
    <cfRule type="expression" dxfId="8382" priority="131" stopIfTrue="1">
      <formula>COUNTIF($C$5:$Z$31,$C$109)&gt;1</formula>
    </cfRule>
    <cfRule type="expression" dxfId="8381" priority="132" stopIfTrue="1">
      <formula>COUNTIF($C$5:$Z$31,$C$108)&gt;1</formula>
    </cfRule>
    <cfRule type="expression" dxfId="8380" priority="133" stopIfTrue="1">
      <formula>COUNTIF($C$5:$Z$31,$C$107)&gt;1</formula>
    </cfRule>
    <cfRule type="expression" dxfId="8379" priority="134" stopIfTrue="1">
      <formula>COUNTIF($C$5:$Z$31,$C$106)&gt;1</formula>
    </cfRule>
    <cfRule type="expression" dxfId="8378" priority="135" stopIfTrue="1">
      <formula>COUNTIF($C$5:$Z$31,$C$105)&gt;1</formula>
    </cfRule>
    <cfRule type="expression" dxfId="8377" priority="136" stopIfTrue="1">
      <formula>COUNTIF($C$5:$Z$31,$C$104)&gt;1</formula>
    </cfRule>
    <cfRule type="expression" dxfId="8376" priority="137" stopIfTrue="1">
      <formula>COUNTIF($C$5:$Z$31,$C$103)&gt;1</formula>
    </cfRule>
    <cfRule type="expression" dxfId="8375" priority="138" stopIfTrue="1">
      <formula>COUNTIF($C$5:$Z$31,$C$102)&gt;1</formula>
    </cfRule>
    <cfRule type="cellIs" dxfId="8374" priority="139" operator="between">
      <formula>0</formula>
      <formula>1500</formula>
    </cfRule>
  </conditionalFormatting>
  <conditionalFormatting sqref="N9:O9 S9:T9 X9:Y9">
    <cfRule type="expression" dxfId="8373" priority="72" stopIfTrue="1">
      <formula>COUNTIF($C$5:$Z$31,$C$134)&gt;1</formula>
    </cfRule>
    <cfRule type="expression" dxfId="8372" priority="73" stopIfTrue="1">
      <formula>COUNTIF($C$5:$Z$31,$C$133)&gt;1</formula>
    </cfRule>
    <cfRule type="expression" dxfId="8371" priority="74" stopIfTrue="1">
      <formula>COUNTIF($C$5:$Z$31,$C$132)&gt;1</formula>
    </cfRule>
    <cfRule type="expression" dxfId="8370" priority="75" stopIfTrue="1">
      <formula>COUNTIF($C$5:$Z$31,$C$131)&gt;1</formula>
    </cfRule>
    <cfRule type="expression" dxfId="8369" priority="76" stopIfTrue="1">
      <formula>COUNTIF($C$5:$Z$31,$C$130)&gt;1</formula>
    </cfRule>
    <cfRule type="expression" dxfId="8368" priority="77" stopIfTrue="1">
      <formula>COUNTIF($C$5:$Z$31,$C$129)&gt;1</formula>
    </cfRule>
    <cfRule type="expression" dxfId="8367" priority="78" stopIfTrue="1">
      <formula>COUNTIF($C$5:$Z$31,$C$128)&gt;1</formula>
    </cfRule>
    <cfRule type="expression" dxfId="8366" priority="79" stopIfTrue="1">
      <formula>COUNTIF($C$5:$Z$31,$C$127)&gt;1</formula>
    </cfRule>
    <cfRule type="expression" dxfId="8365" priority="80" stopIfTrue="1">
      <formula>COUNTIF($C$5:$Z$31,$C$126)&gt;1</formula>
    </cfRule>
    <cfRule type="expression" dxfId="8364" priority="81" stopIfTrue="1">
      <formula>COUNTIF($C$5:$Z$31,$C$125)&gt;1</formula>
    </cfRule>
    <cfRule type="expression" dxfId="8363" priority="82" stopIfTrue="1">
      <formula>COUNTIF($C$5:$Z$31,$C$124)&gt;1</formula>
    </cfRule>
    <cfRule type="expression" dxfId="8362" priority="83" stopIfTrue="1">
      <formula>COUNTIF($C$5:$Z$31,$C$123)&gt;1</formula>
    </cfRule>
    <cfRule type="expression" dxfId="8361" priority="84" stopIfTrue="1">
      <formula>COUNTIF($C$5:$Z$31,$C$122)&gt;1</formula>
    </cfRule>
    <cfRule type="expression" dxfId="8360" priority="85" stopIfTrue="1">
      <formula>COUNTIF($C$5:$Z$31,$C$121)&gt;1</formula>
    </cfRule>
    <cfRule type="expression" dxfId="8359" priority="86" stopIfTrue="1">
      <formula>COUNTIF($C$5:$Z$31,$C$120)&gt;1</formula>
    </cfRule>
    <cfRule type="expression" dxfId="8358" priority="87" stopIfTrue="1">
      <formula>COUNTIF($C$5:$Z$31,$C$119)&gt;1</formula>
    </cfRule>
    <cfRule type="expression" dxfId="8357" priority="88" stopIfTrue="1">
      <formula>COUNTIF($C$5:$Z$31,$C$118)&gt;1</formula>
    </cfRule>
    <cfRule type="expression" dxfId="8356" priority="89" stopIfTrue="1">
      <formula>COUNTIF($C$5:$Z$31,$C$117)&gt;1</formula>
    </cfRule>
    <cfRule type="expression" dxfId="8355" priority="90" stopIfTrue="1">
      <formula>COUNTIF($C$5:$Z$31,$C$116)&gt;1</formula>
    </cfRule>
    <cfRule type="expression" dxfId="8354" priority="91" stopIfTrue="1">
      <formula>COUNTIF($C$5:$Z$31,$C$115)&gt;1</formula>
    </cfRule>
    <cfRule type="expression" dxfId="8353" priority="92" stopIfTrue="1">
      <formula>COUNTIF($C$5:$Z$31,$C$114)&gt;1</formula>
    </cfRule>
    <cfRule type="expression" dxfId="8352" priority="93" stopIfTrue="1">
      <formula>COUNTIF($C$5:$Z$31,$C$113)&gt;1</formula>
    </cfRule>
    <cfRule type="expression" dxfId="8351" priority="94" stopIfTrue="1">
      <formula>COUNTIF($C$5:$Z$31,$C$112)&gt;1</formula>
    </cfRule>
    <cfRule type="expression" dxfId="8350" priority="95" stopIfTrue="1">
      <formula>COUNTIF($C$5:$Z$31,$C$111)&gt;1</formula>
    </cfRule>
    <cfRule type="expression" dxfId="8349" priority="96" stopIfTrue="1">
      <formula>COUNTIF($C$5:$Z$31,$C$110)&gt;1</formula>
    </cfRule>
    <cfRule type="expression" dxfId="8348" priority="97" stopIfTrue="1">
      <formula>COUNTIF($C$5:$Z$31,$C$109)&gt;1</formula>
    </cfRule>
    <cfRule type="expression" dxfId="8347" priority="98" stopIfTrue="1">
      <formula>COUNTIF($C$5:$Z$31,$C$108)&gt;1</formula>
    </cfRule>
    <cfRule type="expression" dxfId="8346" priority="99" stopIfTrue="1">
      <formula>COUNTIF($C$5:$Z$31,$C$107)&gt;1</formula>
    </cfRule>
    <cfRule type="expression" dxfId="8345" priority="100" stopIfTrue="1">
      <formula>COUNTIF($C$5:$Z$31,$C$106)&gt;1</formula>
    </cfRule>
    <cfRule type="expression" dxfId="8344" priority="101" stopIfTrue="1">
      <formula>COUNTIF($C$5:$Z$31,$C$105)&gt;1</formula>
    </cfRule>
    <cfRule type="expression" dxfId="8343" priority="102" stopIfTrue="1">
      <formula>COUNTIF($C$5:$Z$31,$C$104)&gt;1</formula>
    </cfRule>
    <cfRule type="expression" dxfId="8342" priority="103" stopIfTrue="1">
      <formula>COUNTIF($C$5:$Z$31,$C$103)&gt;1</formula>
    </cfRule>
    <cfRule type="expression" dxfId="8341" priority="104" stopIfTrue="1">
      <formula>COUNTIF($C$5:$Z$31,$C$102)&gt;1</formula>
    </cfRule>
    <cfRule type="cellIs" dxfId="8340" priority="105" operator="between">
      <formula>0</formula>
      <formula>1500</formula>
    </cfRule>
  </conditionalFormatting>
  <conditionalFormatting sqref="AB88:AB90">
    <cfRule type="expression" dxfId="8339" priority="67">
      <formula>AND(AC88="B")</formula>
    </cfRule>
    <cfRule type="expression" dxfId="8338" priority="68">
      <formula>AND(AC88="g")</formula>
    </cfRule>
    <cfRule type="expression" dxfId="8337" priority="69">
      <formula>AND(AC88="t")</formula>
    </cfRule>
    <cfRule type="expression" dxfId="8336" priority="70">
      <formula>AND(AC88="L")</formula>
    </cfRule>
    <cfRule type="expression" dxfId="8335" priority="71">
      <formula>AND(AC88="N")</formula>
    </cfRule>
  </conditionalFormatting>
  <conditionalFormatting sqref="D17:E17">
    <cfRule type="expression" dxfId="8334" priority="34">
      <formula>COUNTIF($C$5:$Z$31,$C$133)&gt;1</formula>
    </cfRule>
    <cfRule type="expression" dxfId="8333" priority="35">
      <formula>COUNTIF($C$5:$Z$31,$C$132)&gt;1</formula>
    </cfRule>
    <cfRule type="expression" dxfId="8332" priority="36">
      <formula>COUNTIF($C$5:$Z$31,$C$131)&gt;1</formula>
    </cfRule>
    <cfRule type="expression" dxfId="8331" priority="37">
      <formula>COUNTIF($C$5:$Z$31,$C$130)&gt;1</formula>
    </cfRule>
    <cfRule type="expression" dxfId="8330" priority="38">
      <formula>COUNTIF($C$5:$Z$31,$C$129)&gt;1</formula>
    </cfRule>
    <cfRule type="expression" dxfId="8329" priority="39">
      <formula>COUNTIF($C$5:$Z$31,$C$128)&gt;1</formula>
    </cfRule>
    <cfRule type="expression" dxfId="8328" priority="40">
      <formula>COUNTIF($C$5:$Z$31,$C$127)&gt;1</formula>
    </cfRule>
    <cfRule type="expression" dxfId="8327" priority="41">
      <formula>COUNTIF($C$5:$Z$31,$C$126)&gt;1</formula>
    </cfRule>
    <cfRule type="expression" dxfId="8326" priority="42">
      <formula>COUNTIF($C$5:$Z$31,$C$125)&gt;1</formula>
    </cfRule>
    <cfRule type="expression" dxfId="8325" priority="43">
      <formula>COUNTIF($C$5:$Z$31,$C$124)&gt;1</formula>
    </cfRule>
    <cfRule type="expression" dxfId="8324" priority="44">
      <formula>COUNTIF($C$5:$Z$31,$C$123)&gt;1</formula>
    </cfRule>
    <cfRule type="expression" dxfId="8323" priority="45">
      <formula>COUNTIF($C$5:$Z$31,$C$122)&gt;1</formula>
    </cfRule>
    <cfRule type="expression" dxfId="8322" priority="46">
      <formula>COUNTIF($C$5:$Z$31,$C$121)&gt;1</formula>
    </cfRule>
    <cfRule type="expression" dxfId="8321" priority="47">
      <formula>COUNTIF($C$5:$Z$31,$C$120)&gt;1</formula>
    </cfRule>
    <cfRule type="expression" dxfId="8320" priority="48">
      <formula>COUNTIF($C$5:$Z$31,$C$119)&gt;1</formula>
    </cfRule>
    <cfRule type="expression" dxfId="8319" priority="49">
      <formula>COUNTIF($C$5:$Z$31,$C$118)&gt;1</formula>
    </cfRule>
    <cfRule type="expression" dxfId="8318" priority="50">
      <formula>COUNTIF($C$5:$Z$31,$C$117)&gt;1</formula>
    </cfRule>
    <cfRule type="expression" dxfId="8317" priority="51">
      <formula>COUNTIF($C$5:$Z$31,$C$116)&gt;1</formula>
    </cfRule>
    <cfRule type="expression" dxfId="8316" priority="52">
      <formula>COUNTIF($C$5:$Z$31,$C$115)&gt;1</formula>
    </cfRule>
    <cfRule type="expression" dxfId="8315" priority="53">
      <formula>COUNTIF($C$5:$Z$31,$C$114)&gt;1</formula>
    </cfRule>
    <cfRule type="expression" dxfId="8314" priority="54">
      <formula>COUNTIF($C$5:$Z$31,$C$113)&gt;1</formula>
    </cfRule>
    <cfRule type="expression" dxfId="8313" priority="55">
      <formula>COUNTIF($C$5:$Z$31,$C$112)&gt;1</formula>
    </cfRule>
    <cfRule type="expression" dxfId="8312" priority="56">
      <formula>COUNTIF($C$5:$Z$31,$C$111)&gt;1</formula>
    </cfRule>
    <cfRule type="expression" dxfId="8311" priority="57">
      <formula>COUNTIF($C$5:$Z$31,$C$110)&gt;1</formula>
    </cfRule>
    <cfRule type="expression" dxfId="8310" priority="58">
      <formula>COUNTIF($C$5:$Z$31,$C$109)&gt;1</formula>
    </cfRule>
    <cfRule type="expression" dxfId="8309" priority="59">
      <formula>COUNTIF($C$5:$Z$31,$C$108)&gt;1</formula>
    </cfRule>
    <cfRule type="expression" dxfId="8308" priority="60">
      <formula>COUNTIF($C$5:$Z$31,$C$107)&gt;1</formula>
    </cfRule>
    <cfRule type="expression" dxfId="8307" priority="61">
      <formula>COUNTIF($C$5:$Z$31,$C$106)&gt;1</formula>
    </cfRule>
    <cfRule type="expression" dxfId="8306" priority="62">
      <formula>COUNTIF($C$5:$Z$31,$C$105)&gt;1</formula>
    </cfRule>
    <cfRule type="expression" dxfId="8305" priority="63">
      <formula>COUNTIF($C$5:$Z$31,$C$104)&gt;1</formula>
    </cfRule>
    <cfRule type="expression" dxfId="8304" priority="64">
      <formula>COUNTIF($C$5:$Z$31,$C$103)&gt;1</formula>
    </cfRule>
    <cfRule type="expression" dxfId="8303" priority="65">
      <formula>COUNTIF($C$5:$Z$31,$C$102)&gt;1</formula>
    </cfRule>
    <cfRule type="expression" dxfId="8302" priority="66">
      <formula>COUNTIF($C$5:$Z$31,$C$101)&gt;1</formula>
    </cfRule>
  </conditionalFormatting>
  <conditionalFormatting sqref="D21:E21">
    <cfRule type="expression" dxfId="8301" priority="1">
      <formula>COUNTIF($C$5:$Z$31,$C$133)&gt;1</formula>
    </cfRule>
    <cfRule type="expression" dxfId="8300" priority="2">
      <formula>COUNTIF($C$5:$Z$31,$C$132)&gt;1</formula>
    </cfRule>
    <cfRule type="expression" dxfId="8299" priority="3">
      <formula>COUNTIF($C$5:$Z$31,$C$131)&gt;1</formula>
    </cfRule>
    <cfRule type="expression" dxfId="8298" priority="4">
      <formula>COUNTIF($C$5:$Z$31,$C$130)&gt;1</formula>
    </cfRule>
    <cfRule type="expression" dxfId="8297" priority="5">
      <formula>COUNTIF($C$5:$Z$31,$C$129)&gt;1</formula>
    </cfRule>
    <cfRule type="expression" dxfId="8296" priority="6">
      <formula>COUNTIF($C$5:$Z$31,$C$128)&gt;1</formula>
    </cfRule>
    <cfRule type="expression" dxfId="8295" priority="7">
      <formula>COUNTIF($C$5:$Z$31,$C$127)&gt;1</formula>
    </cfRule>
    <cfRule type="expression" dxfId="8294" priority="8">
      <formula>COUNTIF($C$5:$Z$31,$C$126)&gt;1</formula>
    </cfRule>
    <cfRule type="expression" dxfId="8293" priority="9">
      <formula>COUNTIF($C$5:$Z$31,$C$125)&gt;1</formula>
    </cfRule>
    <cfRule type="expression" dxfId="8292" priority="10">
      <formula>COUNTIF($C$5:$Z$31,$C$124)&gt;1</formula>
    </cfRule>
    <cfRule type="expression" dxfId="8291" priority="11">
      <formula>COUNTIF($C$5:$Z$31,$C$123)&gt;1</formula>
    </cfRule>
    <cfRule type="expression" dxfId="8290" priority="12">
      <formula>COUNTIF($C$5:$Z$31,$C$122)&gt;1</formula>
    </cfRule>
    <cfRule type="expression" dxfId="8289" priority="13">
      <formula>COUNTIF($C$5:$Z$31,$C$121)&gt;1</formula>
    </cfRule>
    <cfRule type="expression" dxfId="8288" priority="14">
      <formula>COUNTIF($C$5:$Z$31,$C$120)&gt;1</formula>
    </cfRule>
    <cfRule type="expression" dxfId="8287" priority="15">
      <formula>COUNTIF($C$5:$Z$31,$C$119)&gt;1</formula>
    </cfRule>
    <cfRule type="expression" dxfId="8286" priority="16">
      <formula>COUNTIF($C$5:$Z$31,$C$118)&gt;1</formula>
    </cfRule>
    <cfRule type="expression" dxfId="8285" priority="17">
      <formula>COUNTIF($C$5:$Z$31,$C$117)&gt;1</formula>
    </cfRule>
    <cfRule type="expression" dxfId="8284" priority="18">
      <formula>COUNTIF($C$5:$Z$31,$C$116)&gt;1</formula>
    </cfRule>
    <cfRule type="expression" dxfId="8283" priority="19">
      <formula>COUNTIF($C$5:$Z$31,$C$115)&gt;1</formula>
    </cfRule>
    <cfRule type="expression" dxfId="8282" priority="20">
      <formula>COUNTIF($C$5:$Z$31,$C$114)&gt;1</formula>
    </cfRule>
    <cfRule type="expression" dxfId="8281" priority="21">
      <formula>COUNTIF($C$5:$Z$31,$C$113)&gt;1</formula>
    </cfRule>
    <cfRule type="expression" dxfId="8280" priority="22">
      <formula>COUNTIF($C$5:$Z$31,$C$112)&gt;1</formula>
    </cfRule>
    <cfRule type="expression" dxfId="8279" priority="23">
      <formula>COUNTIF($C$5:$Z$31,$C$111)&gt;1</formula>
    </cfRule>
    <cfRule type="expression" dxfId="8278" priority="24">
      <formula>COUNTIF($C$5:$Z$31,$C$110)&gt;1</formula>
    </cfRule>
    <cfRule type="expression" dxfId="8277" priority="25">
      <formula>COUNTIF($C$5:$Z$31,$C$109)&gt;1</formula>
    </cfRule>
    <cfRule type="expression" dxfId="8276" priority="26">
      <formula>COUNTIF($C$5:$Z$31,$C$108)&gt;1</formula>
    </cfRule>
    <cfRule type="expression" dxfId="8275" priority="27">
      <formula>COUNTIF($C$5:$Z$31,$C$107)&gt;1</formula>
    </cfRule>
    <cfRule type="expression" dxfId="8274" priority="28">
      <formula>COUNTIF($C$5:$Z$31,$C$106)&gt;1</formula>
    </cfRule>
    <cfRule type="expression" dxfId="8273" priority="29">
      <formula>COUNTIF($C$5:$Z$31,$C$105)&gt;1</formula>
    </cfRule>
    <cfRule type="expression" dxfId="8272" priority="30">
      <formula>COUNTIF($C$5:$Z$31,$C$104)&gt;1</formula>
    </cfRule>
    <cfRule type="expression" dxfId="8271" priority="31">
      <formula>COUNTIF($C$5:$Z$31,$C$103)&gt;1</formula>
    </cfRule>
    <cfRule type="expression" dxfId="8270" priority="32">
      <formula>COUNTIF($C$5:$Z$31,$C$102)&gt;1</formula>
    </cfRule>
    <cfRule type="expression" dxfId="8269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4" name="Button 1">
              <controlPr defaultSize="0" print="0" autoFill="0" autoPict="0">
                <anchor moveWithCells="1" sizeWithCells="1">
                  <from>
                    <xdr:col>28</xdr:col>
                    <xdr:colOff>542925</xdr:colOff>
                    <xdr:row>97</xdr:row>
                    <xdr:rowOff>104775</xdr:rowOff>
                  </from>
                  <to>
                    <xdr:col>30</xdr:col>
                    <xdr:colOff>714375</xdr:colOff>
                    <xdr:row>98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2C44-C3BB-4FB2-B39D-885AD3084A86}">
  <sheetPr codeName="Feuil46">
    <tabColor rgb="FFFFFF00"/>
  </sheetPr>
  <dimension ref="A1:AK133"/>
  <sheetViews>
    <sheetView topLeftCell="A7" zoomScale="47" workbookViewId="0">
      <selection activeCell="C10" sqref="C10:D10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8.42578125" style="85" customWidth="1"/>
    <col min="29" max="29" width="4.85546875" style="85" customWidth="1"/>
    <col min="30" max="30" width="4.7109375" style="85" customWidth="1"/>
    <col min="31" max="33" width="11.42578125" style="85"/>
    <col min="34" max="34" width="10.85546875" style="85" customWidth="1"/>
    <col min="35" max="35" width="14" style="85" customWidth="1"/>
    <col min="36" max="36" width="11.42578125" style="85"/>
    <col min="37" max="37" width="23.5703125" style="85" bestFit="1" customWidth="1"/>
    <col min="38" max="16384" width="11.42578125" style="85"/>
  </cols>
  <sheetData>
    <row r="1" spans="1:37" ht="21" x14ac:dyDescent="0.3">
      <c r="A1" s="865">
        <f ca="1">TODAY()</f>
        <v>45613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865"/>
      <c r="M1" s="865"/>
      <c r="N1" s="865"/>
      <c r="O1" s="865"/>
      <c r="P1" s="865"/>
      <c r="Q1" s="865"/>
      <c r="R1" s="865"/>
      <c r="S1" s="865"/>
      <c r="T1" s="865"/>
      <c r="U1" s="865"/>
      <c r="V1" s="865"/>
      <c r="W1" s="865"/>
      <c r="X1" s="865"/>
      <c r="Y1" s="865"/>
      <c r="Z1" s="865"/>
      <c r="AA1" s="865"/>
    </row>
    <row r="2" spans="1:37" ht="18" x14ac:dyDescent="0.35">
      <c r="A2" s="117" t="s">
        <v>76</v>
      </c>
      <c r="D2" s="85" t="s">
        <v>1</v>
      </c>
    </row>
    <row r="3" spans="1:37" ht="33" x14ac:dyDescent="0.35">
      <c r="A3" s="905" t="s">
        <v>77</v>
      </c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 x14ac:dyDescent="0.4">
      <c r="A5" s="885" t="s">
        <v>8</v>
      </c>
      <c r="B5" s="104"/>
      <c r="C5" s="843">
        <v>1033</v>
      </c>
      <c r="D5" s="878"/>
      <c r="E5" s="887"/>
      <c r="F5" s="113"/>
      <c r="G5" s="104"/>
      <c r="H5" s="843"/>
      <c r="I5" s="878"/>
      <c r="J5" s="887"/>
      <c r="K5" s="113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>
        <v>1001</v>
      </c>
      <c r="AF5" s="465"/>
      <c r="AG5" s="167"/>
      <c r="AH5" s="1"/>
      <c r="AI5" s="169" t="s">
        <v>10</v>
      </c>
      <c r="AJ5" s="170"/>
      <c r="AK5" s="139"/>
    </row>
    <row r="6" spans="1:37" ht="18" customHeight="1" thickBot="1" x14ac:dyDescent="0.4">
      <c r="A6" s="885"/>
      <c r="B6" s="104"/>
      <c r="C6" s="908"/>
      <c r="D6" s="909"/>
      <c r="E6" s="912" t="s">
        <v>79</v>
      </c>
      <c r="F6" s="913"/>
      <c r="G6" s="104"/>
      <c r="H6" s="908"/>
      <c r="I6" s="909"/>
      <c r="J6" s="910" t="s">
        <v>79</v>
      </c>
      <c r="K6" s="911"/>
      <c r="L6" s="104"/>
      <c r="M6" s="908"/>
      <c r="N6" s="909"/>
      <c r="O6" s="910"/>
      <c r="P6" s="911"/>
      <c r="Q6" s="104"/>
      <c r="R6" s="901"/>
      <c r="S6" s="902"/>
      <c r="T6" s="901"/>
      <c r="U6" s="903"/>
      <c r="V6" s="104"/>
      <c r="W6" s="901"/>
      <c r="X6" s="902"/>
      <c r="Y6" s="901"/>
      <c r="Z6" s="903"/>
      <c r="AA6" s="104"/>
      <c r="AC6" s="127"/>
      <c r="AE6" s="158">
        <v>1002</v>
      </c>
      <c r="AF6" s="223"/>
      <c r="AG6" s="150"/>
      <c r="AH6" s="1"/>
      <c r="AI6" s="162" t="s">
        <v>11</v>
      </c>
      <c r="AJ6" s="149"/>
      <c r="AK6" s="139"/>
    </row>
    <row r="7" spans="1:37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>
        <v>1024</v>
      </c>
      <c r="AF7" s="221"/>
      <c r="AG7" s="153"/>
      <c r="AH7" s="1"/>
      <c r="AI7" s="163" t="s">
        <v>12</v>
      </c>
      <c r="AJ7" s="151"/>
      <c r="AK7" s="139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 x14ac:dyDescent="0.4">
      <c r="A9" s="900" t="s">
        <v>13</v>
      </c>
      <c r="B9" s="104"/>
      <c r="C9" s="115" t="str">
        <f>AB49</f>
        <v>9109</v>
      </c>
      <c r="D9" s="856">
        <v>1001</v>
      </c>
      <c r="E9" s="904"/>
      <c r="F9" s="111">
        <v>16</v>
      </c>
      <c r="G9" s="104"/>
      <c r="H9" s="115" t="str">
        <f>AB44</f>
        <v>9106</v>
      </c>
      <c r="I9" s="856"/>
      <c r="J9" s="904"/>
      <c r="K9" s="111">
        <v>11</v>
      </c>
      <c r="L9" s="104"/>
      <c r="M9" s="115" t="str">
        <f>AB42</f>
        <v>9105</v>
      </c>
      <c r="N9" s="843"/>
      <c r="O9" s="878"/>
      <c r="P9" s="111">
        <v>9</v>
      </c>
      <c r="Q9" s="104"/>
      <c r="R9" s="115" t="str">
        <f>AB36</f>
        <v>9202</v>
      </c>
      <c r="S9" s="843"/>
      <c r="T9" s="878"/>
      <c r="U9" s="111">
        <v>3</v>
      </c>
      <c r="V9" s="104"/>
      <c r="W9" s="115" t="str">
        <f>AB34</f>
        <v>9201</v>
      </c>
      <c r="X9" s="843"/>
      <c r="Y9" s="878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 x14ac:dyDescent="0.4">
      <c r="A10" s="900"/>
      <c r="B10" s="104"/>
      <c r="C10" s="888" t="str">
        <f>$AC$49</f>
        <v>06:47</v>
      </c>
      <c r="D10" s="892"/>
      <c r="E10" s="888">
        <f>$AF$51</f>
        <v>5.9722222222222225E-2</v>
      </c>
      <c r="F10" s="889"/>
      <c r="G10" s="106"/>
      <c r="H10" s="888" t="str">
        <f>$AC$44</f>
        <v>05:57</v>
      </c>
      <c r="I10" s="892"/>
      <c r="J10" s="888">
        <f>$AF$44</f>
        <v>4.7222222222222221E-2</v>
      </c>
      <c r="K10" s="889"/>
      <c r="L10" s="109"/>
      <c r="M10" s="888" t="str">
        <f>$AC$42</f>
        <v>05:35</v>
      </c>
      <c r="N10" s="892"/>
      <c r="O10" s="888">
        <f>AF42</f>
        <v>2.8472222222222222E-2</v>
      </c>
      <c r="P10" s="889"/>
      <c r="Q10" s="109"/>
      <c r="R10" s="888" t="str">
        <f>$AC$36</f>
        <v>04:39</v>
      </c>
      <c r="S10" s="892"/>
      <c r="T10" s="888" t="str">
        <f>$AF$36</f>
        <v>21:11</v>
      </c>
      <c r="U10" s="889"/>
      <c r="V10" s="109"/>
      <c r="W10" s="888" t="str">
        <f>$AC$34</f>
        <v>04:21</v>
      </c>
      <c r="X10" s="892"/>
      <c r="Y10" s="888" t="str">
        <f>$AF$34</f>
        <v>19:48</v>
      </c>
      <c r="Z10" s="889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 x14ac:dyDescent="0.35">
      <c r="A11" s="88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 x14ac:dyDescent="0.4">
      <c r="A13" s="885" t="s">
        <v>18</v>
      </c>
      <c r="B13" s="104"/>
      <c r="C13" s="115" t="str">
        <f>AB51</f>
        <v>9209</v>
      </c>
      <c r="D13" s="843"/>
      <c r="E13" s="878"/>
      <c r="F13" s="111">
        <v>18</v>
      </c>
      <c r="G13" s="104"/>
      <c r="H13" s="115" t="str">
        <f>AB45</f>
        <v>9107</v>
      </c>
      <c r="I13" s="843"/>
      <c r="J13" s="878"/>
      <c r="K13" s="111">
        <v>12</v>
      </c>
      <c r="L13" s="104"/>
      <c r="M13" s="115" t="str">
        <f>AB43</f>
        <v>9205</v>
      </c>
      <c r="N13" s="843"/>
      <c r="O13" s="878"/>
      <c r="P13" s="111">
        <v>10</v>
      </c>
      <c r="Q13" s="104"/>
      <c r="R13" s="115" t="str">
        <f>AB38</f>
        <v>9203</v>
      </c>
      <c r="S13" s="843"/>
      <c r="T13" s="878"/>
      <c r="U13" s="111">
        <v>5</v>
      </c>
      <c r="V13" s="104"/>
      <c r="W13" s="115" t="str">
        <f>AB35</f>
        <v>9101</v>
      </c>
      <c r="X13" s="843"/>
      <c r="Y13" s="878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 x14ac:dyDescent="0.4">
      <c r="A14" s="885"/>
      <c r="B14" s="104"/>
      <c r="C14" s="888" t="str">
        <f>$AC$51</f>
        <v>08:34</v>
      </c>
      <c r="D14" s="892"/>
      <c r="E14" s="888">
        <f>$AF$51</f>
        <v>5.9722222222222225E-2</v>
      </c>
      <c r="F14" s="889"/>
      <c r="G14" s="106"/>
      <c r="H14" s="888" t="str">
        <f>$AC$45</f>
        <v>06:10</v>
      </c>
      <c r="I14" s="892"/>
      <c r="J14" s="888">
        <f>$AF$45</f>
        <v>5.9722222222222225E-2</v>
      </c>
      <c r="K14" s="889"/>
      <c r="L14" s="106"/>
      <c r="M14" s="888" t="str">
        <f>$AC$43</f>
        <v>05:46</v>
      </c>
      <c r="N14" s="892"/>
      <c r="O14" s="888">
        <f>$AF$43</f>
        <v>5.7638888888888885E-2</v>
      </c>
      <c r="P14" s="889"/>
      <c r="Q14" s="109"/>
      <c r="R14" s="888" t="str">
        <f>$AC$38</f>
        <v>04:55</v>
      </c>
      <c r="S14" s="892"/>
      <c r="T14" s="888" t="str">
        <f>$AF$38</f>
        <v>21:09</v>
      </c>
      <c r="U14" s="889"/>
      <c r="V14" s="109"/>
      <c r="W14" s="888" t="str">
        <f>$AC$35</f>
        <v>04:36</v>
      </c>
      <c r="X14" s="892"/>
      <c r="Y14" s="888" t="str">
        <f>$AF$35</f>
        <v>20:26</v>
      </c>
      <c r="Z14" s="889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 x14ac:dyDescent="0.4">
      <c r="A17" s="900" t="s">
        <v>22</v>
      </c>
      <c r="B17" s="104"/>
      <c r="C17" s="114" t="str">
        <f>AB52</f>
        <v>9110</v>
      </c>
      <c r="D17" s="843">
        <v>1023</v>
      </c>
      <c r="E17" s="878"/>
      <c r="F17" s="111">
        <v>19</v>
      </c>
      <c r="G17" s="104"/>
      <c r="H17" s="114" t="str">
        <f>AB48</f>
        <v>9207</v>
      </c>
      <c r="I17" s="843"/>
      <c r="J17" s="878"/>
      <c r="K17" s="111">
        <v>15</v>
      </c>
      <c r="L17" s="104"/>
      <c r="M17" s="114" t="str">
        <f>AB46</f>
        <v>9206</v>
      </c>
      <c r="N17" s="843"/>
      <c r="O17" s="878"/>
      <c r="P17" s="111">
        <v>13</v>
      </c>
      <c r="Q17" s="104"/>
      <c r="R17" s="114" t="str">
        <f>AB40</f>
        <v>9103</v>
      </c>
      <c r="S17" s="843"/>
      <c r="T17" s="878"/>
      <c r="U17" s="111">
        <v>7</v>
      </c>
      <c r="V17" s="104"/>
      <c r="W17" s="114" t="str">
        <f>AB37</f>
        <v>9102</v>
      </c>
      <c r="X17" s="843"/>
      <c r="Y17" s="878"/>
      <c r="Z17" s="111">
        <v>4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 x14ac:dyDescent="0.4">
      <c r="A18" s="900"/>
      <c r="B18" s="104"/>
      <c r="C18" s="888" t="str">
        <f>$AC$52</f>
        <v>12:01</v>
      </c>
      <c r="D18" s="892"/>
      <c r="E18" s="888" t="str">
        <f>$AF$52</f>
        <v>21:48</v>
      </c>
      <c r="F18" s="889"/>
      <c r="G18" s="106"/>
      <c r="H18" s="888" t="str">
        <f>$AC$48</f>
        <v>06:25</v>
      </c>
      <c r="I18" s="892"/>
      <c r="J18" s="888" t="str">
        <f>$AF$48</f>
        <v>19:50</v>
      </c>
      <c r="K18" s="889"/>
      <c r="L18" s="109"/>
      <c r="M18" s="888" t="str">
        <f>$AC$46</f>
        <v>06:13</v>
      </c>
      <c r="N18" s="892"/>
      <c r="O18" s="888" t="str">
        <f>$AF$46</f>
        <v>20:22</v>
      </c>
      <c r="P18" s="889"/>
      <c r="Q18" s="109"/>
      <c r="R18" s="888" t="str">
        <f>$AC$40</f>
        <v>05:09</v>
      </c>
      <c r="S18" s="892"/>
      <c r="T18" s="888" t="str">
        <f>$AF$40</f>
        <v>20:59</v>
      </c>
      <c r="U18" s="889"/>
      <c r="V18" s="109"/>
      <c r="W18" s="888" t="str">
        <f>$AC$37</f>
        <v>04:53</v>
      </c>
      <c r="X18" s="892"/>
      <c r="Y18" s="888" t="str">
        <f>$AF$37</f>
        <v>20:39</v>
      </c>
      <c r="Z18" s="889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 x14ac:dyDescent="0.4">
      <c r="A21" s="885" t="s">
        <v>27</v>
      </c>
      <c r="B21" s="104"/>
      <c r="C21" s="114" t="str">
        <f>AB53</f>
        <v>9111</v>
      </c>
      <c r="D21" s="843">
        <v>1020</v>
      </c>
      <c r="E21" s="878"/>
      <c r="F21" s="111">
        <v>20</v>
      </c>
      <c r="G21" s="104"/>
      <c r="H21" s="114" t="str">
        <f>AB50</f>
        <v>9208</v>
      </c>
      <c r="I21" s="843"/>
      <c r="J21" s="878"/>
      <c r="K21" s="111">
        <v>17</v>
      </c>
      <c r="L21" s="104"/>
      <c r="M21" s="114" t="str">
        <f>AB47</f>
        <v>9108</v>
      </c>
      <c r="N21" s="843"/>
      <c r="O21" s="878"/>
      <c r="P21" s="111">
        <v>14</v>
      </c>
      <c r="Q21" s="104"/>
      <c r="R21" s="114" t="str">
        <f>AB41</f>
        <v>9104</v>
      </c>
      <c r="S21" s="843"/>
      <c r="T21" s="878"/>
      <c r="U21" s="111">
        <v>8</v>
      </c>
      <c r="V21" s="104"/>
      <c r="W21" s="114" t="str">
        <f>AB39</f>
        <v>9204</v>
      </c>
      <c r="X21" s="843"/>
      <c r="Y21" s="878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 x14ac:dyDescent="0.4">
      <c r="A22" s="885"/>
      <c r="B22" s="104"/>
      <c r="C22" s="888" t="str">
        <f>$AC$53</f>
        <v>12:18</v>
      </c>
      <c r="D22" s="892"/>
      <c r="E22" s="888">
        <f>$AF$53</f>
        <v>1.8749999999999999E-2</v>
      </c>
      <c r="F22" s="889"/>
      <c r="G22" s="109"/>
      <c r="H22" s="888" t="str">
        <f>$AC$50</f>
        <v>08:31</v>
      </c>
      <c r="I22" s="892"/>
      <c r="J22" s="888">
        <f>$AF$50</f>
        <v>6.9444444444444447E-4</v>
      </c>
      <c r="K22" s="889"/>
      <c r="L22" s="109"/>
      <c r="M22" s="888" t="str">
        <f>$AC$47</f>
        <v>06:25</v>
      </c>
      <c r="N22" s="892"/>
      <c r="O22" s="888" t="str">
        <f>$AF$47</f>
        <v>21:08</v>
      </c>
      <c r="P22" s="889"/>
      <c r="Q22" s="109"/>
      <c r="R22" s="888" t="str">
        <f>$AC$41</f>
        <v>05:22</v>
      </c>
      <c r="S22" s="892"/>
      <c r="T22" s="888" t="str">
        <f>$AF$41</f>
        <v>21:13</v>
      </c>
      <c r="U22" s="889"/>
      <c r="V22" s="106"/>
      <c r="W22" s="888" t="str">
        <f>$AC$39</f>
        <v>05:00</v>
      </c>
      <c r="X22" s="892"/>
      <c r="Y22" s="888" t="str">
        <f>$AF$39</f>
        <v>19:32</v>
      </c>
      <c r="Z22" s="889"/>
      <c r="AA22" s="104"/>
      <c r="AB22" s="105"/>
      <c r="AC22" s="893"/>
      <c r="AD22" s="893"/>
      <c r="AE22"/>
      <c r="AF22"/>
      <c r="AG22"/>
      <c r="AH22" s="1"/>
      <c r="AI22" s="227"/>
      <c r="AJ22" s="149"/>
      <c r="AK22" s="1"/>
    </row>
    <row r="23" spans="1:37" ht="18" customHeight="1" x14ac:dyDescent="0.35">
      <c r="A23" s="886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0999999999999996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 x14ac:dyDescent="0.4">
      <c r="A25" s="900" t="s">
        <v>30</v>
      </c>
      <c r="B25" s="104"/>
      <c r="C25" s="126"/>
      <c r="D25" s="843">
        <v>1017</v>
      </c>
      <c r="E25" s="878"/>
      <c r="F25" s="111"/>
      <c r="G25" s="104"/>
      <c r="H25" s="126"/>
      <c r="I25" s="843">
        <v>1018</v>
      </c>
      <c r="J25" s="878"/>
      <c r="K25" s="111"/>
      <c r="L25" s="104"/>
      <c r="M25" s="112">
        <v>9213</v>
      </c>
      <c r="N25" s="843">
        <v>1004</v>
      </c>
      <c r="O25" s="878"/>
      <c r="P25" s="111">
        <v>25</v>
      </c>
      <c r="Q25" s="104"/>
      <c r="R25" s="112">
        <v>9211</v>
      </c>
      <c r="S25" s="843">
        <v>1008</v>
      </c>
      <c r="T25" s="878"/>
      <c r="U25" s="111">
        <v>23</v>
      </c>
      <c r="V25" s="104"/>
      <c r="W25" s="112">
        <v>9112</v>
      </c>
      <c r="X25" s="843">
        <v>1010</v>
      </c>
      <c r="Y25" s="878"/>
      <c r="Z25" s="111">
        <v>21</v>
      </c>
      <c r="AA25" s="104"/>
      <c r="AB25" s="895"/>
      <c r="AC25" s="896"/>
      <c r="AD25" s="110"/>
      <c r="AE25" s="291"/>
      <c r="AF25" s="284">
        <f>COUNTA(AE5:AE7,D17,X17,S25,N17,D21,AE9:AE11,AE13:AE15,AF14,AG14,AG15,AG5,C5,#REF!,M5,R5,W5,M29:N29,S29,S17,I9,X9,D13,I17,N25,S21,X13,N13,I21,C29:D29,D9,D25,AC17,X25,X29,X21,N9,I25,N21,H29:I29,S13,I13,S9,AF5)</f>
        <v>17</v>
      </c>
      <c r="AG25" s="94"/>
      <c r="AH25" s="1"/>
      <c r="AI25" s="230" t="s">
        <v>32</v>
      </c>
      <c r="AJ25" s="890"/>
      <c r="AK25" s="1"/>
    </row>
    <row r="26" spans="1:37" ht="18" customHeight="1" thickBot="1" x14ac:dyDescent="0.4">
      <c r="A26" s="900"/>
      <c r="B26" s="104"/>
      <c r="C26" s="888"/>
      <c r="D26" s="892"/>
      <c r="E26" s="888"/>
      <c r="F26" s="889"/>
      <c r="G26" s="109"/>
      <c r="H26" s="888"/>
      <c r="I26" s="892"/>
      <c r="J26" s="888"/>
      <c r="K26" s="889"/>
      <c r="L26" s="109"/>
      <c r="M26" s="888" t="str">
        <f>$AC$58</f>
        <v>13:22</v>
      </c>
      <c r="N26" s="892"/>
      <c r="O26" s="888" t="str">
        <f>$AF$58</f>
        <v>20:05</v>
      </c>
      <c r="P26" s="889"/>
      <c r="Q26" s="109"/>
      <c r="R26" s="888" t="str">
        <f>$AC$56</f>
        <v>12:55</v>
      </c>
      <c r="S26" s="892"/>
      <c r="T26" s="888">
        <f>$AF$56</f>
        <v>4.3750000000000004E-2</v>
      </c>
      <c r="U26" s="889"/>
      <c r="V26" s="106"/>
      <c r="W26" s="888" t="str">
        <f>$AC$54</f>
        <v>12:42</v>
      </c>
      <c r="X26" s="892"/>
      <c r="Y26" s="888" t="str">
        <f>$AF$54</f>
        <v>20:16</v>
      </c>
      <c r="Z26" s="889"/>
      <c r="AA26" s="104"/>
      <c r="AB26" s="105"/>
      <c r="AC26" s="893"/>
      <c r="AD26" s="893"/>
      <c r="AF26" s="291"/>
      <c r="AI26" s="231" t="s">
        <v>33</v>
      </c>
      <c r="AJ26" s="891"/>
    </row>
    <row r="27" spans="1:37" ht="18" customHeight="1" x14ac:dyDescent="0.35">
      <c r="A27" s="886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0999999999999996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 x14ac:dyDescent="0.4">
      <c r="A29" s="885" t="s">
        <v>35</v>
      </c>
      <c r="B29" s="104"/>
      <c r="C29" s="843">
        <v>1015</v>
      </c>
      <c r="D29" s="878"/>
      <c r="E29" s="887"/>
      <c r="F29" s="126"/>
      <c r="G29" s="104"/>
      <c r="H29" s="843"/>
      <c r="I29" s="878"/>
      <c r="J29" s="887"/>
      <c r="K29" s="126"/>
      <c r="L29" s="104"/>
      <c r="M29" s="843">
        <v>1028</v>
      </c>
      <c r="N29" s="878"/>
      <c r="O29" s="887"/>
      <c r="P29" s="126"/>
      <c r="Q29" s="104"/>
      <c r="R29" s="112">
        <v>9212</v>
      </c>
      <c r="S29" s="843">
        <v>1016</v>
      </c>
      <c r="T29" s="878"/>
      <c r="U29" s="113">
        <v>24</v>
      </c>
      <c r="V29" s="104"/>
      <c r="W29" s="112">
        <v>9210</v>
      </c>
      <c r="X29" s="843">
        <v>1005</v>
      </c>
      <c r="Y29" s="878"/>
      <c r="Z29" s="111">
        <v>22</v>
      </c>
      <c r="AA29" s="104"/>
      <c r="AB29" s="895"/>
      <c r="AC29" s="896"/>
      <c r="AD29" s="110"/>
      <c r="AI29" s="336"/>
      <c r="AJ29" s="133"/>
    </row>
    <row r="30" spans="1:37" ht="18" customHeight="1" thickBot="1" x14ac:dyDescent="0.4">
      <c r="A30" s="885"/>
      <c r="B30" s="104"/>
      <c r="C30" s="897"/>
      <c r="D30" s="898"/>
      <c r="E30" s="897"/>
      <c r="F30" s="899"/>
      <c r="G30" s="109"/>
      <c r="H30" s="897"/>
      <c r="I30" s="898"/>
      <c r="J30" s="897"/>
      <c r="K30" s="899"/>
      <c r="L30" s="109"/>
      <c r="M30" s="897"/>
      <c r="N30" s="898"/>
      <c r="O30" s="897"/>
      <c r="P30" s="899"/>
      <c r="Q30" s="109"/>
      <c r="R30" s="901" t="str">
        <f>$AC$57</f>
        <v>13:01</v>
      </c>
      <c r="S30" s="902"/>
      <c r="T30" s="901">
        <f>$AF$57</f>
        <v>3.3333333333333333E-2</v>
      </c>
      <c r="U30" s="903"/>
      <c r="V30" s="106"/>
      <c r="W30" s="888" t="str">
        <f>$AC$55</f>
        <v>12:43</v>
      </c>
      <c r="X30" s="892"/>
      <c r="Y30" s="888" t="str">
        <f>$AF$55</f>
        <v>20:41</v>
      </c>
      <c r="Z30" s="889"/>
      <c r="AA30" s="104"/>
      <c r="AB30" s="105"/>
      <c r="AC30" s="893"/>
      <c r="AD30" s="894"/>
      <c r="AI30" s="266"/>
      <c r="AJ30" s="133"/>
    </row>
    <row r="31" spans="1:37" ht="18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0999999999999996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 x14ac:dyDescent="0.3">
      <c r="Z34" s="85">
        <v>1</v>
      </c>
      <c r="AB34" s="98" t="s">
        <v>41</v>
      </c>
      <c r="AC34" s="96" t="s">
        <v>82</v>
      </c>
      <c r="AD34" s="97"/>
      <c r="AE34" s="97"/>
      <c r="AF34" s="96" t="s">
        <v>83</v>
      </c>
      <c r="AG34" s="766">
        <v>233</v>
      </c>
      <c r="AI34"/>
      <c r="AJ34" s="93"/>
      <c r="AK34" s="93"/>
    </row>
    <row r="35" spans="3:37" hidden="1" x14ac:dyDescent="0.3">
      <c r="Z35" s="85">
        <v>2</v>
      </c>
      <c r="AB35" s="98" t="s">
        <v>42</v>
      </c>
      <c r="AC35" s="96" t="s">
        <v>84</v>
      </c>
      <c r="AD35" s="97"/>
      <c r="AE35" s="97"/>
      <c r="AF35" s="96" t="s">
        <v>85</v>
      </c>
      <c r="AG35" s="766">
        <v>236</v>
      </c>
      <c r="AI35"/>
      <c r="AJ35" s="93"/>
      <c r="AK35" s="93"/>
    </row>
    <row r="36" spans="3:37" hidden="1" x14ac:dyDescent="0.3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 t="s">
        <v>44</v>
      </c>
      <c r="AC36" s="96" t="s">
        <v>90</v>
      </c>
      <c r="AD36" s="97"/>
      <c r="AE36" s="97"/>
      <c r="AF36" s="96" t="s">
        <v>91</v>
      </c>
      <c r="AG36" s="766">
        <v>253</v>
      </c>
      <c r="AI36"/>
      <c r="AJ36" s="93"/>
      <c r="AK36" s="93"/>
    </row>
    <row r="37" spans="3:37" hidden="1" x14ac:dyDescent="0.3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 t="s">
        <v>94</v>
      </c>
      <c r="AC37" s="96" t="s">
        <v>95</v>
      </c>
      <c r="AD37" s="97"/>
      <c r="AE37" s="97"/>
      <c r="AF37" s="96" t="s">
        <v>96</v>
      </c>
      <c r="AG37" s="766">
        <v>236</v>
      </c>
      <c r="AI37"/>
      <c r="AJ37" s="93"/>
      <c r="AK37" s="93"/>
    </row>
    <row r="38" spans="3:37" hidden="1" x14ac:dyDescent="0.3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 t="s">
        <v>100</v>
      </c>
      <c r="AC38" s="96" t="s">
        <v>101</v>
      </c>
      <c r="AD38" s="97"/>
      <c r="AE38" s="97"/>
      <c r="AF38" s="96" t="s">
        <v>102</v>
      </c>
      <c r="AG38" s="766">
        <v>241</v>
      </c>
      <c r="AI38"/>
      <c r="AJ38" s="93"/>
      <c r="AK38" s="93"/>
    </row>
    <row r="39" spans="3:37" hidden="1" x14ac:dyDescent="0.3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 t="s">
        <v>45</v>
      </c>
      <c r="AC39" s="96" t="s">
        <v>106</v>
      </c>
      <c r="AD39" s="97"/>
      <c r="AE39" s="97"/>
      <c r="AF39" s="96" t="s">
        <v>107</v>
      </c>
      <c r="AG39" s="766">
        <v>216</v>
      </c>
      <c r="AI39"/>
      <c r="AJ39" s="93"/>
      <c r="AK39" s="93"/>
    </row>
    <row r="40" spans="3:37" hidden="1" x14ac:dyDescent="0.3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 t="s">
        <v>46</v>
      </c>
      <c r="AC40" s="96" t="s">
        <v>110</v>
      </c>
      <c r="AD40" s="97"/>
      <c r="AE40" s="97"/>
      <c r="AF40" s="96" t="s">
        <v>111</v>
      </c>
      <c r="AG40" s="766">
        <v>236</v>
      </c>
      <c r="AI40"/>
      <c r="AJ40" s="93"/>
      <c r="AK40" s="93"/>
    </row>
    <row r="41" spans="3:37" hidden="1" x14ac:dyDescent="0.3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 t="s">
        <v>48</v>
      </c>
      <c r="AC41" s="96" t="s">
        <v>115</v>
      </c>
      <c r="AD41" s="97"/>
      <c r="AE41" s="97"/>
      <c r="AF41" s="96" t="s">
        <v>116</v>
      </c>
      <c r="AG41" s="766">
        <v>236</v>
      </c>
      <c r="AI41"/>
      <c r="AJ41" s="93"/>
      <c r="AK41" s="93"/>
    </row>
    <row r="42" spans="3:37" hidden="1" x14ac:dyDescent="0.3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 t="s">
        <v>119</v>
      </c>
      <c r="AC42" s="96" t="s">
        <v>120</v>
      </c>
      <c r="AD42" s="97"/>
      <c r="AE42" s="97"/>
      <c r="AF42" s="96">
        <v>2.8472222222222222E-2</v>
      </c>
      <c r="AG42" s="766">
        <v>289</v>
      </c>
      <c r="AI42"/>
      <c r="AJ42" s="93"/>
      <c r="AK42" s="93"/>
    </row>
    <row r="43" spans="3:37" hidden="1" x14ac:dyDescent="0.3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 t="s">
        <v>123</v>
      </c>
      <c r="AC43" s="96" t="s">
        <v>124</v>
      </c>
      <c r="AD43" s="97"/>
      <c r="AE43" s="97"/>
      <c r="AF43" s="96">
        <v>5.7638888888888885E-2</v>
      </c>
      <c r="AG43" s="766">
        <v>302</v>
      </c>
      <c r="AI43"/>
      <c r="AJ43" s="93"/>
      <c r="AK43" s="93"/>
    </row>
    <row r="44" spans="3:37" hidden="1" x14ac:dyDescent="0.3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 t="s">
        <v>127</v>
      </c>
      <c r="AC44" s="96" t="s">
        <v>128</v>
      </c>
      <c r="AD44" s="97"/>
      <c r="AE44" s="97"/>
      <c r="AF44" s="96">
        <v>4.7222222222222221E-2</v>
      </c>
      <c r="AG44" s="766">
        <v>289</v>
      </c>
      <c r="AI44"/>
      <c r="AJ44" s="93"/>
      <c r="AK44" s="93"/>
    </row>
    <row r="45" spans="3:37" hidden="1" x14ac:dyDescent="0.3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 t="s">
        <v>129</v>
      </c>
      <c r="AC45" s="96" t="s">
        <v>130</v>
      </c>
      <c r="AD45" s="87"/>
      <c r="AE45" s="87"/>
      <c r="AF45" s="96">
        <v>5.9722222222222225E-2</v>
      </c>
      <c r="AG45" s="766">
        <v>289</v>
      </c>
      <c r="AI45"/>
      <c r="AJ45" s="93"/>
      <c r="AK45" s="93"/>
    </row>
    <row r="46" spans="3:37" hidden="1" x14ac:dyDescent="0.3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 t="s">
        <v>133</v>
      </c>
      <c r="AC46" s="96" t="s">
        <v>134</v>
      </c>
      <c r="AD46" s="93"/>
      <c r="AE46" s="93"/>
      <c r="AF46" s="96" t="s">
        <v>135</v>
      </c>
      <c r="AG46" s="766">
        <v>212</v>
      </c>
      <c r="AI46"/>
      <c r="AJ46" s="93"/>
      <c r="AK46" s="93"/>
    </row>
    <row r="47" spans="3:37" hidden="1" x14ac:dyDescent="0.3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 t="s">
        <v>51</v>
      </c>
      <c r="AC47" s="96" t="s">
        <v>138</v>
      </c>
      <c r="AF47" s="96" t="s">
        <v>139</v>
      </c>
      <c r="AG47" s="766">
        <v>218</v>
      </c>
      <c r="AI47"/>
      <c r="AJ47" s="93"/>
      <c r="AK47" s="93"/>
    </row>
    <row r="48" spans="3:37" hidden="1" x14ac:dyDescent="0.3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 t="s">
        <v>142</v>
      </c>
      <c r="AC48" s="96" t="s">
        <v>138</v>
      </c>
      <c r="AD48" s="97"/>
      <c r="AE48" s="97"/>
      <c r="AF48" s="96" t="s">
        <v>143</v>
      </c>
      <c r="AG48" s="766">
        <v>200</v>
      </c>
      <c r="AI48"/>
      <c r="AJ48" s="93"/>
      <c r="AK48" s="93"/>
    </row>
    <row r="49" spans="3:37" hidden="1" x14ac:dyDescent="0.3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 t="s">
        <v>52</v>
      </c>
      <c r="AC49" s="96" t="s">
        <v>148</v>
      </c>
      <c r="AD49" s="87"/>
      <c r="AE49" s="87"/>
      <c r="AF49" s="96">
        <v>3.7499999999999999E-2</v>
      </c>
      <c r="AG49" s="766">
        <v>271</v>
      </c>
      <c r="AI49"/>
      <c r="AJ49" s="93"/>
      <c r="AK49" s="93"/>
    </row>
    <row r="50" spans="3:37" hidden="1" x14ac:dyDescent="0.3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 t="s">
        <v>152</v>
      </c>
      <c r="AC50" s="96" t="s">
        <v>153</v>
      </c>
      <c r="AF50" s="96">
        <v>6.9444444444444447E-4</v>
      </c>
      <c r="AG50" s="766">
        <v>236</v>
      </c>
      <c r="AI50"/>
      <c r="AJ50" s="93"/>
      <c r="AK50" s="93"/>
    </row>
    <row r="51" spans="3:37" hidden="1" x14ac:dyDescent="0.3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 t="s">
        <v>157</v>
      </c>
      <c r="AC51" s="96" t="s">
        <v>158</v>
      </c>
      <c r="AF51" s="96">
        <v>5.9722222222222225E-2</v>
      </c>
      <c r="AG51" s="766">
        <v>257</v>
      </c>
      <c r="AI51"/>
      <c r="AJ51" s="93"/>
      <c r="AK51" s="93"/>
    </row>
    <row r="52" spans="3:37" hidden="1" x14ac:dyDescent="0.3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 t="s">
        <v>55</v>
      </c>
      <c r="AC52" s="96" t="s">
        <v>162</v>
      </c>
      <c r="AD52" s="97"/>
      <c r="AE52" s="97"/>
      <c r="AF52" s="96" t="s">
        <v>163</v>
      </c>
      <c r="AG52" s="766">
        <v>148</v>
      </c>
      <c r="AI52"/>
      <c r="AJ52" s="93"/>
      <c r="AK52" s="93"/>
    </row>
    <row r="53" spans="3:37" hidden="1" x14ac:dyDescent="0.3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 t="s">
        <v>58</v>
      </c>
      <c r="AC53" s="96" t="s">
        <v>166</v>
      </c>
      <c r="AF53" s="96">
        <v>1.8749999999999999E-2</v>
      </c>
      <c r="AG53" s="766">
        <v>183</v>
      </c>
      <c r="AI53"/>
      <c r="AJ53" s="93"/>
      <c r="AK53" s="93"/>
    </row>
    <row r="54" spans="3:37" hidden="1" x14ac:dyDescent="0.3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 t="s">
        <v>169</v>
      </c>
      <c r="AC54" s="96" t="s">
        <v>170</v>
      </c>
      <c r="AF54" s="96" t="s">
        <v>171</v>
      </c>
      <c r="AG54" s="766">
        <v>113</v>
      </c>
      <c r="AI54"/>
      <c r="AJ54" s="93"/>
      <c r="AK54" s="93"/>
    </row>
    <row r="55" spans="3:37" hidden="1" x14ac:dyDescent="0.3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 t="s">
        <v>175</v>
      </c>
      <c r="AC55" s="96" t="s">
        <v>176</v>
      </c>
      <c r="AD55" s="93"/>
      <c r="AE55" s="93"/>
      <c r="AF55" s="96" t="s">
        <v>177</v>
      </c>
      <c r="AG55" s="766">
        <v>117</v>
      </c>
      <c r="AI55"/>
      <c r="AJ55" s="93"/>
      <c r="AK55" s="93"/>
    </row>
    <row r="56" spans="3:37" hidden="1" x14ac:dyDescent="0.3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 t="s">
        <v>180</v>
      </c>
      <c r="AC56" s="96" t="s">
        <v>181</v>
      </c>
      <c r="AF56" s="96">
        <v>4.3750000000000004E-2</v>
      </c>
      <c r="AG56" s="766">
        <v>183</v>
      </c>
      <c r="AI56"/>
      <c r="AJ56" s="93"/>
      <c r="AK56" s="93"/>
    </row>
    <row r="57" spans="3:37" hidden="1" x14ac:dyDescent="0.3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 t="s">
        <v>185</v>
      </c>
      <c r="AC57" s="96" t="s">
        <v>186</v>
      </c>
      <c r="AF57" s="96">
        <v>3.3333333333333333E-2</v>
      </c>
      <c r="AG57" s="766">
        <v>180</v>
      </c>
      <c r="AI57"/>
      <c r="AJ57" s="93"/>
      <c r="AK57" s="93"/>
    </row>
    <row r="58" spans="3:37" hidden="1" x14ac:dyDescent="0.3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 t="s">
        <v>190</v>
      </c>
      <c r="AC58" s="96" t="s">
        <v>191</v>
      </c>
      <c r="AD58" s="97"/>
      <c r="AE58" s="97"/>
      <c r="AF58" s="96" t="s">
        <v>192</v>
      </c>
      <c r="AG58" s="766">
        <v>98</v>
      </c>
      <c r="AI58"/>
      <c r="AJ58" s="93"/>
      <c r="AK58" s="93"/>
    </row>
    <row r="59" spans="3:37" hidden="1" x14ac:dyDescent="0.3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AB59"/>
      <c r="AC59"/>
      <c r="AD59"/>
      <c r="AE59"/>
      <c r="AF59"/>
      <c r="AG59"/>
      <c r="AI59" s="94"/>
      <c r="AJ59" s="93"/>
      <c r="AK59" s="93"/>
    </row>
    <row r="60" spans="3:37" hidden="1" x14ac:dyDescent="0.3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AB60"/>
      <c r="AC60"/>
      <c r="AD60"/>
      <c r="AE60"/>
      <c r="AF60"/>
      <c r="AG60"/>
      <c r="AI60" s="94"/>
      <c r="AJ60" s="93"/>
      <c r="AK60" s="93"/>
    </row>
    <row r="61" spans="3:37" hidden="1" x14ac:dyDescent="0.3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 x14ac:dyDescent="0.3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 x14ac:dyDescent="0.3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 x14ac:dyDescent="0.3"/>
    <row r="65" spans="10:10" hidden="1" x14ac:dyDescent="0.3"/>
    <row r="66" spans="10:10" hidden="1" x14ac:dyDescent="0.3"/>
    <row r="67" spans="10:10" hidden="1" x14ac:dyDescent="0.3"/>
    <row r="68" spans="10:10" hidden="1" x14ac:dyDescent="0.3"/>
    <row r="69" spans="10:10" hidden="1" x14ac:dyDescent="0.3"/>
    <row r="70" spans="10:10" hidden="1" x14ac:dyDescent="0.3"/>
    <row r="71" spans="10:10" hidden="1" x14ac:dyDescent="0.3"/>
    <row r="72" spans="10:10" hidden="1" x14ac:dyDescent="0.3">
      <c r="J72" s="85" t="s">
        <v>2</v>
      </c>
    </row>
    <row r="73" spans="10:10" hidden="1" x14ac:dyDescent="0.3"/>
    <row r="74" spans="10:10" hidden="1" x14ac:dyDescent="0.3"/>
    <row r="75" spans="10:10" hidden="1" x14ac:dyDescent="0.3"/>
    <row r="76" spans="10:10" hidden="1" x14ac:dyDescent="0.3"/>
    <row r="77" spans="10:10" hidden="1" x14ac:dyDescent="0.3"/>
    <row r="78" spans="10:10" hidden="1" x14ac:dyDescent="0.3"/>
    <row r="79" spans="10:10" hidden="1" x14ac:dyDescent="0.3"/>
    <row r="80" spans="10:1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R3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R2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T14:U14"/>
    <mergeCell ref="W14:X14"/>
    <mergeCell ref="X13:Y13"/>
    <mergeCell ref="A9:A11"/>
    <mergeCell ref="N9:O9"/>
    <mergeCell ref="S17:T17"/>
    <mergeCell ref="X17:Y17"/>
    <mergeCell ref="X9:Y9"/>
    <mergeCell ref="Y14:Z14"/>
    <mergeCell ref="A13:A15"/>
    <mergeCell ref="D9:E9"/>
    <mergeCell ref="C10:D10"/>
    <mergeCell ref="E10:F10"/>
    <mergeCell ref="H10:I10"/>
    <mergeCell ref="J10:K10"/>
    <mergeCell ref="A17:A19"/>
    <mergeCell ref="D17:E17"/>
    <mergeCell ref="I9:J9"/>
    <mergeCell ref="S9:T9"/>
    <mergeCell ref="D13:E13"/>
    <mergeCell ref="I17:J17"/>
    <mergeCell ref="I13:J13"/>
    <mergeCell ref="N13:O13"/>
    <mergeCell ref="C14:D14"/>
    <mergeCell ref="E14:F14"/>
    <mergeCell ref="S13:T13"/>
    <mergeCell ref="O14:P14"/>
    <mergeCell ref="H14:I14"/>
    <mergeCell ref="J14:K14"/>
    <mergeCell ref="M22:N22"/>
    <mergeCell ref="O22:P22"/>
    <mergeCell ref="R22:S22"/>
    <mergeCell ref="R14:S14"/>
    <mergeCell ref="O30:P30"/>
    <mergeCell ref="R30:S30"/>
    <mergeCell ref="S21:T21"/>
    <mergeCell ref="M14:N14"/>
    <mergeCell ref="T30:U30"/>
    <mergeCell ref="H18:I18"/>
    <mergeCell ref="M18:N18"/>
    <mergeCell ref="O18:P18"/>
    <mergeCell ref="N17:O17"/>
    <mergeCell ref="R18:S18"/>
    <mergeCell ref="T18:U18"/>
    <mergeCell ref="W30:X30"/>
    <mergeCell ref="C18:D18"/>
    <mergeCell ref="E18:F18"/>
    <mergeCell ref="H22:I22"/>
    <mergeCell ref="J22:K22"/>
    <mergeCell ref="D21:E21"/>
    <mergeCell ref="N21:O21"/>
    <mergeCell ref="I21:J21"/>
    <mergeCell ref="X21:Y21"/>
    <mergeCell ref="C22:D22"/>
    <mergeCell ref="E22:F22"/>
    <mergeCell ref="T22:U22"/>
    <mergeCell ref="J18:K18"/>
    <mergeCell ref="W18:X18"/>
    <mergeCell ref="Y18:Z18"/>
    <mergeCell ref="AC22:AD22"/>
    <mergeCell ref="A25:A27"/>
    <mergeCell ref="D25:E25"/>
    <mergeCell ref="I25:J25"/>
    <mergeCell ref="N25:O25"/>
    <mergeCell ref="S25:T25"/>
    <mergeCell ref="X25:Y25"/>
    <mergeCell ref="AB25:AC25"/>
    <mergeCell ref="Y26:Z26"/>
    <mergeCell ref="AC26:AD26"/>
    <mergeCell ref="W22:X22"/>
    <mergeCell ref="Y22:Z22"/>
    <mergeCell ref="A21:A23"/>
    <mergeCell ref="A29:A31"/>
    <mergeCell ref="C29:E29"/>
    <mergeCell ref="H29:J29"/>
    <mergeCell ref="M29:O29"/>
    <mergeCell ref="S29:T29"/>
    <mergeCell ref="X29:Y29"/>
    <mergeCell ref="Y30:Z30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30:AD30"/>
    <mergeCell ref="AB29:AC29"/>
    <mergeCell ref="C30:D30"/>
    <mergeCell ref="E30:F30"/>
    <mergeCell ref="H30:I30"/>
    <mergeCell ref="J30:K30"/>
    <mergeCell ref="M30:N30"/>
  </mergeCells>
  <conditionalFormatting sqref="AG34:AG58">
    <cfRule type="cellIs" dxfId="8268" priority="1695" stopIfTrue="1" operator="between">
      <formula>0</formula>
      <formula>160</formula>
    </cfRule>
    <cfRule type="cellIs" dxfId="8267" priority="1696" stopIfTrue="1" operator="between">
      <formula>160</formula>
      <formula>251</formula>
    </cfRule>
    <cfRule type="cellIs" dxfId="8266" priority="1697" stopIfTrue="1" operator="greaterThan">
      <formula>251</formula>
    </cfRule>
  </conditionalFormatting>
  <conditionalFormatting sqref="F87:G92 K87:L92 Z90:AB92 U87:V92 P87:Q92 Z87:AA89">
    <cfRule type="cellIs" dxfId="8265" priority="1692" operator="equal">
      <formula>"GL"</formula>
    </cfRule>
    <cfRule type="cellIs" dxfId="8264" priority="1693" operator="equal">
      <formula>"VE"</formula>
    </cfRule>
    <cfRule type="cellIs" dxfId="8263" priority="1694" operator="equal">
      <formula>"AT"</formula>
    </cfRule>
  </conditionalFormatting>
  <conditionalFormatting sqref="M5:O5 R5:T5 W5:Y5 M29:O29 H29:J29 C29:E29">
    <cfRule type="expression" dxfId="8262" priority="1659">
      <formula>COUNTIF($C$5:$Z$31,$C$133)&gt;1</formula>
    </cfRule>
    <cfRule type="expression" dxfId="8261" priority="1660">
      <formula>COUNTIF($C$5:$Z$31,$C$132)&gt;1</formula>
    </cfRule>
    <cfRule type="expression" dxfId="8260" priority="1661">
      <formula>COUNTIF($C$5:$Z$31,$C$131)&gt;1</formula>
    </cfRule>
    <cfRule type="expression" dxfId="8259" priority="1662">
      <formula>COUNTIF($C$5:$Z$31,$C$130)&gt;1</formula>
    </cfRule>
    <cfRule type="expression" dxfId="8258" priority="1663">
      <formula>COUNTIF($C$5:$Z$31,$C$129)&gt;1</formula>
    </cfRule>
    <cfRule type="expression" dxfId="8257" priority="1664">
      <formula>COUNTIF($C$5:$Z$31,$C$128)&gt;1</formula>
    </cfRule>
    <cfRule type="expression" dxfId="8256" priority="1665">
      <formula>COUNTIF($C$5:$Z$31,$C$127)&gt;1</formula>
    </cfRule>
    <cfRule type="expression" dxfId="8255" priority="1666">
      <formula>COUNTIF($C$5:$Z$31,$C$126)&gt;1</formula>
    </cfRule>
    <cfRule type="expression" dxfId="8254" priority="1667">
      <formula>COUNTIF($C$5:$Z$31,$C$125)&gt;1</formula>
    </cfRule>
    <cfRule type="expression" dxfId="8253" priority="1668">
      <formula>COUNTIF($C$5:$Z$31,$C$124)&gt;1</formula>
    </cfRule>
    <cfRule type="expression" dxfId="8252" priority="1669">
      <formula>COUNTIF($C$5:$Z$31,$C$123)&gt;1</formula>
    </cfRule>
    <cfRule type="expression" dxfId="8251" priority="1670">
      <formula>COUNTIF($C$5:$Z$31,$C$122)&gt;1</formula>
    </cfRule>
    <cfRule type="expression" dxfId="8250" priority="1671">
      <formula>COUNTIF($C$5:$Z$31,$C$121)&gt;1</formula>
    </cfRule>
    <cfRule type="expression" dxfId="8249" priority="1672">
      <formula>COUNTIF($C$5:$Z$31,$C$120)&gt;1</formula>
    </cfRule>
    <cfRule type="expression" dxfId="8248" priority="1673">
      <formula>COUNTIF($C$5:$Z$31,$C$119)&gt;1</formula>
    </cfRule>
    <cfRule type="expression" dxfId="8247" priority="1674">
      <formula>COUNTIF($C$5:$Z$31,$C$118)&gt;1</formula>
    </cfRule>
    <cfRule type="expression" dxfId="8246" priority="1675">
      <formula>COUNTIF($C$5:$Z$31,$C$117)&gt;1</formula>
    </cfRule>
    <cfRule type="expression" dxfId="8245" priority="1676">
      <formula>COUNTIF($C$5:$Z$31,$C$116)&gt;1</formula>
    </cfRule>
    <cfRule type="expression" dxfId="8244" priority="1677">
      <formula>COUNTIF($C$5:$Z$31,$C$115)&gt;1</formula>
    </cfRule>
    <cfRule type="expression" dxfId="8243" priority="1678">
      <formula>COUNTIF($C$5:$Z$31,$C$114)&gt;1</formula>
    </cfRule>
    <cfRule type="expression" dxfId="8242" priority="1679">
      <formula>COUNTIF($C$5:$Z$31,$C$113)&gt;1</formula>
    </cfRule>
    <cfRule type="expression" dxfId="8241" priority="1680">
      <formula>COUNTIF($C$5:$Z$31,$C$112)&gt;1</formula>
    </cfRule>
    <cfRule type="expression" dxfId="8240" priority="1681">
      <formula>COUNTIF($C$5:$Z$31,$C$111)&gt;1</formula>
    </cfRule>
    <cfRule type="expression" dxfId="8239" priority="1682">
      <formula>COUNTIF($C$5:$Z$31,$C$110)&gt;1</formula>
    </cfRule>
    <cfRule type="expression" dxfId="8238" priority="1683">
      <formula>COUNTIF($C$5:$Z$31,$C$109)&gt;1</formula>
    </cfRule>
    <cfRule type="expression" dxfId="8237" priority="1684">
      <formula>COUNTIF($C$5:$Z$31,$C$108)&gt;1</formula>
    </cfRule>
    <cfRule type="expression" dxfId="8236" priority="1685">
      <formula>COUNTIF($C$5:$Z$31,$C$107)&gt;1</formula>
    </cfRule>
    <cfRule type="expression" dxfId="8235" priority="1686">
      <formula>COUNTIF($C$5:$Z$31,$C$106)&gt;1</formula>
    </cfRule>
    <cfRule type="expression" dxfId="8234" priority="1687">
      <formula>COUNTIF($C$5:$Z$31,$C$105)&gt;1</formula>
    </cfRule>
    <cfRule type="expression" dxfId="8233" priority="1688">
      <formula>COUNTIF($C$5:$Z$31,$C$104)&gt;1</formula>
    </cfRule>
    <cfRule type="expression" dxfId="8232" priority="1689">
      <formula>COUNTIF($C$5:$Z$31,$C$103)&gt;1</formula>
    </cfRule>
    <cfRule type="expression" dxfId="8231" priority="1690">
      <formula>COUNTIF($C$5:$Z$31,$C$102)&gt;1</formula>
    </cfRule>
    <cfRule type="expression" dxfId="8230" priority="1691">
      <formula>COUNTIF($C$5:$Z$31,$C$101)&gt;1</formula>
    </cfRule>
  </conditionalFormatting>
  <conditionalFormatting sqref="S29:T29 N25:O25 S25:T25 X29:Y29">
    <cfRule type="expression" dxfId="8229" priority="1493" stopIfTrue="1">
      <formula>COUNTIF($C$5:$Z$31,$C$133)&gt;1</formula>
    </cfRule>
    <cfRule type="expression" dxfId="8228" priority="1494" stopIfTrue="1">
      <formula>COUNTIF($C$5:$Z$31,$C$132)&gt;1</formula>
    </cfRule>
    <cfRule type="expression" dxfId="8227" priority="1495" stopIfTrue="1">
      <formula>COUNTIF($C$5:$Z$31,$C$131)&gt;1</formula>
    </cfRule>
    <cfRule type="expression" dxfId="8226" priority="1496" stopIfTrue="1">
      <formula>COUNTIF($C$5:$Z$31,$C$130)&gt;1</formula>
    </cfRule>
    <cfRule type="expression" dxfId="8225" priority="1497" stopIfTrue="1">
      <formula>COUNTIF($C$5:$Z$31,$C$129)&gt;1</formula>
    </cfRule>
    <cfRule type="expression" dxfId="8224" priority="1498" stopIfTrue="1">
      <formula>COUNTIF($C$5:$Z$31,$C$128)&gt;1</formula>
    </cfRule>
    <cfRule type="expression" dxfId="8223" priority="1499" stopIfTrue="1">
      <formula>COUNTIF($C$5:$Z$31,$C$127)&gt;1</formula>
    </cfRule>
    <cfRule type="expression" dxfId="8222" priority="1500" stopIfTrue="1">
      <formula>COUNTIF($C$5:$Z$31,$C$126)&gt;1</formula>
    </cfRule>
    <cfRule type="expression" dxfId="8221" priority="1501" stopIfTrue="1">
      <formula>COUNTIF($C$5:$Z$31,$C$125)&gt;1</formula>
    </cfRule>
    <cfRule type="expression" dxfId="8220" priority="1502" stopIfTrue="1">
      <formula>COUNTIF($C$5:$Z$31,$C$124)&gt;1</formula>
    </cfRule>
    <cfRule type="expression" dxfId="8219" priority="1503" stopIfTrue="1">
      <formula>COUNTIF($C$5:$Z$31,$C$123)&gt;1</formula>
    </cfRule>
    <cfRule type="expression" dxfId="8218" priority="1504" stopIfTrue="1">
      <formula>COUNTIF($C$5:$Z$31,$C$122)&gt;1</formula>
    </cfRule>
    <cfRule type="expression" dxfId="8217" priority="1505" stopIfTrue="1">
      <formula>COUNTIF($C$5:$Z$31,$C$121)&gt;1</formula>
    </cfRule>
    <cfRule type="expression" dxfId="8216" priority="1506" stopIfTrue="1">
      <formula>COUNTIF($C$5:$Z$31,$C$120)&gt;1</formula>
    </cfRule>
    <cfRule type="expression" dxfId="8215" priority="1507" stopIfTrue="1">
      <formula>COUNTIF($C$5:$Z$31,$C$119)&gt;1</formula>
    </cfRule>
    <cfRule type="expression" dxfId="8214" priority="1508" stopIfTrue="1">
      <formula>COUNTIF($C$5:$Z$31,$C$118)&gt;1</formula>
    </cfRule>
    <cfRule type="expression" dxfId="8213" priority="1509" stopIfTrue="1">
      <formula>COUNTIF($C$5:$Z$31,$C$117)&gt;1</formula>
    </cfRule>
    <cfRule type="expression" dxfId="8212" priority="1510" stopIfTrue="1">
      <formula>COUNTIF($C$5:$Z$31,$C$116)&gt;1</formula>
    </cfRule>
    <cfRule type="expression" dxfId="8211" priority="1511" stopIfTrue="1">
      <formula>COUNTIF($C$5:$Z$31,$C$115)&gt;1</formula>
    </cfRule>
    <cfRule type="expression" dxfId="8210" priority="1512" stopIfTrue="1">
      <formula>COUNTIF($C$5:$Z$31,$C$114)&gt;1</formula>
    </cfRule>
    <cfRule type="expression" dxfId="8209" priority="1513" stopIfTrue="1">
      <formula>COUNTIF($C$5:$Z$31,$C$113)&gt;1</formula>
    </cfRule>
    <cfRule type="expression" dxfId="8208" priority="1514" stopIfTrue="1">
      <formula>COUNTIF($C$5:$Z$31,$C$112)&gt;1</formula>
    </cfRule>
    <cfRule type="expression" dxfId="8207" priority="1515" stopIfTrue="1">
      <formula>COUNTIF($C$5:$Z$31,$C$111)&gt;1</formula>
    </cfRule>
    <cfRule type="expression" dxfId="8206" priority="1516" stopIfTrue="1">
      <formula>COUNTIF($C$5:$Z$31,$C$110)&gt;1</formula>
    </cfRule>
    <cfRule type="expression" dxfId="8205" priority="1517" stopIfTrue="1">
      <formula>COUNTIF($C$5:$Z$31,$C$109)&gt;1</formula>
    </cfRule>
    <cfRule type="expression" dxfId="8204" priority="1518" stopIfTrue="1">
      <formula>COUNTIF($C$5:$Z$31,$C$108)&gt;1</formula>
    </cfRule>
    <cfRule type="expression" dxfId="8203" priority="1519" stopIfTrue="1">
      <formula>COUNTIF($C$5:$Z$31,$C$107)&gt;1</formula>
    </cfRule>
    <cfRule type="expression" dxfId="8202" priority="1520" stopIfTrue="1">
      <formula>COUNTIF($C$5:$Z$31,$C$106)&gt;1</formula>
    </cfRule>
    <cfRule type="expression" dxfId="8201" priority="1521" stopIfTrue="1">
      <formula>COUNTIF($C$5:$Z$31,$C$105)&gt;1</formula>
    </cfRule>
    <cfRule type="expression" dxfId="8200" priority="1522" stopIfTrue="1">
      <formula>COUNTIF($C$5:$Z$31,$C$104)&gt;1</formula>
    </cfRule>
    <cfRule type="expression" dxfId="8199" priority="1523" stopIfTrue="1">
      <formula>COUNTIF($C$5:$Z$31,$C$103)&gt;1</formula>
    </cfRule>
    <cfRule type="expression" dxfId="8198" priority="1524" stopIfTrue="1">
      <formula>COUNTIF($C$5:$Z$31,$C$102)&gt;1</formula>
    </cfRule>
    <cfRule type="expression" dxfId="8197" priority="1525" stopIfTrue="1">
      <formula>COUNTIF($C$5:$Z$31,$C$101)&gt;1</formula>
    </cfRule>
    <cfRule type="cellIs" dxfId="8196" priority="1526" operator="between">
      <formula>0</formula>
      <formula>1500</formula>
    </cfRule>
  </conditionalFormatting>
  <conditionalFormatting sqref="I17:J17 I21:J21 S21:T21 D21:E21 D17:E17 N17:O17 X21:Y21 X17:Y17 S17:T17">
    <cfRule type="expression" dxfId="8195" priority="1289" stopIfTrue="1">
      <formula>COUNTIF($C$5:$Z$31,$C$133)&gt;1</formula>
    </cfRule>
    <cfRule type="expression" dxfId="8194" priority="1290" stopIfTrue="1">
      <formula>COUNTIF($C$5:$Z$31,$C$132)&gt;1</formula>
    </cfRule>
    <cfRule type="expression" dxfId="8193" priority="1291" stopIfTrue="1">
      <formula>COUNTIF($C$5:$Z$31,$C$131)&gt;1</formula>
    </cfRule>
    <cfRule type="expression" dxfId="8192" priority="1292" stopIfTrue="1">
      <formula>COUNTIF($C$5:$Z$31,$C$130)&gt;1</formula>
    </cfRule>
    <cfRule type="expression" dxfId="8191" priority="1293" stopIfTrue="1">
      <formula>COUNTIF($C$5:$Z$31,$C$129)&gt;1</formula>
    </cfRule>
    <cfRule type="expression" dxfId="8190" priority="1294" stopIfTrue="1">
      <formula>COUNTIF($C$5:$Z$31,$C$128)&gt;1</formula>
    </cfRule>
    <cfRule type="expression" dxfId="8189" priority="1295" stopIfTrue="1">
      <formula>COUNTIF($C$5:$Z$31,$C$127)&gt;1</formula>
    </cfRule>
    <cfRule type="expression" dxfId="8188" priority="1296" stopIfTrue="1">
      <formula>COUNTIF($C$5:$Z$31,$C$126)&gt;1</formula>
    </cfRule>
    <cfRule type="expression" dxfId="8187" priority="1297" stopIfTrue="1">
      <formula>COUNTIF($C$5:$Z$31,$C$125)&gt;1</formula>
    </cfRule>
    <cfRule type="expression" dxfId="8186" priority="1298" stopIfTrue="1">
      <formula>COUNTIF($C$5:$Z$31,$C$124)&gt;1</formula>
    </cfRule>
    <cfRule type="expression" dxfId="8185" priority="1299" stopIfTrue="1">
      <formula>COUNTIF($C$5:$Z$31,$C$123)&gt;1</formula>
    </cfRule>
    <cfRule type="expression" dxfId="8184" priority="1300" stopIfTrue="1">
      <formula>COUNTIF($C$5:$Z$31,$C$122)&gt;1</formula>
    </cfRule>
    <cfRule type="expression" dxfId="8183" priority="1301" stopIfTrue="1">
      <formula>COUNTIF($C$5:$Z$31,$C$121)&gt;1</formula>
    </cfRule>
    <cfRule type="expression" dxfId="8182" priority="1302" stopIfTrue="1">
      <formula>COUNTIF($C$5:$Z$31,$C$120)&gt;1</formula>
    </cfRule>
    <cfRule type="expression" dxfId="8181" priority="1303" stopIfTrue="1">
      <formula>COUNTIF($C$5:$Z$31,$C$119)&gt;1</formula>
    </cfRule>
    <cfRule type="expression" dxfId="8180" priority="1304" stopIfTrue="1">
      <formula>COUNTIF($C$5:$Z$31,$C$118)&gt;1</formula>
    </cfRule>
    <cfRule type="expression" dxfId="8179" priority="1305" stopIfTrue="1">
      <formula>COUNTIF($C$5:$Z$31,$C$117)&gt;1</formula>
    </cfRule>
    <cfRule type="expression" dxfId="8178" priority="1306" stopIfTrue="1">
      <formula>COUNTIF($C$5:$Z$31,$C$116)&gt;1</formula>
    </cfRule>
    <cfRule type="expression" dxfId="8177" priority="1307" stopIfTrue="1">
      <formula>COUNTIF($C$5:$Z$31,$C$115)&gt;1</formula>
    </cfRule>
    <cfRule type="expression" dxfId="8176" priority="1308" stopIfTrue="1">
      <formula>COUNTIF($C$5:$Z$31,$C$114)&gt;1</formula>
    </cfRule>
    <cfRule type="expression" dxfId="8175" priority="1309" stopIfTrue="1">
      <formula>COUNTIF($C$5:$Z$31,$C$113)&gt;1</formula>
    </cfRule>
    <cfRule type="expression" dxfId="8174" priority="1310" stopIfTrue="1">
      <formula>COUNTIF($C$5:$Z$31,$C$112)&gt;1</formula>
    </cfRule>
    <cfRule type="expression" dxfId="8173" priority="1311" stopIfTrue="1">
      <formula>COUNTIF($C$5:$Z$31,$C$111)&gt;1</formula>
    </cfRule>
    <cfRule type="expression" dxfId="8172" priority="1312" stopIfTrue="1">
      <formula>COUNTIF($C$5:$Z$31,$C$110)&gt;1</formula>
    </cfRule>
    <cfRule type="expression" dxfId="8171" priority="1313" stopIfTrue="1">
      <formula>COUNTIF($C$5:$Z$31,$C$109)&gt;1</formula>
    </cfRule>
    <cfRule type="expression" dxfId="8170" priority="1314" stopIfTrue="1">
      <formula>COUNTIF($C$5:$Z$31,$C$108)&gt;1</formula>
    </cfRule>
    <cfRule type="expression" dxfId="8169" priority="1315" stopIfTrue="1">
      <formula>COUNTIF($C$5:$Z$31,$C$107)&gt;1</formula>
    </cfRule>
    <cfRule type="expression" dxfId="8168" priority="1316" stopIfTrue="1">
      <formula>COUNTIF($C$5:$Z$31,$C$106)&gt;1</formula>
    </cfRule>
    <cfRule type="expression" dxfId="8167" priority="1317" stopIfTrue="1">
      <formula>COUNTIF($C$5:$Z$31,$C$105)&gt;1</formula>
    </cfRule>
    <cfRule type="expression" dxfId="8166" priority="1318" stopIfTrue="1">
      <formula>COUNTIF($C$5:$Z$31,$C$104)&gt;1</formula>
    </cfRule>
    <cfRule type="expression" dxfId="8165" priority="1319" stopIfTrue="1">
      <formula>COUNTIF($C$5:$Z$31,$C$103)&gt;1</formula>
    </cfRule>
    <cfRule type="expression" dxfId="8164" priority="1320" stopIfTrue="1">
      <formula>COUNTIF($C$5:$Z$31,$C$102)&gt;1</formula>
    </cfRule>
    <cfRule type="expression" dxfId="8163" priority="1321" stopIfTrue="1">
      <formula>COUNTIF($C$5:$Z$31,$C$101)&gt;1</formula>
    </cfRule>
    <cfRule type="cellIs" dxfId="8162" priority="1322" operator="between">
      <formula>0</formula>
      <formula>1500</formula>
    </cfRule>
  </conditionalFormatting>
  <conditionalFormatting sqref="D9:E9 I13:J13 N13:O13 N9:O9 I9:J9 S13:T13 X13:Y13 X9:Y9 S9:T9">
    <cfRule type="expression" dxfId="8161" priority="915" stopIfTrue="1">
      <formula>COUNTIF($C$5:$Z$31,$C$133)&gt;1</formula>
    </cfRule>
    <cfRule type="expression" dxfId="8160" priority="916" stopIfTrue="1">
      <formula>COUNTIF($C$5:$Z$31,$C$132)&gt;1</formula>
    </cfRule>
    <cfRule type="expression" dxfId="8159" priority="917" stopIfTrue="1">
      <formula>COUNTIF($C$5:$Z$31,$C$131)&gt;1</formula>
    </cfRule>
    <cfRule type="expression" dxfId="8158" priority="918" stopIfTrue="1">
      <formula>COUNTIF($C$5:$Z$31,$C$130)&gt;1</formula>
    </cfRule>
    <cfRule type="expression" dxfId="8157" priority="919" stopIfTrue="1">
      <formula>COUNTIF($C$5:$Z$31,$C$129)&gt;1</formula>
    </cfRule>
    <cfRule type="expression" dxfId="8156" priority="920" stopIfTrue="1">
      <formula>COUNTIF($C$5:$Z$31,$C$128)&gt;1</formula>
    </cfRule>
    <cfRule type="expression" dxfId="8155" priority="921" stopIfTrue="1">
      <formula>COUNTIF($C$5:$Z$31,$C$127)&gt;1</formula>
    </cfRule>
    <cfRule type="expression" dxfId="8154" priority="922" stopIfTrue="1">
      <formula>COUNTIF($C$5:$Z$31,$C$126)&gt;1</formula>
    </cfRule>
    <cfRule type="expression" dxfId="8153" priority="923" stopIfTrue="1">
      <formula>COUNTIF($C$5:$Z$31,$C$125)&gt;1</formula>
    </cfRule>
    <cfRule type="expression" dxfId="8152" priority="924" stopIfTrue="1">
      <formula>COUNTIF($C$5:$Z$31,$C$124)&gt;1</formula>
    </cfRule>
    <cfRule type="expression" dxfId="8151" priority="925" stopIfTrue="1">
      <formula>COUNTIF($C$5:$Z$31,$C$123)&gt;1</formula>
    </cfRule>
    <cfRule type="expression" dxfId="8150" priority="926" stopIfTrue="1">
      <formula>COUNTIF($C$5:$Z$31,$C$122)&gt;1</formula>
    </cfRule>
    <cfRule type="expression" dxfId="8149" priority="927" stopIfTrue="1">
      <formula>COUNTIF($C$5:$Z$31,$C$121)&gt;1</formula>
    </cfRule>
    <cfRule type="expression" dxfId="8148" priority="928" stopIfTrue="1">
      <formula>COUNTIF($C$5:$Z$31,$C$120)&gt;1</formula>
    </cfRule>
    <cfRule type="expression" dxfId="8147" priority="929" stopIfTrue="1">
      <formula>COUNTIF($C$5:$Z$31,$C$119)&gt;1</formula>
    </cfRule>
    <cfRule type="expression" dxfId="8146" priority="930" stopIfTrue="1">
      <formula>COUNTIF($C$5:$Z$31,$C$118)&gt;1</formula>
    </cfRule>
    <cfRule type="expression" dxfId="8145" priority="931" stopIfTrue="1">
      <formula>COUNTIF($C$5:$Z$31,$C$117)&gt;1</formula>
    </cfRule>
    <cfRule type="expression" dxfId="8144" priority="932" stopIfTrue="1">
      <formula>COUNTIF($C$5:$Z$31,$C$116)&gt;1</formula>
    </cfRule>
    <cfRule type="expression" dxfId="8143" priority="933" stopIfTrue="1">
      <formula>COUNTIF($C$5:$Z$31,$C$115)&gt;1</formula>
    </cfRule>
    <cfRule type="expression" dxfId="8142" priority="934" stopIfTrue="1">
      <formula>COUNTIF($C$5:$Z$31,$C$114)&gt;1</formula>
    </cfRule>
    <cfRule type="expression" dxfId="8141" priority="935" stopIfTrue="1">
      <formula>COUNTIF($C$5:$Z$31,$C$113)&gt;1</formula>
    </cfRule>
    <cfRule type="expression" dxfId="8140" priority="936" stopIfTrue="1">
      <formula>COUNTIF($C$5:$Z$31,$C$112)&gt;1</formula>
    </cfRule>
    <cfRule type="expression" dxfId="8139" priority="937" stopIfTrue="1">
      <formula>COUNTIF($C$5:$Z$31,$C$111)&gt;1</formula>
    </cfRule>
    <cfRule type="expression" dxfId="8138" priority="938" stopIfTrue="1">
      <formula>COUNTIF($C$5:$Z$31,$C$110)&gt;1</formula>
    </cfRule>
    <cfRule type="expression" dxfId="8137" priority="939" stopIfTrue="1">
      <formula>COUNTIF($C$5:$Z$31,$C$109)&gt;1</formula>
    </cfRule>
    <cfRule type="expression" dxfId="8136" priority="940" stopIfTrue="1">
      <formula>COUNTIF($C$5:$Z$31,$C$108)&gt;1</formula>
    </cfRule>
    <cfRule type="expression" dxfId="8135" priority="941" stopIfTrue="1">
      <formula>COUNTIF($C$5:$Z$31,$C$107)&gt;1</formula>
    </cfRule>
    <cfRule type="expression" dxfId="8134" priority="942" stopIfTrue="1">
      <formula>COUNTIF($C$5:$Z$31,$C$106)&gt;1</formula>
    </cfRule>
    <cfRule type="expression" dxfId="8133" priority="943" stopIfTrue="1">
      <formula>COUNTIF($C$5:$Z$31,$C$105)&gt;1</formula>
    </cfRule>
    <cfRule type="expression" dxfId="8132" priority="944" stopIfTrue="1">
      <formula>COUNTIF($C$5:$Z$31,$C$104)&gt;1</formula>
    </cfRule>
    <cfRule type="expression" dxfId="8131" priority="945" stopIfTrue="1">
      <formula>COUNTIF($C$5:$Z$31,$C$103)&gt;1</formula>
    </cfRule>
    <cfRule type="expression" dxfId="8130" priority="946" stopIfTrue="1">
      <formula>COUNTIF($C$5:$Z$31,$C$102)&gt;1</formula>
    </cfRule>
    <cfRule type="expression" dxfId="8129" priority="947" stopIfTrue="1">
      <formula>COUNTIF($C$5:$Z$31,$C$101)&gt;1</formula>
    </cfRule>
    <cfRule type="cellIs" dxfId="8128" priority="948" operator="between">
      <formula>0</formula>
      <formula>1500</formula>
    </cfRule>
  </conditionalFormatting>
  <conditionalFormatting sqref="D87:D92">
    <cfRule type="cellIs" dxfId="8127" priority="507" operator="equal">
      <formula>"GL"</formula>
    </cfRule>
    <cfRule type="cellIs" dxfId="8126" priority="508" operator="equal">
      <formula>"VE"</formula>
    </cfRule>
    <cfRule type="cellIs" dxfId="8125" priority="509" operator="equal">
      <formula>"AT"</formula>
    </cfRule>
  </conditionalFormatting>
  <conditionalFormatting sqref="I87:I92">
    <cfRule type="cellIs" dxfId="8124" priority="504" operator="equal">
      <formula>"GL"</formula>
    </cfRule>
    <cfRule type="cellIs" dxfId="8123" priority="505" operator="equal">
      <formula>"VE"</formula>
    </cfRule>
    <cfRule type="cellIs" dxfId="8122" priority="506" operator="equal">
      <formula>"AT"</formula>
    </cfRule>
  </conditionalFormatting>
  <conditionalFormatting sqref="N87:N92">
    <cfRule type="cellIs" dxfId="8121" priority="501" operator="equal">
      <formula>"GL"</formula>
    </cfRule>
    <cfRule type="cellIs" dxfId="8120" priority="502" operator="equal">
      <formula>"VE"</formula>
    </cfRule>
    <cfRule type="cellIs" dxfId="8119" priority="503" operator="equal">
      <formula>"AT"</formula>
    </cfRule>
  </conditionalFormatting>
  <conditionalFormatting sqref="S87:S92">
    <cfRule type="cellIs" dxfId="8118" priority="498" operator="equal">
      <formula>"GL"</formula>
    </cfRule>
    <cfRule type="cellIs" dxfId="8117" priority="499" operator="equal">
      <formula>"VE"</formula>
    </cfRule>
    <cfRule type="cellIs" dxfId="8116" priority="500" operator="equal">
      <formula>"AT"</formula>
    </cfRule>
  </conditionalFormatting>
  <conditionalFormatting sqref="X87:X92">
    <cfRule type="cellIs" dxfId="8115" priority="495" operator="equal">
      <formula>"GL"</formula>
    </cfRule>
    <cfRule type="cellIs" dxfId="8114" priority="496" operator="equal">
      <formula>"VE"</formula>
    </cfRule>
    <cfRule type="cellIs" dxfId="8113" priority="497" operator="equal">
      <formula>"AT"</formula>
    </cfRule>
  </conditionalFormatting>
  <conditionalFormatting sqref="AC87:AC92">
    <cfRule type="cellIs" dxfId="8112" priority="492" operator="equal">
      <formula>"GL"</formula>
    </cfRule>
    <cfRule type="cellIs" dxfId="8111" priority="493" operator="equal">
      <formula>"VE"</formula>
    </cfRule>
    <cfRule type="cellIs" dxfId="8110" priority="494" operator="equal">
      <formula>"AT"</formula>
    </cfRule>
  </conditionalFormatting>
  <conditionalFormatting sqref="C87:C91">
    <cfRule type="expression" dxfId="8109" priority="487">
      <formula>AND(D87="B")</formula>
    </cfRule>
    <cfRule type="expression" dxfId="8108" priority="488">
      <formula>AND(D87="g")</formula>
    </cfRule>
    <cfRule type="expression" dxfId="8107" priority="489">
      <formula>AND(D87="t")</formula>
    </cfRule>
    <cfRule type="expression" dxfId="8106" priority="490">
      <formula>AND(D87="L")</formula>
    </cfRule>
    <cfRule type="expression" dxfId="8105" priority="491">
      <formula>AND(D87="N")</formula>
    </cfRule>
  </conditionalFormatting>
  <conditionalFormatting sqref="C92">
    <cfRule type="expression" dxfId="8104" priority="482">
      <formula>AND(D92="B")</formula>
    </cfRule>
    <cfRule type="expression" dxfId="8103" priority="483">
      <formula>AND(D92="g")</formula>
    </cfRule>
    <cfRule type="expression" dxfId="8102" priority="484">
      <formula>AND(D92="t")</formula>
    </cfRule>
    <cfRule type="expression" dxfId="8101" priority="485">
      <formula>AND(D92="L")</formula>
    </cfRule>
    <cfRule type="expression" dxfId="8100" priority="486">
      <formula>AND(D92="N")</formula>
    </cfRule>
  </conditionalFormatting>
  <conditionalFormatting sqref="H87:H92">
    <cfRule type="expression" dxfId="8099" priority="477">
      <formula>AND(I87="B")</formula>
    </cfRule>
    <cfRule type="expression" dxfId="8098" priority="478">
      <formula>AND(I87="g")</formula>
    </cfRule>
    <cfRule type="expression" dxfId="8097" priority="479">
      <formula>AND(I87="t")</formula>
    </cfRule>
    <cfRule type="expression" dxfId="8096" priority="480">
      <formula>AND(I87="L")</formula>
    </cfRule>
    <cfRule type="expression" dxfId="8095" priority="481">
      <formula>AND(I87="N")</formula>
    </cfRule>
  </conditionalFormatting>
  <conditionalFormatting sqref="M87:M92">
    <cfRule type="expression" dxfId="8094" priority="472">
      <formula>AND(N87="B")</formula>
    </cfRule>
    <cfRule type="expression" dxfId="8093" priority="473">
      <formula>AND(N87="g")</formula>
    </cfRule>
    <cfRule type="expression" dxfId="8092" priority="474">
      <formula>AND(N87="t")</formula>
    </cfRule>
    <cfRule type="expression" dxfId="8091" priority="475">
      <formula>AND(N87="L")</formula>
    </cfRule>
    <cfRule type="expression" dxfId="8090" priority="476">
      <formula>AND(N87="N")</formula>
    </cfRule>
  </conditionalFormatting>
  <conditionalFormatting sqref="R87:R92">
    <cfRule type="expression" dxfId="8089" priority="467">
      <formula>AND(S87="B")</formula>
    </cfRule>
    <cfRule type="expression" dxfId="8088" priority="468">
      <formula>AND(S87="g")</formula>
    </cfRule>
    <cfRule type="expression" dxfId="8087" priority="469">
      <formula>AND(S87="t")</formula>
    </cfRule>
    <cfRule type="expression" dxfId="8086" priority="470">
      <formula>AND(S87="L")</formula>
    </cfRule>
    <cfRule type="expression" dxfId="8085" priority="471">
      <formula>AND(S87="N")</formula>
    </cfRule>
  </conditionalFormatting>
  <conditionalFormatting sqref="W87:W92">
    <cfRule type="expression" dxfId="8084" priority="462">
      <formula>AND(X87="B")</formula>
    </cfRule>
    <cfRule type="expression" dxfId="8083" priority="463">
      <formula>AND(X87="g")</formula>
    </cfRule>
    <cfRule type="expression" dxfId="8082" priority="464">
      <formula>AND(X87="t")</formula>
    </cfRule>
    <cfRule type="expression" dxfId="8081" priority="465">
      <formula>AND(X87="L")</formula>
    </cfRule>
    <cfRule type="expression" dxfId="8080" priority="466">
      <formula>AND(X87="N")</formula>
    </cfRule>
  </conditionalFormatting>
  <conditionalFormatting sqref="AB87:AB89">
    <cfRule type="expression" dxfId="8079" priority="457">
      <formula>AND(AC87="B")</formula>
    </cfRule>
    <cfRule type="expression" dxfId="8078" priority="458">
      <formula>AND(AC87="g")</formula>
    </cfRule>
    <cfRule type="expression" dxfId="8077" priority="459">
      <formula>AND(AC87="t")</formula>
    </cfRule>
    <cfRule type="expression" dxfId="8076" priority="460">
      <formula>AND(AC87="L")</formula>
    </cfRule>
    <cfRule type="expression" dxfId="8075" priority="461">
      <formula>AND(AC87="N")</formula>
    </cfRule>
  </conditionalFormatting>
  <conditionalFormatting sqref="E87:E92">
    <cfRule type="cellIs" dxfId="8074" priority="454" operator="equal">
      <formula>"GL"</formula>
    </cfRule>
    <cfRule type="cellIs" dxfId="8073" priority="455" operator="equal">
      <formula>"VE"</formula>
    </cfRule>
    <cfRule type="cellIs" dxfId="8072" priority="456" operator="equal">
      <formula>"AT"</formula>
    </cfRule>
  </conditionalFormatting>
  <conditionalFormatting sqref="J87:J92">
    <cfRule type="cellIs" dxfId="8071" priority="451" operator="equal">
      <formula>"GL"</formula>
    </cfRule>
    <cfRule type="cellIs" dxfId="8070" priority="452" operator="equal">
      <formula>"VE"</formula>
    </cfRule>
    <cfRule type="cellIs" dxfId="8069" priority="453" operator="equal">
      <formula>"AT"</formula>
    </cfRule>
  </conditionalFormatting>
  <conditionalFormatting sqref="O87:O92">
    <cfRule type="cellIs" dxfId="8068" priority="448" operator="equal">
      <formula>"GL"</formula>
    </cfRule>
    <cfRule type="cellIs" dxfId="8067" priority="449" operator="equal">
      <formula>"VE"</formula>
    </cfRule>
    <cfRule type="cellIs" dxfId="8066" priority="450" operator="equal">
      <formula>"AT"</formula>
    </cfRule>
  </conditionalFormatting>
  <conditionalFormatting sqref="T87:T92">
    <cfRule type="cellIs" dxfId="8065" priority="445" operator="equal">
      <formula>"GL"</formula>
    </cfRule>
    <cfRule type="cellIs" dxfId="8064" priority="446" operator="equal">
      <formula>"VE"</formula>
    </cfRule>
    <cfRule type="cellIs" dxfId="8063" priority="447" operator="equal">
      <formula>"AT"</formula>
    </cfRule>
  </conditionalFormatting>
  <conditionalFormatting sqref="Y87:Y92">
    <cfRule type="cellIs" dxfId="8062" priority="442" operator="equal">
      <formula>"GL"</formula>
    </cfRule>
    <cfRule type="cellIs" dxfId="8061" priority="443" operator="equal">
      <formula>"VE"</formula>
    </cfRule>
    <cfRule type="cellIs" dxfId="8060" priority="444" operator="equal">
      <formula>"AT"</formula>
    </cfRule>
  </conditionalFormatting>
  <conditionalFormatting sqref="AD87:AD92">
    <cfRule type="cellIs" dxfId="8059" priority="439" operator="equal">
      <formula>"GL"</formula>
    </cfRule>
    <cfRule type="cellIs" dxfId="8058" priority="440" operator="equal">
      <formula>"VE"</formula>
    </cfRule>
    <cfRule type="cellIs" dxfId="8057" priority="441" operator="equal">
      <formula>"AT"</formula>
    </cfRule>
  </conditionalFormatting>
  <conditionalFormatting sqref="N21:O21">
    <cfRule type="expression" dxfId="8056" priority="201" stopIfTrue="1">
      <formula>COUNTIF($C$5:$Z$31,$C$133)&gt;1</formula>
    </cfRule>
    <cfRule type="expression" dxfId="8055" priority="202" stopIfTrue="1">
      <formula>COUNTIF($C$5:$Z$31,$C$132)&gt;1</formula>
    </cfRule>
    <cfRule type="expression" dxfId="8054" priority="203" stopIfTrue="1">
      <formula>COUNTIF($C$5:$Z$31,$C$131)&gt;1</formula>
    </cfRule>
    <cfRule type="expression" dxfId="8053" priority="204" stopIfTrue="1">
      <formula>COUNTIF($C$5:$Z$31,$C$130)&gt;1</formula>
    </cfRule>
    <cfRule type="expression" dxfId="8052" priority="205" stopIfTrue="1">
      <formula>COUNTIF($C$5:$Z$31,$C$129)&gt;1</formula>
    </cfRule>
    <cfRule type="expression" dxfId="8051" priority="206" stopIfTrue="1">
      <formula>COUNTIF($C$5:$Z$31,$C$128)&gt;1</formula>
    </cfRule>
    <cfRule type="expression" dxfId="8050" priority="207" stopIfTrue="1">
      <formula>COUNTIF($C$5:$Z$31,$C$127)&gt;1</formula>
    </cfRule>
    <cfRule type="expression" dxfId="8049" priority="208" stopIfTrue="1">
      <formula>COUNTIF($C$5:$Z$31,$C$126)&gt;1</formula>
    </cfRule>
    <cfRule type="expression" dxfId="8048" priority="209" stopIfTrue="1">
      <formula>COUNTIF($C$5:$Z$31,$C$125)&gt;1</formula>
    </cfRule>
    <cfRule type="expression" dxfId="8047" priority="210" stopIfTrue="1">
      <formula>COUNTIF($C$5:$Z$31,$C$124)&gt;1</formula>
    </cfRule>
    <cfRule type="expression" dxfId="8046" priority="211" stopIfTrue="1">
      <formula>COUNTIF($C$5:$Z$31,$C$123)&gt;1</formula>
    </cfRule>
    <cfRule type="expression" dxfId="8045" priority="212" stopIfTrue="1">
      <formula>COUNTIF($C$5:$Z$31,$C$122)&gt;1</formula>
    </cfRule>
    <cfRule type="expression" dxfId="8044" priority="213" stopIfTrue="1">
      <formula>COUNTIF($C$5:$Z$31,$C$121)&gt;1</formula>
    </cfRule>
    <cfRule type="expression" dxfId="8043" priority="214" stopIfTrue="1">
      <formula>COUNTIF($C$5:$Z$31,$C$120)&gt;1</formula>
    </cfRule>
    <cfRule type="expression" dxfId="8042" priority="215" stopIfTrue="1">
      <formula>COUNTIF($C$5:$Z$31,$C$119)&gt;1</formula>
    </cfRule>
    <cfRule type="expression" dxfId="8041" priority="216" stopIfTrue="1">
      <formula>COUNTIF($C$5:$Z$31,$C$118)&gt;1</formula>
    </cfRule>
    <cfRule type="expression" dxfId="8040" priority="217" stopIfTrue="1">
      <formula>COUNTIF($C$5:$Z$31,$C$117)&gt;1</formula>
    </cfRule>
    <cfRule type="expression" dxfId="8039" priority="218" stopIfTrue="1">
      <formula>COUNTIF($C$5:$Z$31,$C$116)&gt;1</formula>
    </cfRule>
    <cfRule type="expression" dxfId="8038" priority="219" stopIfTrue="1">
      <formula>COUNTIF($C$5:$Z$31,$C$115)&gt;1</formula>
    </cfRule>
    <cfRule type="expression" dxfId="8037" priority="220" stopIfTrue="1">
      <formula>COUNTIF($C$5:$Z$31,$C$114)&gt;1</formula>
    </cfRule>
    <cfRule type="expression" dxfId="8036" priority="221" stopIfTrue="1">
      <formula>COUNTIF($C$5:$Z$31,$C$113)&gt;1</formula>
    </cfRule>
    <cfRule type="expression" dxfId="8035" priority="222" stopIfTrue="1">
      <formula>COUNTIF($C$5:$Z$31,$C$112)&gt;1</formula>
    </cfRule>
    <cfRule type="expression" dxfId="8034" priority="223" stopIfTrue="1">
      <formula>COUNTIF($C$5:$Z$31,$C$111)&gt;1</formula>
    </cfRule>
    <cfRule type="expression" dxfId="8033" priority="224" stopIfTrue="1">
      <formula>COUNTIF($C$5:$Z$31,$C$110)&gt;1</formula>
    </cfRule>
    <cfRule type="expression" dxfId="8032" priority="225" stopIfTrue="1">
      <formula>COUNTIF($C$5:$Z$31,$C$109)&gt;1</formula>
    </cfRule>
    <cfRule type="expression" dxfId="8031" priority="226" stopIfTrue="1">
      <formula>COUNTIF($C$5:$Z$31,$C$108)&gt;1</formula>
    </cfRule>
    <cfRule type="expression" dxfId="8030" priority="227" stopIfTrue="1">
      <formula>COUNTIF($C$5:$Z$31,$C$107)&gt;1</formula>
    </cfRule>
    <cfRule type="expression" dxfId="8029" priority="228" stopIfTrue="1">
      <formula>COUNTIF($C$5:$Z$31,$C$106)&gt;1</formula>
    </cfRule>
    <cfRule type="expression" dxfId="8028" priority="229" stopIfTrue="1">
      <formula>COUNTIF($C$5:$Z$31,$C$105)&gt;1</formula>
    </cfRule>
    <cfRule type="expression" dxfId="8027" priority="230" stopIfTrue="1">
      <formula>COUNTIF($C$5:$Z$31,$C$104)&gt;1</formula>
    </cfRule>
    <cfRule type="expression" dxfId="8026" priority="231" stopIfTrue="1">
      <formula>COUNTIF($C$5:$Z$31,$C$103)&gt;1</formula>
    </cfRule>
    <cfRule type="expression" dxfId="8025" priority="232" stopIfTrue="1">
      <formula>COUNTIF($C$5:$Z$31,$C$102)&gt;1</formula>
    </cfRule>
    <cfRule type="expression" dxfId="8024" priority="233" stopIfTrue="1">
      <formula>COUNTIF($C$5:$Z$31,$C$101)&gt;1</formula>
    </cfRule>
    <cfRule type="cellIs" dxfId="8023" priority="234" operator="between">
      <formula>0</formula>
      <formula>1500</formula>
    </cfRule>
  </conditionalFormatting>
  <conditionalFormatting sqref="D13:E13">
    <cfRule type="expression" dxfId="8022" priority="167" stopIfTrue="1">
      <formula>COUNTIF($C$5:$Z$31,$C$133)&gt;1</formula>
    </cfRule>
    <cfRule type="expression" dxfId="8021" priority="168" stopIfTrue="1">
      <formula>COUNTIF($C$5:$Z$31,$C$132)&gt;1</formula>
    </cfRule>
    <cfRule type="expression" dxfId="8020" priority="169" stopIfTrue="1">
      <formula>COUNTIF($C$5:$Z$31,$C$131)&gt;1</formula>
    </cfRule>
    <cfRule type="expression" dxfId="8019" priority="170" stopIfTrue="1">
      <formula>COUNTIF($C$5:$Z$31,$C$130)&gt;1</formula>
    </cfRule>
    <cfRule type="expression" dxfId="8018" priority="171" stopIfTrue="1">
      <formula>COUNTIF($C$5:$Z$31,$C$129)&gt;1</formula>
    </cfRule>
    <cfRule type="expression" dxfId="8017" priority="172" stopIfTrue="1">
      <formula>COUNTIF($C$5:$Z$31,$C$128)&gt;1</formula>
    </cfRule>
    <cfRule type="expression" dxfId="8016" priority="173" stopIfTrue="1">
      <formula>COUNTIF($C$5:$Z$31,$C$127)&gt;1</formula>
    </cfRule>
    <cfRule type="expression" dxfId="8015" priority="174" stopIfTrue="1">
      <formula>COUNTIF($C$5:$Z$31,$C$126)&gt;1</formula>
    </cfRule>
    <cfRule type="expression" dxfId="8014" priority="175" stopIfTrue="1">
      <formula>COUNTIF($C$5:$Z$31,$C$125)&gt;1</formula>
    </cfRule>
    <cfRule type="expression" dxfId="8013" priority="176" stopIfTrue="1">
      <formula>COUNTIF($C$5:$Z$31,$C$124)&gt;1</formula>
    </cfRule>
    <cfRule type="expression" dxfId="8012" priority="177" stopIfTrue="1">
      <formula>COUNTIF($C$5:$Z$31,$C$123)&gt;1</formula>
    </cfRule>
    <cfRule type="expression" dxfId="8011" priority="178" stopIfTrue="1">
      <formula>COUNTIF($C$5:$Z$31,$C$122)&gt;1</formula>
    </cfRule>
    <cfRule type="expression" dxfId="8010" priority="179" stopIfTrue="1">
      <formula>COUNTIF($C$5:$Z$31,$C$121)&gt;1</formula>
    </cfRule>
    <cfRule type="expression" dxfId="8009" priority="180" stopIfTrue="1">
      <formula>COUNTIF($C$5:$Z$31,$C$120)&gt;1</formula>
    </cfRule>
    <cfRule type="expression" dxfId="8008" priority="181" stopIfTrue="1">
      <formula>COUNTIF($C$5:$Z$31,$C$119)&gt;1</formula>
    </cfRule>
    <cfRule type="expression" dxfId="8007" priority="182" stopIfTrue="1">
      <formula>COUNTIF($C$5:$Z$31,$C$118)&gt;1</formula>
    </cfRule>
    <cfRule type="expression" dxfId="8006" priority="183" stopIfTrue="1">
      <formula>COUNTIF($C$5:$Z$31,$C$117)&gt;1</formula>
    </cfRule>
    <cfRule type="expression" dxfId="8005" priority="184" stopIfTrue="1">
      <formula>COUNTIF($C$5:$Z$31,$C$116)&gt;1</formula>
    </cfRule>
    <cfRule type="expression" dxfId="8004" priority="185" stopIfTrue="1">
      <formula>COUNTIF($C$5:$Z$31,$C$115)&gt;1</formula>
    </cfRule>
    <cfRule type="expression" dxfId="8003" priority="186" stopIfTrue="1">
      <formula>COUNTIF($C$5:$Z$31,$C$114)&gt;1</formula>
    </cfRule>
    <cfRule type="expression" dxfId="8002" priority="187" stopIfTrue="1">
      <formula>COUNTIF($C$5:$Z$31,$C$113)&gt;1</formula>
    </cfRule>
    <cfRule type="expression" dxfId="8001" priority="188" stopIfTrue="1">
      <formula>COUNTIF($C$5:$Z$31,$C$112)&gt;1</formula>
    </cfRule>
    <cfRule type="expression" dxfId="8000" priority="189" stopIfTrue="1">
      <formula>COUNTIF($C$5:$Z$31,$C$111)&gt;1</formula>
    </cfRule>
    <cfRule type="expression" dxfId="7999" priority="190" stopIfTrue="1">
      <formula>COUNTIF($C$5:$Z$31,$C$110)&gt;1</formula>
    </cfRule>
    <cfRule type="expression" dxfId="7998" priority="191" stopIfTrue="1">
      <formula>COUNTIF($C$5:$Z$31,$C$109)&gt;1</formula>
    </cfRule>
    <cfRule type="expression" dxfId="7997" priority="192" stopIfTrue="1">
      <formula>COUNTIF($C$5:$Z$31,$C$108)&gt;1</formula>
    </cfRule>
    <cfRule type="expression" dxfId="7996" priority="193" stopIfTrue="1">
      <formula>COUNTIF($C$5:$Z$31,$C$107)&gt;1</formula>
    </cfRule>
    <cfRule type="expression" dxfId="7995" priority="194" stopIfTrue="1">
      <formula>COUNTIF($C$5:$Z$31,$C$106)&gt;1</formula>
    </cfRule>
    <cfRule type="expression" dxfId="7994" priority="195" stopIfTrue="1">
      <formula>COUNTIF($C$5:$Z$31,$C$105)&gt;1</formula>
    </cfRule>
    <cfRule type="expression" dxfId="7993" priority="196" stopIfTrue="1">
      <formula>COUNTIF($C$5:$Z$31,$C$104)&gt;1</formula>
    </cfRule>
    <cfRule type="expression" dxfId="7992" priority="197" stopIfTrue="1">
      <formula>COUNTIF($C$5:$Z$31,$C$103)&gt;1</formula>
    </cfRule>
    <cfRule type="expression" dxfId="7991" priority="198" stopIfTrue="1">
      <formula>COUNTIF($C$5:$Z$31,$C$102)&gt;1</formula>
    </cfRule>
    <cfRule type="expression" dxfId="7990" priority="199" stopIfTrue="1">
      <formula>COUNTIF($C$5:$Z$31,$C$101)&gt;1</formula>
    </cfRule>
    <cfRule type="cellIs" dxfId="7989" priority="200" operator="between">
      <formula>0</formula>
      <formula>1500</formula>
    </cfRule>
  </conditionalFormatting>
  <conditionalFormatting sqref="X25:Y25">
    <cfRule type="expression" dxfId="7988" priority="133" stopIfTrue="1">
      <formula>COUNTIF($C$5:$Z$31,$C$133)&gt;1</formula>
    </cfRule>
    <cfRule type="expression" dxfId="7987" priority="134" stopIfTrue="1">
      <formula>COUNTIF($C$5:$Z$31,$C$132)&gt;1</formula>
    </cfRule>
    <cfRule type="expression" dxfId="7986" priority="135" stopIfTrue="1">
      <formula>COUNTIF($C$5:$Z$31,$C$131)&gt;1</formula>
    </cfRule>
    <cfRule type="expression" dxfId="7985" priority="136" stopIfTrue="1">
      <formula>COUNTIF($C$5:$Z$31,$C$130)&gt;1</formula>
    </cfRule>
    <cfRule type="expression" dxfId="7984" priority="137" stopIfTrue="1">
      <formula>COUNTIF($C$5:$Z$31,$C$129)&gt;1</formula>
    </cfRule>
    <cfRule type="expression" dxfId="7983" priority="138" stopIfTrue="1">
      <formula>COUNTIF($C$5:$Z$31,$C$128)&gt;1</formula>
    </cfRule>
    <cfRule type="expression" dxfId="7982" priority="139" stopIfTrue="1">
      <formula>COUNTIF($C$5:$Z$31,$C$127)&gt;1</formula>
    </cfRule>
    <cfRule type="expression" dxfId="7981" priority="140" stopIfTrue="1">
      <formula>COUNTIF($C$5:$Z$31,$C$126)&gt;1</formula>
    </cfRule>
    <cfRule type="expression" dxfId="7980" priority="141" stopIfTrue="1">
      <formula>COUNTIF($C$5:$Z$31,$C$125)&gt;1</formula>
    </cfRule>
    <cfRule type="expression" dxfId="7979" priority="142" stopIfTrue="1">
      <formula>COUNTIF($C$5:$Z$31,$C$124)&gt;1</formula>
    </cfRule>
    <cfRule type="expression" dxfId="7978" priority="143" stopIfTrue="1">
      <formula>COUNTIF($C$5:$Z$31,$C$123)&gt;1</formula>
    </cfRule>
    <cfRule type="expression" dxfId="7977" priority="144" stopIfTrue="1">
      <formula>COUNTIF($C$5:$Z$31,$C$122)&gt;1</formula>
    </cfRule>
    <cfRule type="expression" dxfId="7976" priority="145" stopIfTrue="1">
      <formula>COUNTIF($C$5:$Z$31,$C$121)&gt;1</formula>
    </cfRule>
    <cfRule type="expression" dxfId="7975" priority="146" stopIfTrue="1">
      <formula>COUNTIF($C$5:$Z$31,$C$120)&gt;1</formula>
    </cfRule>
    <cfRule type="expression" dxfId="7974" priority="147" stopIfTrue="1">
      <formula>COUNTIF($C$5:$Z$31,$C$119)&gt;1</formula>
    </cfRule>
    <cfRule type="expression" dxfId="7973" priority="148" stopIfTrue="1">
      <formula>COUNTIF($C$5:$Z$31,$C$118)&gt;1</formula>
    </cfRule>
    <cfRule type="expression" dxfId="7972" priority="149" stopIfTrue="1">
      <formula>COUNTIF($C$5:$Z$31,$C$117)&gt;1</formula>
    </cfRule>
    <cfRule type="expression" dxfId="7971" priority="150" stopIfTrue="1">
      <formula>COUNTIF($C$5:$Z$31,$C$116)&gt;1</formula>
    </cfRule>
    <cfRule type="expression" dxfId="7970" priority="151" stopIfTrue="1">
      <formula>COUNTIF($C$5:$Z$31,$C$115)&gt;1</formula>
    </cfRule>
    <cfRule type="expression" dxfId="7969" priority="152" stopIfTrue="1">
      <formula>COUNTIF($C$5:$Z$31,$C$114)&gt;1</formula>
    </cfRule>
    <cfRule type="expression" dxfId="7968" priority="153" stopIfTrue="1">
      <formula>COUNTIF($C$5:$Z$31,$C$113)&gt;1</formula>
    </cfRule>
    <cfRule type="expression" dxfId="7967" priority="154" stopIfTrue="1">
      <formula>COUNTIF($C$5:$Z$31,$C$112)&gt;1</formula>
    </cfRule>
    <cfRule type="expression" dxfId="7966" priority="155" stopIfTrue="1">
      <formula>COUNTIF($C$5:$Z$31,$C$111)&gt;1</formula>
    </cfRule>
    <cfRule type="expression" dxfId="7965" priority="156" stopIfTrue="1">
      <formula>COUNTIF($C$5:$Z$31,$C$110)&gt;1</formula>
    </cfRule>
    <cfRule type="expression" dxfId="7964" priority="157" stopIfTrue="1">
      <formula>COUNTIF($C$5:$Z$31,$C$109)&gt;1</formula>
    </cfRule>
    <cfRule type="expression" dxfId="7963" priority="158" stopIfTrue="1">
      <formula>COUNTIF($C$5:$Z$31,$C$108)&gt;1</formula>
    </cfRule>
    <cfRule type="expression" dxfId="7962" priority="159" stopIfTrue="1">
      <formula>COUNTIF($C$5:$Z$31,$C$107)&gt;1</formula>
    </cfRule>
    <cfRule type="expression" dxfId="7961" priority="160" stopIfTrue="1">
      <formula>COUNTIF($C$5:$Z$31,$C$106)&gt;1</formula>
    </cfRule>
    <cfRule type="expression" dxfId="7960" priority="161" stopIfTrue="1">
      <formula>COUNTIF($C$5:$Z$31,$C$105)&gt;1</formula>
    </cfRule>
    <cfRule type="expression" dxfId="7959" priority="162" stopIfTrue="1">
      <formula>COUNTIF($C$5:$Z$31,$C$104)&gt;1</formula>
    </cfRule>
    <cfRule type="expression" dxfId="7958" priority="163" stopIfTrue="1">
      <formula>COUNTIF($C$5:$Z$31,$C$103)&gt;1</formula>
    </cfRule>
    <cfRule type="expression" dxfId="7957" priority="164" stopIfTrue="1">
      <formula>COUNTIF($C$5:$Z$31,$C$102)&gt;1</formula>
    </cfRule>
    <cfRule type="expression" dxfId="7956" priority="165" stopIfTrue="1">
      <formula>COUNTIF($C$5:$Z$31,$C$101)&gt;1</formula>
    </cfRule>
    <cfRule type="cellIs" dxfId="7955" priority="166" operator="between">
      <formula>0</formula>
      <formula>1500</formula>
    </cfRule>
  </conditionalFormatting>
  <conditionalFormatting sqref="I25:J25">
    <cfRule type="expression" dxfId="7954" priority="100">
      <formula>COUNTIF($C$5:$Z$31,$C$133)&gt;1</formula>
    </cfRule>
    <cfRule type="expression" dxfId="7953" priority="101">
      <formula>COUNTIF($C$5:$Z$31,$C$132)&gt;1</formula>
    </cfRule>
    <cfRule type="expression" dxfId="7952" priority="102">
      <formula>COUNTIF($C$5:$Z$31,$C$131)&gt;1</formula>
    </cfRule>
    <cfRule type="expression" dxfId="7951" priority="103">
      <formula>COUNTIF($C$5:$Z$31,$C$130)&gt;1</formula>
    </cfRule>
    <cfRule type="expression" dxfId="7950" priority="104">
      <formula>COUNTIF($C$5:$Z$31,$C$129)&gt;1</formula>
    </cfRule>
    <cfRule type="expression" dxfId="7949" priority="105">
      <formula>COUNTIF($C$5:$Z$31,$C$128)&gt;1</formula>
    </cfRule>
    <cfRule type="expression" dxfId="7948" priority="106">
      <formula>COUNTIF($C$5:$Z$31,$C$127)&gt;1</formula>
    </cfRule>
    <cfRule type="expression" dxfId="7947" priority="107">
      <formula>COUNTIF($C$5:$Z$31,$C$126)&gt;1</formula>
    </cfRule>
    <cfRule type="expression" dxfId="7946" priority="108">
      <formula>COUNTIF($C$5:$Z$31,$C$125)&gt;1</formula>
    </cfRule>
    <cfRule type="expression" dxfId="7945" priority="109">
      <formula>COUNTIF($C$5:$Z$31,$C$124)&gt;1</formula>
    </cfRule>
    <cfRule type="expression" dxfId="7944" priority="110">
      <formula>COUNTIF($C$5:$Z$31,$C$123)&gt;1</formula>
    </cfRule>
    <cfRule type="expression" dxfId="7943" priority="111">
      <formula>COUNTIF($C$5:$Z$31,$C$122)&gt;1</formula>
    </cfRule>
    <cfRule type="expression" dxfId="7942" priority="112">
      <formula>COUNTIF($C$5:$Z$31,$C$121)&gt;1</formula>
    </cfRule>
    <cfRule type="expression" dxfId="7941" priority="113">
      <formula>COUNTIF($C$5:$Z$31,$C$120)&gt;1</formula>
    </cfRule>
    <cfRule type="expression" dxfId="7940" priority="114">
      <formula>COUNTIF($C$5:$Z$31,$C$119)&gt;1</formula>
    </cfRule>
    <cfRule type="expression" dxfId="7939" priority="115">
      <formula>COUNTIF($C$5:$Z$31,$C$118)&gt;1</formula>
    </cfRule>
    <cfRule type="expression" dxfId="7938" priority="116">
      <formula>COUNTIF($C$5:$Z$31,$C$117)&gt;1</formula>
    </cfRule>
    <cfRule type="expression" dxfId="7937" priority="117">
      <formula>COUNTIF($C$5:$Z$31,$C$116)&gt;1</formula>
    </cfRule>
    <cfRule type="expression" dxfId="7936" priority="118">
      <formula>COUNTIF($C$5:$Z$31,$C$115)&gt;1</formula>
    </cfRule>
    <cfRule type="expression" dxfId="7935" priority="119">
      <formula>COUNTIF($C$5:$Z$31,$C$114)&gt;1</formula>
    </cfRule>
    <cfRule type="expression" dxfId="7934" priority="120">
      <formula>COUNTIF($C$5:$Z$31,$C$113)&gt;1</formula>
    </cfRule>
    <cfRule type="expression" dxfId="7933" priority="121">
      <formula>COUNTIF($C$5:$Z$31,$C$112)&gt;1</formula>
    </cfRule>
    <cfRule type="expression" dxfId="7932" priority="122">
      <formula>COUNTIF($C$5:$Z$31,$C$111)&gt;1</formula>
    </cfRule>
    <cfRule type="expression" dxfId="7931" priority="123">
      <formula>COUNTIF($C$5:$Z$31,$C$110)&gt;1</formula>
    </cfRule>
    <cfRule type="expression" dxfId="7930" priority="124">
      <formula>COUNTIF($C$5:$Z$31,$C$109)&gt;1</formula>
    </cfRule>
    <cfRule type="expression" dxfId="7929" priority="125">
      <formula>COUNTIF($C$5:$Z$31,$C$108)&gt;1</formula>
    </cfRule>
    <cfRule type="expression" dxfId="7928" priority="126">
      <formula>COUNTIF($C$5:$Z$31,$C$107)&gt;1</formula>
    </cfRule>
    <cfRule type="expression" dxfId="7927" priority="127">
      <formula>COUNTIF($C$5:$Z$31,$C$106)&gt;1</formula>
    </cfRule>
    <cfRule type="expression" dxfId="7926" priority="128">
      <formula>COUNTIF($C$5:$Z$31,$C$105)&gt;1</formula>
    </cfRule>
    <cfRule type="expression" dxfId="7925" priority="129">
      <formula>COUNTIF($C$5:$Z$31,$C$104)&gt;1</formula>
    </cfRule>
    <cfRule type="expression" dxfId="7924" priority="130">
      <formula>COUNTIF($C$5:$Z$31,$C$103)&gt;1</formula>
    </cfRule>
    <cfRule type="expression" dxfId="7923" priority="131">
      <formula>COUNTIF($C$5:$Z$31,$C$102)&gt;1</formula>
    </cfRule>
    <cfRule type="expression" dxfId="7922" priority="132">
      <formula>COUNTIF($C$5:$Z$31,$C$101)&gt;1</formula>
    </cfRule>
  </conditionalFormatting>
  <conditionalFormatting sqref="D25:E25">
    <cfRule type="expression" dxfId="7921" priority="67">
      <formula>COUNTIF($C$5:$Z$31,$C$133)&gt;1</formula>
    </cfRule>
    <cfRule type="expression" dxfId="7920" priority="68">
      <formula>COUNTIF($C$5:$Z$31,$C$132)&gt;1</formula>
    </cfRule>
    <cfRule type="expression" dxfId="7919" priority="69">
      <formula>COUNTIF($C$5:$Z$31,$C$131)&gt;1</formula>
    </cfRule>
    <cfRule type="expression" dxfId="7918" priority="70">
      <formula>COUNTIF($C$5:$Z$31,$C$130)&gt;1</formula>
    </cfRule>
    <cfRule type="expression" dxfId="7917" priority="71">
      <formula>COUNTIF($C$5:$Z$31,$C$129)&gt;1</formula>
    </cfRule>
    <cfRule type="expression" dxfId="7916" priority="72">
      <formula>COUNTIF($C$5:$Z$31,$C$128)&gt;1</formula>
    </cfRule>
    <cfRule type="expression" dxfId="7915" priority="73">
      <formula>COUNTIF($C$5:$Z$31,$C$127)&gt;1</formula>
    </cfRule>
    <cfRule type="expression" dxfId="7914" priority="74">
      <formula>COUNTIF($C$5:$Z$31,$C$126)&gt;1</formula>
    </cfRule>
    <cfRule type="expression" dxfId="7913" priority="75">
      <formula>COUNTIF($C$5:$Z$31,$C$125)&gt;1</formula>
    </cfRule>
    <cfRule type="expression" dxfId="7912" priority="76">
      <formula>COUNTIF($C$5:$Z$31,$C$124)&gt;1</formula>
    </cfRule>
    <cfRule type="expression" dxfId="7911" priority="77">
      <formula>COUNTIF($C$5:$Z$31,$C$123)&gt;1</formula>
    </cfRule>
    <cfRule type="expression" dxfId="7910" priority="78">
      <formula>COUNTIF($C$5:$Z$31,$C$122)&gt;1</formula>
    </cfRule>
    <cfRule type="expression" dxfId="7909" priority="79">
      <formula>COUNTIF($C$5:$Z$31,$C$121)&gt;1</formula>
    </cfRule>
    <cfRule type="expression" dxfId="7908" priority="80">
      <formula>COUNTIF($C$5:$Z$31,$C$120)&gt;1</formula>
    </cfRule>
    <cfRule type="expression" dxfId="7907" priority="81">
      <formula>COUNTIF($C$5:$Z$31,$C$119)&gt;1</formula>
    </cfRule>
    <cfRule type="expression" dxfId="7906" priority="82">
      <formula>COUNTIF($C$5:$Z$31,$C$118)&gt;1</formula>
    </cfRule>
    <cfRule type="expression" dxfId="7905" priority="83">
      <formula>COUNTIF($C$5:$Z$31,$C$117)&gt;1</formula>
    </cfRule>
    <cfRule type="expression" dxfId="7904" priority="84">
      <formula>COUNTIF($C$5:$Z$31,$C$116)&gt;1</formula>
    </cfRule>
    <cfRule type="expression" dxfId="7903" priority="85">
      <formula>COUNTIF($C$5:$Z$31,$C$115)&gt;1</formula>
    </cfRule>
    <cfRule type="expression" dxfId="7902" priority="86">
      <formula>COUNTIF($C$5:$Z$31,$C$114)&gt;1</formula>
    </cfRule>
    <cfRule type="expression" dxfId="7901" priority="87">
      <formula>COUNTIF($C$5:$Z$31,$C$113)&gt;1</formula>
    </cfRule>
    <cfRule type="expression" dxfId="7900" priority="88">
      <formula>COUNTIF($C$5:$Z$31,$C$112)&gt;1</formula>
    </cfRule>
    <cfRule type="expression" dxfId="7899" priority="89">
      <formula>COUNTIF($C$5:$Z$31,$C$111)&gt;1</formula>
    </cfRule>
    <cfRule type="expression" dxfId="7898" priority="90">
      <formula>COUNTIF($C$5:$Z$31,$C$110)&gt;1</formula>
    </cfRule>
    <cfRule type="expression" dxfId="7897" priority="91">
      <formula>COUNTIF($C$5:$Z$31,$C$109)&gt;1</formula>
    </cfRule>
    <cfRule type="expression" dxfId="7896" priority="92">
      <formula>COUNTIF($C$5:$Z$31,$C$108)&gt;1</formula>
    </cfRule>
    <cfRule type="expression" dxfId="7895" priority="93">
      <formula>COUNTIF($C$5:$Z$31,$C$107)&gt;1</formula>
    </cfRule>
    <cfRule type="expression" dxfId="7894" priority="94">
      <formula>COUNTIF($C$5:$Z$31,$C$106)&gt;1</formula>
    </cfRule>
    <cfRule type="expression" dxfId="7893" priority="95">
      <formula>COUNTIF($C$5:$Z$31,$C$105)&gt;1</formula>
    </cfRule>
    <cfRule type="expression" dxfId="7892" priority="96">
      <formula>COUNTIF($C$5:$Z$31,$C$104)&gt;1</formula>
    </cfRule>
    <cfRule type="expression" dxfId="7891" priority="97">
      <formula>COUNTIF($C$5:$Z$31,$C$103)&gt;1</formula>
    </cfRule>
    <cfRule type="expression" dxfId="7890" priority="98">
      <formula>COUNTIF($C$5:$Z$31,$C$102)&gt;1</formula>
    </cfRule>
    <cfRule type="expression" dxfId="7889" priority="99">
      <formula>COUNTIF($C$5:$Z$31,$C$101)&gt;1</formula>
    </cfRule>
  </conditionalFormatting>
  <conditionalFormatting sqref="H5:J5">
    <cfRule type="expression" dxfId="7888" priority="34">
      <formula>COUNTIF($C$5:$Z$31,$C$133)&gt;1</formula>
    </cfRule>
    <cfRule type="expression" dxfId="7887" priority="35">
      <formula>COUNTIF($C$5:$Z$31,$C$132)&gt;1</formula>
    </cfRule>
    <cfRule type="expression" dxfId="7886" priority="36">
      <formula>COUNTIF($C$5:$Z$31,$C$131)&gt;1</formula>
    </cfRule>
    <cfRule type="expression" dxfId="7885" priority="37">
      <formula>COUNTIF($C$5:$Z$31,$C$130)&gt;1</formula>
    </cfRule>
    <cfRule type="expression" dxfId="7884" priority="38">
      <formula>COUNTIF($C$5:$Z$31,$C$129)&gt;1</formula>
    </cfRule>
    <cfRule type="expression" dxfId="7883" priority="39">
      <formula>COUNTIF($C$5:$Z$31,$C$128)&gt;1</formula>
    </cfRule>
    <cfRule type="expression" dxfId="7882" priority="40">
      <formula>COUNTIF($C$5:$Z$31,$C$127)&gt;1</formula>
    </cfRule>
    <cfRule type="expression" dxfId="7881" priority="41">
      <formula>COUNTIF($C$5:$Z$31,$C$126)&gt;1</formula>
    </cfRule>
    <cfRule type="expression" dxfId="7880" priority="42">
      <formula>COUNTIF($C$5:$Z$31,$C$125)&gt;1</formula>
    </cfRule>
    <cfRule type="expression" dxfId="7879" priority="43">
      <formula>COUNTIF($C$5:$Z$31,$C$124)&gt;1</formula>
    </cfRule>
    <cfRule type="expression" dxfId="7878" priority="44">
      <formula>COUNTIF($C$5:$Z$31,$C$123)&gt;1</formula>
    </cfRule>
    <cfRule type="expression" dxfId="7877" priority="45">
      <formula>COUNTIF($C$5:$Z$31,$C$122)&gt;1</formula>
    </cfRule>
    <cfRule type="expression" dxfId="7876" priority="46">
      <formula>COUNTIF($C$5:$Z$31,$C$121)&gt;1</formula>
    </cfRule>
    <cfRule type="expression" dxfId="7875" priority="47">
      <formula>COUNTIF($C$5:$Z$31,$C$120)&gt;1</formula>
    </cfRule>
    <cfRule type="expression" dxfId="7874" priority="48">
      <formula>COUNTIF($C$5:$Z$31,$C$119)&gt;1</formula>
    </cfRule>
    <cfRule type="expression" dxfId="7873" priority="49">
      <formula>COUNTIF($C$5:$Z$31,$C$118)&gt;1</formula>
    </cfRule>
    <cfRule type="expression" dxfId="7872" priority="50">
      <formula>COUNTIF($C$5:$Z$31,$C$117)&gt;1</formula>
    </cfRule>
    <cfRule type="expression" dxfId="7871" priority="51">
      <formula>COUNTIF($C$5:$Z$31,$C$116)&gt;1</formula>
    </cfRule>
    <cfRule type="expression" dxfId="7870" priority="52">
      <formula>COUNTIF($C$5:$Z$31,$C$115)&gt;1</formula>
    </cfRule>
    <cfRule type="expression" dxfId="7869" priority="53">
      <formula>COUNTIF($C$5:$Z$31,$C$114)&gt;1</formula>
    </cfRule>
    <cfRule type="expression" dxfId="7868" priority="54">
      <formula>COUNTIF($C$5:$Z$31,$C$113)&gt;1</formula>
    </cfRule>
    <cfRule type="expression" dxfId="7867" priority="55">
      <formula>COUNTIF($C$5:$Z$31,$C$112)&gt;1</formula>
    </cfRule>
    <cfRule type="expression" dxfId="7866" priority="56">
      <formula>COUNTIF($C$5:$Z$31,$C$111)&gt;1</formula>
    </cfRule>
    <cfRule type="expression" dxfId="7865" priority="57">
      <formula>COUNTIF($C$5:$Z$31,$C$110)&gt;1</formula>
    </cfRule>
    <cfRule type="expression" dxfId="7864" priority="58">
      <formula>COUNTIF($C$5:$Z$31,$C$109)&gt;1</formula>
    </cfRule>
    <cfRule type="expression" dxfId="7863" priority="59">
      <formula>COUNTIF($C$5:$Z$31,$C$108)&gt;1</formula>
    </cfRule>
    <cfRule type="expression" dxfId="7862" priority="60">
      <formula>COUNTIF($C$5:$Z$31,$C$107)&gt;1</formula>
    </cfRule>
    <cfRule type="expression" dxfId="7861" priority="61">
      <formula>COUNTIF($C$5:$Z$31,$C$106)&gt;1</formula>
    </cfRule>
    <cfRule type="expression" dxfId="7860" priority="62">
      <formula>COUNTIF($C$5:$Z$31,$C$105)&gt;1</formula>
    </cfRule>
    <cfRule type="expression" dxfId="7859" priority="63">
      <formula>COUNTIF($C$5:$Z$31,$C$104)&gt;1</formula>
    </cfRule>
    <cfRule type="expression" dxfId="7858" priority="64">
      <formula>COUNTIF($C$5:$Z$31,$C$103)&gt;1</formula>
    </cfRule>
    <cfRule type="expression" dxfId="7857" priority="65">
      <formula>COUNTIF($C$5:$Z$31,$C$102)&gt;1</formula>
    </cfRule>
    <cfRule type="expression" dxfId="7856" priority="66">
      <formula>COUNTIF($C$5:$Z$31,$C$101)&gt;1</formula>
    </cfRule>
  </conditionalFormatting>
  <conditionalFormatting sqref="C5:E5">
    <cfRule type="expression" dxfId="7855" priority="1">
      <formula>COUNTIF($C$5:$Z$31,$C$133)&gt;1</formula>
    </cfRule>
    <cfRule type="expression" dxfId="7854" priority="2">
      <formula>COUNTIF($C$5:$Z$31,$C$132)&gt;1</formula>
    </cfRule>
    <cfRule type="expression" dxfId="7853" priority="3">
      <formula>COUNTIF($C$5:$Z$31,$C$131)&gt;1</formula>
    </cfRule>
    <cfRule type="expression" dxfId="7852" priority="4">
      <formula>COUNTIF($C$5:$Z$31,$C$130)&gt;1</formula>
    </cfRule>
    <cfRule type="expression" dxfId="7851" priority="5">
      <formula>COUNTIF($C$5:$Z$31,$C$129)&gt;1</formula>
    </cfRule>
    <cfRule type="expression" dxfId="7850" priority="6">
      <formula>COUNTIF($C$5:$Z$31,$C$128)&gt;1</formula>
    </cfRule>
    <cfRule type="expression" dxfId="7849" priority="7">
      <formula>COUNTIF($C$5:$Z$31,$C$127)&gt;1</formula>
    </cfRule>
    <cfRule type="expression" dxfId="7848" priority="8">
      <formula>COUNTIF($C$5:$Z$31,$C$126)&gt;1</formula>
    </cfRule>
    <cfRule type="expression" dxfId="7847" priority="9">
      <formula>COUNTIF($C$5:$Z$31,$C$125)&gt;1</formula>
    </cfRule>
    <cfRule type="expression" dxfId="7846" priority="10">
      <formula>COUNTIF($C$5:$Z$31,$C$124)&gt;1</formula>
    </cfRule>
    <cfRule type="expression" dxfId="7845" priority="11">
      <formula>COUNTIF($C$5:$Z$31,$C$123)&gt;1</formula>
    </cfRule>
    <cfRule type="expression" dxfId="7844" priority="12">
      <formula>COUNTIF($C$5:$Z$31,$C$122)&gt;1</formula>
    </cfRule>
    <cfRule type="expression" dxfId="7843" priority="13">
      <formula>COUNTIF($C$5:$Z$31,$C$121)&gt;1</formula>
    </cfRule>
    <cfRule type="expression" dxfId="7842" priority="14">
      <formula>COUNTIF($C$5:$Z$31,$C$120)&gt;1</formula>
    </cfRule>
    <cfRule type="expression" dxfId="7841" priority="15">
      <formula>COUNTIF($C$5:$Z$31,$C$119)&gt;1</formula>
    </cfRule>
    <cfRule type="expression" dxfId="7840" priority="16">
      <formula>COUNTIF($C$5:$Z$31,$C$118)&gt;1</formula>
    </cfRule>
    <cfRule type="expression" dxfId="7839" priority="17">
      <formula>COUNTIF($C$5:$Z$31,$C$117)&gt;1</formula>
    </cfRule>
    <cfRule type="expression" dxfId="7838" priority="18">
      <formula>COUNTIF($C$5:$Z$31,$C$116)&gt;1</formula>
    </cfRule>
    <cfRule type="expression" dxfId="7837" priority="19">
      <formula>COUNTIF($C$5:$Z$31,$C$115)&gt;1</formula>
    </cfRule>
    <cfRule type="expression" dxfId="7836" priority="20">
      <formula>COUNTIF($C$5:$Z$31,$C$114)&gt;1</formula>
    </cfRule>
    <cfRule type="expression" dxfId="7835" priority="21">
      <formula>COUNTIF($C$5:$Z$31,$C$113)&gt;1</formula>
    </cfRule>
    <cfRule type="expression" dxfId="7834" priority="22">
      <formula>COUNTIF($C$5:$Z$31,$C$112)&gt;1</formula>
    </cfRule>
    <cfRule type="expression" dxfId="7833" priority="23">
      <formula>COUNTIF($C$5:$Z$31,$C$111)&gt;1</formula>
    </cfRule>
    <cfRule type="expression" dxfId="7832" priority="24">
      <formula>COUNTIF($C$5:$Z$31,$C$110)&gt;1</formula>
    </cfRule>
    <cfRule type="expression" dxfId="7831" priority="25">
      <formula>COUNTIF($C$5:$Z$31,$C$109)&gt;1</formula>
    </cfRule>
    <cfRule type="expression" dxfId="7830" priority="26">
      <formula>COUNTIF($C$5:$Z$31,$C$108)&gt;1</formula>
    </cfRule>
    <cfRule type="expression" dxfId="7829" priority="27">
      <formula>COUNTIF($C$5:$Z$31,$C$107)&gt;1</formula>
    </cfRule>
    <cfRule type="expression" dxfId="7828" priority="28">
      <formula>COUNTIF($C$5:$Z$31,$C$106)&gt;1</formula>
    </cfRule>
    <cfRule type="expression" dxfId="7827" priority="29">
      <formula>COUNTIF($C$5:$Z$31,$C$105)&gt;1</formula>
    </cfRule>
    <cfRule type="expression" dxfId="7826" priority="30">
      <formula>COUNTIF($C$5:$Z$31,$C$104)&gt;1</formula>
    </cfRule>
    <cfRule type="expression" dxfId="7825" priority="31">
      <formula>COUNTIF($C$5:$Z$31,$C$103)&gt;1</formula>
    </cfRule>
    <cfRule type="expression" dxfId="7824" priority="32">
      <formula>COUNTIF($C$5:$Z$31,$C$102)&gt;1</formula>
    </cfRule>
    <cfRule type="expression" dxfId="782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Samedi_S1">
                <anchor moveWithCells="1" sizeWithCells="1">
                  <from>
                    <xdr:col>27</xdr:col>
                    <xdr:colOff>47625</xdr:colOff>
                    <xdr:row>21</xdr:row>
                    <xdr:rowOff>85725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2A3DD-2B8F-4C08-830F-287CAFC86210}">
  <sheetPr codeName="Feuil48">
    <tabColor rgb="FFFFFF00"/>
    <pageSetUpPr fitToPage="1"/>
  </sheetPr>
  <dimension ref="A1:AL133"/>
  <sheetViews>
    <sheetView workbookViewId="0">
      <selection activeCell="AC11" sqref="AC1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4.2851562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3.42578125" style="85" customWidth="1"/>
    <col min="28" max="28" width="9" style="85" customWidth="1"/>
    <col min="29" max="29" width="7.5703125" style="85" customWidth="1"/>
    <col min="30" max="30" width="7.28515625" style="85" customWidth="1"/>
    <col min="31" max="31" width="14.7109375" style="85" customWidth="1"/>
    <col min="32" max="32" width="13.7109375" style="85" customWidth="1"/>
    <col min="33" max="33" width="14.140625" style="85" customWidth="1"/>
    <col min="34" max="34" width="11.42578125" style="85"/>
    <col min="35" max="35" width="15.28515625" style="85" customWidth="1"/>
    <col min="36" max="36" width="12.85546875" style="85" customWidth="1"/>
    <col min="37" max="37" width="12.5703125" style="85" customWidth="1"/>
    <col min="38" max="16384" width="11.42578125" style="85"/>
  </cols>
  <sheetData>
    <row r="1" spans="1:38" ht="19.5" customHeight="1" x14ac:dyDescent="0.3">
      <c r="A1" s="865" t="s">
        <v>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8" ht="18" x14ac:dyDescent="0.35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 x14ac:dyDescent="0.35">
      <c r="A3" s="104"/>
      <c r="B3" s="104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 x14ac:dyDescent="0.4">
      <c r="A5" s="885" t="s">
        <v>8</v>
      </c>
      <c r="B5" s="104"/>
      <c r="C5" s="843"/>
      <c r="D5" s="878"/>
      <c r="E5" s="887"/>
      <c r="F5" s="126"/>
      <c r="G5" s="104"/>
      <c r="H5" s="843"/>
      <c r="I5" s="878"/>
      <c r="J5" s="887"/>
      <c r="K5" s="126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>
        <v>1006</v>
      </c>
      <c r="AF5" s="749">
        <v>1024</v>
      </c>
      <c r="AG5" s="195">
        <v>1020</v>
      </c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 x14ac:dyDescent="0.4">
      <c r="A6" s="885"/>
      <c r="B6" s="104"/>
      <c r="C6" s="942"/>
      <c r="D6" s="943"/>
      <c r="E6" s="942"/>
      <c r="F6" s="943"/>
      <c r="G6" s="463"/>
      <c r="H6" s="938"/>
      <c r="I6" s="939"/>
      <c r="J6" s="944"/>
      <c r="K6" s="945"/>
      <c r="L6" s="124"/>
      <c r="M6" s="938"/>
      <c r="N6" s="939"/>
      <c r="O6" s="940"/>
      <c r="P6" s="941"/>
      <c r="Q6" s="124"/>
      <c r="R6" s="938"/>
      <c r="S6" s="939"/>
      <c r="T6" s="940"/>
      <c r="U6" s="941"/>
      <c r="V6" s="124"/>
      <c r="W6" s="888"/>
      <c r="X6" s="892"/>
      <c r="Y6" s="888"/>
      <c r="Z6" s="889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 x14ac:dyDescent="0.4">
      <c r="A9" s="900" t="s">
        <v>13</v>
      </c>
      <c r="B9" s="104"/>
      <c r="C9" s="115">
        <v>9207</v>
      </c>
      <c r="D9" s="843"/>
      <c r="E9" s="878"/>
      <c r="F9" s="111">
        <v>14</v>
      </c>
      <c r="G9" s="104"/>
      <c r="H9" s="115" t="str">
        <f>AB45</f>
        <v>9206</v>
      </c>
      <c r="I9" s="843"/>
      <c r="J9" s="878"/>
      <c r="K9" s="111">
        <v>12</v>
      </c>
      <c r="L9" s="104"/>
      <c r="M9" s="115">
        <v>9105</v>
      </c>
      <c r="N9" s="843"/>
      <c r="O9" s="878"/>
      <c r="P9" s="111">
        <v>9</v>
      </c>
      <c r="Q9" s="104"/>
      <c r="R9" s="115" t="str">
        <f>AB39</f>
        <v>9103</v>
      </c>
      <c r="S9" s="843"/>
      <c r="T9" s="878"/>
      <c r="U9" s="111">
        <v>6</v>
      </c>
      <c r="V9" s="104"/>
      <c r="W9" s="115">
        <v>9201</v>
      </c>
      <c r="X9" s="843"/>
      <c r="Y9" s="878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 x14ac:dyDescent="0.4">
      <c r="A10" s="900"/>
      <c r="B10" s="104"/>
      <c r="C10" s="888" t="str">
        <f>$AC$47</f>
        <v>07:38</v>
      </c>
      <c r="D10" s="892"/>
      <c r="E10" s="888">
        <f>$AF$47</f>
        <v>0</v>
      </c>
      <c r="F10" s="889"/>
      <c r="G10" s="106"/>
      <c r="H10" s="888" t="str">
        <f>$AC$45</f>
        <v>07:19</v>
      </c>
      <c r="I10" s="892"/>
      <c r="J10" s="888">
        <f>$AF$45</f>
        <v>5.9027777777777783E-2</v>
      </c>
      <c r="K10" s="889"/>
      <c r="L10" s="109"/>
      <c r="M10" s="888" t="str">
        <f>$AC$42</f>
        <v>06:42</v>
      </c>
      <c r="N10" s="892"/>
      <c r="O10" s="888" t="str">
        <f>$AF$42</f>
        <v>21:01</v>
      </c>
      <c r="P10" s="889"/>
      <c r="Q10" s="109"/>
      <c r="R10" s="888" t="str">
        <f>$AC$39</f>
        <v>06:19</v>
      </c>
      <c r="S10" s="892"/>
      <c r="T10" s="888">
        <f>$AF$39</f>
        <v>4.5833333333333337E-2</v>
      </c>
      <c r="U10" s="889"/>
      <c r="V10" s="109"/>
      <c r="W10" s="888" t="str">
        <f>$AC$34</f>
        <v>05:38</v>
      </c>
      <c r="X10" s="892"/>
      <c r="Y10" s="888" t="str">
        <f>$AF$34</f>
        <v>20:02</v>
      </c>
      <c r="Z10" s="889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 x14ac:dyDescent="0.35">
      <c r="A11" s="886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 x14ac:dyDescent="0.4">
      <c r="A13" s="885" t="s">
        <v>18</v>
      </c>
      <c r="B13" s="104"/>
      <c r="C13" s="115" t="str">
        <f>AB48</f>
        <v>9108</v>
      </c>
      <c r="D13" s="843"/>
      <c r="E13" s="878"/>
      <c r="F13" s="111">
        <v>15</v>
      </c>
      <c r="G13" s="104"/>
      <c r="H13" s="115">
        <v>9107</v>
      </c>
      <c r="I13" s="843"/>
      <c r="J13" s="878"/>
      <c r="K13" s="111">
        <v>13</v>
      </c>
      <c r="L13" s="104"/>
      <c r="M13" s="115" t="str">
        <f>AB43</f>
        <v>9106</v>
      </c>
      <c r="N13" s="843"/>
      <c r="O13" s="878"/>
      <c r="P13" s="111">
        <v>10</v>
      </c>
      <c r="Q13" s="104"/>
      <c r="R13" s="115" t="str">
        <f>AB40</f>
        <v>9104</v>
      </c>
      <c r="S13" s="843"/>
      <c r="T13" s="878"/>
      <c r="U13" s="111">
        <v>7</v>
      </c>
      <c r="V13" s="104"/>
      <c r="W13" s="115" t="str">
        <f>AB35</f>
        <v>9101</v>
      </c>
      <c r="X13" s="843"/>
      <c r="Y13" s="878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 x14ac:dyDescent="0.4">
      <c r="A14" s="885"/>
      <c r="B14" s="104"/>
      <c r="C14" s="888" t="str">
        <f>$AC$48</f>
        <v>12:16</v>
      </c>
      <c r="D14" s="892"/>
      <c r="E14" s="888">
        <f>$AF$48</f>
        <v>5.8333333333333327E-2</v>
      </c>
      <c r="F14" s="889"/>
      <c r="G14" s="106"/>
      <c r="H14" s="888" t="str">
        <f>$AC$46</f>
        <v>07:20</v>
      </c>
      <c r="I14" s="892"/>
      <c r="J14" s="888">
        <f>$AF$46</f>
        <v>3.6805555555555557E-2</v>
      </c>
      <c r="K14" s="889"/>
      <c r="L14" s="106"/>
      <c r="M14" s="888" t="str">
        <f>$AC$43</f>
        <v>06:52</v>
      </c>
      <c r="N14" s="892"/>
      <c r="O14" s="888">
        <f>$AF$43</f>
        <v>1.7361111111111112E-2</v>
      </c>
      <c r="P14" s="889"/>
      <c r="Q14" s="109"/>
      <c r="R14" s="888" t="str">
        <f>$AC$40</f>
        <v>06:32</v>
      </c>
      <c r="S14" s="892"/>
      <c r="T14" s="888" t="str">
        <f>$AF$40</f>
        <v>22:03</v>
      </c>
      <c r="U14" s="889"/>
      <c r="V14" s="109"/>
      <c r="W14" s="888" t="str">
        <f>$AC$35</f>
        <v>05:39</v>
      </c>
      <c r="X14" s="892"/>
      <c r="Y14" s="888">
        <f>$AF$35</f>
        <v>2.7777777777777776E-2</v>
      </c>
      <c r="Z14" s="889"/>
      <c r="AA14" s="104"/>
      <c r="AC14" s="893"/>
      <c r="AD14" s="893"/>
      <c r="AE14" s="198"/>
      <c r="AF14" s="324"/>
      <c r="AG14" s="325"/>
      <c r="AI14" s="207"/>
      <c r="AJ14" s="148"/>
      <c r="AK14" s="191"/>
      <c r="AL14" s="191"/>
    </row>
    <row r="15" spans="1:38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 x14ac:dyDescent="0.4">
      <c r="A17" s="900" t="s">
        <v>22</v>
      </c>
      <c r="B17" s="104"/>
      <c r="C17" s="114" t="str">
        <f>AB50</f>
        <v>9209</v>
      </c>
      <c r="D17" s="843"/>
      <c r="E17" s="878"/>
      <c r="F17" s="111">
        <v>17</v>
      </c>
      <c r="G17" s="104"/>
      <c r="H17" s="114" t="str">
        <f>AB49</f>
        <v>9208</v>
      </c>
      <c r="I17" s="843"/>
      <c r="J17" s="878"/>
      <c r="K17" s="111">
        <v>16</v>
      </c>
      <c r="L17" s="104"/>
      <c r="M17" s="114" t="str">
        <f>AB44</f>
        <v>9205</v>
      </c>
      <c r="N17" s="843"/>
      <c r="O17" s="878"/>
      <c r="P17" s="111">
        <v>11</v>
      </c>
      <c r="Q17" s="104"/>
      <c r="R17" s="114" t="str">
        <f>AB38</f>
        <v>9203</v>
      </c>
      <c r="S17" s="843"/>
      <c r="T17" s="878"/>
      <c r="U17" s="111">
        <v>5</v>
      </c>
      <c r="V17" s="104"/>
      <c r="W17" s="114" t="str">
        <f>AB36</f>
        <v>9202</v>
      </c>
      <c r="X17" s="843"/>
      <c r="Y17" s="878"/>
      <c r="Z17" s="111">
        <v>3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 x14ac:dyDescent="0.5">
      <c r="A18" s="900"/>
      <c r="B18" s="104"/>
      <c r="C18" s="888" t="str">
        <f>$AC$50</f>
        <v>12:57</v>
      </c>
      <c r="D18" s="892"/>
      <c r="E18" s="888">
        <f>$AF$50</f>
        <v>5.486111111111111E-2</v>
      </c>
      <c r="F18" s="889"/>
      <c r="G18" s="106"/>
      <c r="H18" s="888" t="str">
        <f>$AC$49</f>
        <v>12:46</v>
      </c>
      <c r="I18" s="892"/>
      <c r="J18" s="888">
        <f>$AF$49</f>
        <v>4.2361111111111106E-2</v>
      </c>
      <c r="K18" s="889"/>
      <c r="L18" s="106"/>
      <c r="M18" s="888" t="str">
        <f>$AC$44</f>
        <v>07:03</v>
      </c>
      <c r="N18" s="892"/>
      <c r="O18" s="888" t="str">
        <f>$AF$44</f>
        <v>20:53</v>
      </c>
      <c r="P18" s="889"/>
      <c r="Q18" s="106"/>
      <c r="R18" s="888" t="str">
        <f>$AC$38</f>
        <v>06:07</v>
      </c>
      <c r="S18" s="892"/>
      <c r="T18" s="888" t="str">
        <f>$AF$38</f>
        <v>20:46</v>
      </c>
      <c r="U18" s="889"/>
      <c r="V18" s="109"/>
      <c r="W18" s="888" t="str">
        <f>AC36</f>
        <v>06:00</v>
      </c>
      <c r="X18" s="892"/>
      <c r="Y18" s="901" t="str">
        <f>$AF$36</f>
        <v>20:25</v>
      </c>
      <c r="Z18" s="903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 x14ac:dyDescent="0.4">
      <c r="A21" s="885" t="s">
        <v>27</v>
      </c>
      <c r="B21" s="104"/>
      <c r="C21" s="460"/>
      <c r="D21" s="914">
        <v>1011</v>
      </c>
      <c r="E21" s="915"/>
      <c r="F21" s="461"/>
      <c r="G21" s="462"/>
      <c r="H21" s="460"/>
      <c r="I21" s="914">
        <v>1029</v>
      </c>
      <c r="J21" s="915"/>
      <c r="K21" s="461"/>
      <c r="L21" s="104"/>
      <c r="M21" s="460"/>
      <c r="N21" s="914">
        <v>1005</v>
      </c>
      <c r="O21" s="915"/>
      <c r="P21" s="461"/>
      <c r="Q21" s="104"/>
      <c r="R21" s="114">
        <v>9204</v>
      </c>
      <c r="S21" s="843"/>
      <c r="T21" s="878"/>
      <c r="U21" s="111">
        <v>8</v>
      </c>
      <c r="V21" s="104"/>
      <c r="W21" s="114" t="str">
        <f>AB37</f>
        <v>9102</v>
      </c>
      <c r="X21" s="843"/>
      <c r="Y21" s="878"/>
      <c r="Z21" s="111">
        <v>4</v>
      </c>
      <c r="AA21" s="104"/>
      <c r="AB21" s="895"/>
      <c r="AC21" s="895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 x14ac:dyDescent="0.4">
      <c r="A22" s="885"/>
      <c r="B22" s="104"/>
      <c r="C22" s="916"/>
      <c r="D22" s="917"/>
      <c r="E22" s="916"/>
      <c r="F22" s="918"/>
      <c r="G22" s="463"/>
      <c r="H22" s="916"/>
      <c r="I22" s="917"/>
      <c r="J22" s="916"/>
      <c r="K22" s="918"/>
      <c r="L22" s="124"/>
      <c r="M22" s="916"/>
      <c r="N22" s="917"/>
      <c r="O22" s="916"/>
      <c r="P22" s="918"/>
      <c r="Q22" s="109"/>
      <c r="R22" s="888" t="str">
        <f>$AC$42</f>
        <v>06:42</v>
      </c>
      <c r="S22" s="892"/>
      <c r="T22" s="888" t="str">
        <f>$AF$42</f>
        <v>21:01</v>
      </c>
      <c r="U22" s="889"/>
      <c r="V22" s="124"/>
      <c r="W22" s="888" t="str">
        <f>$AC$37</f>
        <v>06:02</v>
      </c>
      <c r="X22" s="892"/>
      <c r="Y22" s="888" t="str">
        <f>$AF$37</f>
        <v>21:16</v>
      </c>
      <c r="Z22" s="889"/>
      <c r="AA22" s="104"/>
      <c r="AB22" s="105"/>
      <c r="AC22" s="893"/>
      <c r="AD22" s="893"/>
      <c r="AE22"/>
      <c r="AF22" s="121">
        <f>COUNTA(AE5:AE7,AE9:AE11,AE13:AE15,AF13,AG13,AG15,AG5:AG7,C5,H5,M5,#REF!,W5,D13,I9,S9,X17,X9,I17,I13,N13,S17,X13,X21,N9,N17,D17,I21,D21,#REF!,D9,S21,S13,C25,H25,M25,#REF!,C29,H29,M29,R29,W29,AF5,W25:X25)</f>
        <v>17</v>
      </c>
      <c r="AG22"/>
      <c r="AI22" s="207"/>
      <c r="AJ22" s="201"/>
      <c r="AK22" s="191"/>
      <c r="AL22" s="191"/>
    </row>
    <row r="23" spans="1:38" ht="18" customHeight="1" x14ac:dyDescent="0.35">
      <c r="A23" s="886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 x14ac:dyDescent="0.4">
      <c r="A25" s="900" t="s">
        <v>30</v>
      </c>
      <c r="B25" s="104"/>
      <c r="C25" s="845">
        <v>1017</v>
      </c>
      <c r="D25" s="877"/>
      <c r="E25" s="934"/>
      <c r="F25" s="554"/>
      <c r="G25" s="104"/>
      <c r="H25" s="843">
        <v>1028</v>
      </c>
      <c r="I25" s="878"/>
      <c r="J25" s="887"/>
      <c r="K25" s="113"/>
      <c r="L25" s="104"/>
      <c r="M25" s="843">
        <v>1008</v>
      </c>
      <c r="N25" s="878"/>
      <c r="O25" s="887"/>
      <c r="P25" s="113"/>
      <c r="Q25" s="104"/>
      <c r="R25" s="843">
        <v>1010</v>
      </c>
      <c r="S25" s="878"/>
      <c r="T25" s="887"/>
      <c r="U25" s="113"/>
      <c r="V25" s="104"/>
      <c r="W25" s="843"/>
      <c r="X25" s="878"/>
      <c r="Y25" s="887"/>
      <c r="Z25" s="113"/>
      <c r="AA25" s="104"/>
      <c r="AD25" s="110"/>
      <c r="AI25" s="210" t="s">
        <v>32</v>
      </c>
      <c r="AJ25" s="928"/>
    </row>
    <row r="26" spans="1:38" ht="18" customHeight="1" thickBot="1" x14ac:dyDescent="0.4">
      <c r="A26" s="900"/>
      <c r="B26" s="104"/>
      <c r="C26" s="919"/>
      <c r="D26" s="920"/>
      <c r="E26" s="930"/>
      <c r="F26" s="931"/>
      <c r="G26" s="124"/>
      <c r="H26" s="919"/>
      <c r="I26" s="920"/>
      <c r="J26" s="932"/>
      <c r="K26" s="933"/>
      <c r="L26" s="124"/>
      <c r="M26" s="919"/>
      <c r="N26" s="920"/>
      <c r="O26" s="888"/>
      <c r="P26" s="889"/>
      <c r="Q26" s="109"/>
      <c r="R26" s="919"/>
      <c r="S26" s="920"/>
      <c r="T26" s="888"/>
      <c r="U26" s="889"/>
      <c r="V26" s="124"/>
      <c r="W26" s="919"/>
      <c r="X26" s="920"/>
      <c r="Y26" s="932"/>
      <c r="Z26" s="933"/>
      <c r="AA26" s="104"/>
      <c r="AB26" s="105"/>
      <c r="AC26" s="893"/>
      <c r="AD26" s="893"/>
      <c r="AI26" s="211" t="s">
        <v>33</v>
      </c>
      <c r="AJ26" s="929"/>
    </row>
    <row r="27" spans="1:38" ht="18" customHeight="1" x14ac:dyDescent="0.35">
      <c r="A27" s="886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0999999999999996" customHeight="1" thickBot="1" x14ac:dyDescent="0.4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 x14ac:dyDescent="0.4">
      <c r="A29" s="885" t="s">
        <v>35</v>
      </c>
      <c r="B29" s="104"/>
      <c r="C29" s="843">
        <v>1030</v>
      </c>
      <c r="D29" s="878"/>
      <c r="E29" s="887"/>
      <c r="F29" s="554"/>
      <c r="G29" s="104"/>
      <c r="H29" s="914">
        <v>1004</v>
      </c>
      <c r="I29" s="915"/>
      <c r="J29" s="935"/>
      <c r="K29" s="113"/>
      <c r="L29" s="104"/>
      <c r="M29" s="843">
        <v>1026</v>
      </c>
      <c r="N29" s="878"/>
      <c r="O29" s="887"/>
      <c r="P29" s="113"/>
      <c r="Q29" s="104"/>
      <c r="R29" s="843">
        <v>1021</v>
      </c>
      <c r="S29" s="878"/>
      <c r="T29" s="887"/>
      <c r="U29" s="113"/>
      <c r="V29" s="104"/>
      <c r="W29" s="843">
        <v>1009</v>
      </c>
      <c r="X29" s="878"/>
      <c r="Y29" s="887"/>
      <c r="Z29" s="113"/>
      <c r="AA29" s="104"/>
      <c r="AB29" s="895"/>
      <c r="AC29" s="896"/>
      <c r="AD29" s="110"/>
    </row>
    <row r="30" spans="1:38" ht="18" customHeight="1" thickBot="1" x14ac:dyDescent="0.4">
      <c r="A30" s="885"/>
      <c r="B30" s="104"/>
      <c r="C30" s="919"/>
      <c r="D30" s="920"/>
      <c r="E30" s="921"/>
      <c r="F30" s="922"/>
      <c r="G30" s="109"/>
      <c r="H30" s="919"/>
      <c r="I30" s="920"/>
      <c r="J30" s="921"/>
      <c r="K30" s="922"/>
      <c r="L30" s="109"/>
      <c r="M30" s="923"/>
      <c r="N30" s="924"/>
      <c r="O30" s="925"/>
      <c r="P30" s="926"/>
      <c r="Q30" s="109"/>
      <c r="R30" s="923"/>
      <c r="S30" s="924"/>
      <c r="T30" s="925"/>
      <c r="U30" s="926"/>
      <c r="V30" s="109"/>
      <c r="W30" s="923"/>
      <c r="X30" s="927"/>
      <c r="Y30" s="936"/>
      <c r="Z30" s="937"/>
      <c r="AA30" s="104"/>
      <c r="AB30" s="105"/>
      <c r="AC30" s="893"/>
      <c r="AD30" s="894"/>
    </row>
    <row r="31" spans="1:38" ht="18.7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0999999999999996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 x14ac:dyDescent="0.3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 x14ac:dyDescent="0.3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 t="s">
        <v>41</v>
      </c>
      <c r="AC34" s="96" t="s">
        <v>211</v>
      </c>
      <c r="AD34" s="97"/>
      <c r="AE34" s="97"/>
      <c r="AF34" s="96" t="s">
        <v>212</v>
      </c>
      <c r="AG34" s="95" t="s">
        <v>213</v>
      </c>
      <c r="AI34"/>
      <c r="AJ34" s="93"/>
      <c r="AK34" s="93"/>
    </row>
    <row r="35" spans="3:37" ht="15" hidden="1" customHeight="1" x14ac:dyDescent="0.35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 t="s">
        <v>42</v>
      </c>
      <c r="AC35" s="96" t="s">
        <v>214</v>
      </c>
      <c r="AD35" s="97"/>
      <c r="AE35" s="97"/>
      <c r="AF35" s="96">
        <v>2.7777777777777776E-2</v>
      </c>
      <c r="AG35" s="95">
        <v>289</v>
      </c>
      <c r="AI35"/>
      <c r="AJ35" s="93"/>
      <c r="AK35" s="93"/>
    </row>
    <row r="36" spans="3:37" ht="15" hidden="1" customHeight="1" x14ac:dyDescent="0.3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 t="s">
        <v>44</v>
      </c>
      <c r="AC36" s="96" t="s">
        <v>215</v>
      </c>
      <c r="AD36" s="97"/>
      <c r="AE36" s="97"/>
      <c r="AF36" s="96" t="s">
        <v>216</v>
      </c>
      <c r="AG36" s="95">
        <v>233</v>
      </c>
      <c r="AI36"/>
      <c r="AJ36" s="93"/>
      <c r="AK36" s="93"/>
    </row>
    <row r="37" spans="3:37" ht="15" hidden="1" customHeight="1" x14ac:dyDescent="0.3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 t="s">
        <v>94</v>
      </c>
      <c r="AC37" s="96" t="s">
        <v>217</v>
      </c>
      <c r="AD37" s="97"/>
      <c r="AE37" s="97"/>
      <c r="AF37" s="96" t="s">
        <v>218</v>
      </c>
      <c r="AG37" s="95">
        <v>236</v>
      </c>
      <c r="AI37"/>
      <c r="AJ37" s="93"/>
      <c r="AK37" s="93"/>
    </row>
    <row r="38" spans="3:37" ht="15" hidden="1" customHeight="1" x14ac:dyDescent="0.3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 t="s">
        <v>100</v>
      </c>
      <c r="AC38" s="96" t="s">
        <v>219</v>
      </c>
      <c r="AD38" s="87"/>
      <c r="AE38" s="87"/>
      <c r="AF38" s="96" t="s">
        <v>220</v>
      </c>
      <c r="AG38" s="95">
        <v>233</v>
      </c>
      <c r="AI38"/>
      <c r="AJ38" s="93"/>
      <c r="AK38" s="93"/>
    </row>
    <row r="39" spans="3:37" ht="15" hidden="1" customHeight="1" x14ac:dyDescent="0.3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 t="s">
        <v>46</v>
      </c>
      <c r="AC39" s="96" t="s">
        <v>221</v>
      </c>
      <c r="AD39" s="97"/>
      <c r="AE39" s="97"/>
      <c r="AF39" s="96">
        <v>4.5833333333333337E-2</v>
      </c>
      <c r="AG39" s="95">
        <v>289</v>
      </c>
      <c r="AI39"/>
      <c r="AJ39" s="93"/>
      <c r="AK39" s="93"/>
    </row>
    <row r="40" spans="3:37" ht="15" hidden="1" customHeight="1" x14ac:dyDescent="0.3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 t="s">
        <v>48</v>
      </c>
      <c r="AC40" s="96" t="s">
        <v>222</v>
      </c>
      <c r="AF40" s="96" t="s">
        <v>223</v>
      </c>
      <c r="AG40" s="95">
        <v>236</v>
      </c>
      <c r="AI40"/>
      <c r="AJ40" s="93"/>
      <c r="AK40" s="93"/>
    </row>
    <row r="41" spans="3:37" ht="15" hidden="1" customHeight="1" x14ac:dyDescent="0.3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 t="s">
        <v>45</v>
      </c>
      <c r="AC41" s="96" t="s">
        <v>224</v>
      </c>
      <c r="AD41" s="97"/>
      <c r="AE41" s="97"/>
      <c r="AF41" s="96">
        <v>3.3333333333333333E-2</v>
      </c>
      <c r="AG41" s="95">
        <v>291</v>
      </c>
      <c r="AI41"/>
      <c r="AJ41" s="93"/>
      <c r="AK41" s="93"/>
    </row>
    <row r="42" spans="3:37" ht="15" hidden="1" customHeight="1" x14ac:dyDescent="0.3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 t="s">
        <v>119</v>
      </c>
      <c r="AC42" s="96" t="s">
        <v>225</v>
      </c>
      <c r="AD42" s="97"/>
      <c r="AE42" s="97"/>
      <c r="AF42" s="96" t="s">
        <v>226</v>
      </c>
      <c r="AG42" s="95">
        <v>218</v>
      </c>
      <c r="AI42"/>
      <c r="AJ42" s="93"/>
      <c r="AK42" s="93"/>
    </row>
    <row r="43" spans="3:37" ht="15" hidden="1" customHeight="1" x14ac:dyDescent="0.3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 t="s">
        <v>127</v>
      </c>
      <c r="AC43" s="96" t="s">
        <v>227</v>
      </c>
      <c r="AD43" s="97"/>
      <c r="AE43" s="97"/>
      <c r="AF43" s="96">
        <v>1.7361111111111112E-2</v>
      </c>
      <c r="AG43" s="95">
        <v>271</v>
      </c>
      <c r="AI43"/>
      <c r="AJ43" s="93"/>
      <c r="AK43" s="93"/>
    </row>
    <row r="44" spans="3:37" ht="15" hidden="1" customHeight="1" x14ac:dyDescent="0.3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 t="s">
        <v>123</v>
      </c>
      <c r="AC44" s="96" t="s">
        <v>228</v>
      </c>
      <c r="AD44" s="87"/>
      <c r="AE44" s="87"/>
      <c r="AF44" s="96" t="s">
        <v>229</v>
      </c>
      <c r="AG44" s="95">
        <v>218</v>
      </c>
      <c r="AI44"/>
      <c r="AJ44" s="93"/>
      <c r="AK44" s="93"/>
    </row>
    <row r="45" spans="3:37" ht="15" hidden="1" customHeight="1" x14ac:dyDescent="0.3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 t="s">
        <v>133</v>
      </c>
      <c r="AC45" s="96" t="s">
        <v>230</v>
      </c>
      <c r="AD45" s="97"/>
      <c r="AE45" s="97"/>
      <c r="AF45" s="96">
        <v>5.9027777777777783E-2</v>
      </c>
      <c r="AG45" s="95">
        <v>287</v>
      </c>
      <c r="AI45"/>
      <c r="AJ45" s="93"/>
      <c r="AK45" s="93"/>
    </row>
    <row r="46" spans="3:37" ht="15" hidden="1" customHeight="1" x14ac:dyDescent="0.3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 t="s">
        <v>129</v>
      </c>
      <c r="AC46" s="96" t="s">
        <v>231</v>
      </c>
      <c r="AD46" s="93"/>
      <c r="AE46" s="93"/>
      <c r="AF46" s="96">
        <v>3.6805555555555557E-2</v>
      </c>
      <c r="AG46" s="95">
        <v>271</v>
      </c>
      <c r="AI46"/>
      <c r="AJ46" s="93"/>
      <c r="AK46" s="93"/>
    </row>
    <row r="47" spans="3:37" ht="15" hidden="1" customHeight="1" x14ac:dyDescent="0.3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 t="s">
        <v>142</v>
      </c>
      <c r="AC47" s="96" t="s">
        <v>232</v>
      </c>
      <c r="AD47" s="97"/>
      <c r="AE47" s="97"/>
      <c r="AF47" s="96">
        <v>0</v>
      </c>
      <c r="AG47" s="95">
        <v>256</v>
      </c>
      <c r="AI47"/>
      <c r="AJ47" s="93"/>
      <c r="AK47" s="93"/>
    </row>
    <row r="48" spans="3:37" ht="15" hidden="1" customHeight="1" x14ac:dyDescent="0.3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 t="s">
        <v>51</v>
      </c>
      <c r="AC48" s="96" t="s">
        <v>233</v>
      </c>
      <c r="AF48" s="96">
        <v>5.8333333333333327E-2</v>
      </c>
      <c r="AG48" s="95">
        <v>201</v>
      </c>
      <c r="AI48"/>
      <c r="AJ48" s="93"/>
      <c r="AK48" s="93"/>
    </row>
    <row r="49" spans="6:37" ht="15" hidden="1" customHeight="1" x14ac:dyDescent="0.3">
      <c r="H49" s="213"/>
      <c r="I49" s="135"/>
      <c r="J49" s="93"/>
      <c r="K49" s="93"/>
      <c r="M49" s="213"/>
      <c r="AA49" s="85">
        <v>16</v>
      </c>
      <c r="AB49" s="98" t="s">
        <v>152</v>
      </c>
      <c r="AC49" s="96" t="s">
        <v>234</v>
      </c>
      <c r="AF49" s="96">
        <v>4.2361111111111106E-2</v>
      </c>
      <c r="AG49" s="95">
        <v>195</v>
      </c>
      <c r="AI49"/>
      <c r="AJ49" s="93"/>
      <c r="AK49" s="93"/>
    </row>
    <row r="50" spans="6:37" ht="15" hidden="1" customHeight="1" x14ac:dyDescent="0.3">
      <c r="H50" s="213"/>
      <c r="I50" s="135"/>
      <c r="J50" s="93"/>
      <c r="K50" s="93"/>
      <c r="M50" s="213"/>
      <c r="AA50" s="85">
        <v>17</v>
      </c>
      <c r="AB50" s="98" t="s">
        <v>157</v>
      </c>
      <c r="AC50" s="96" t="s">
        <v>235</v>
      </c>
      <c r="AD50" s="97"/>
      <c r="AE50" s="97"/>
      <c r="AF50" s="96">
        <v>5.486111111111111E-2</v>
      </c>
      <c r="AG50" s="95">
        <v>198</v>
      </c>
      <c r="AI50"/>
      <c r="AJ50" s="93"/>
      <c r="AK50" s="93"/>
    </row>
    <row r="51" spans="6:37" ht="15" hidden="1" customHeight="1" x14ac:dyDescent="0.3">
      <c r="H51" s="213"/>
      <c r="I51" s="135"/>
      <c r="J51" s="93"/>
      <c r="K51" s="93"/>
      <c r="M51" s="213"/>
      <c r="AA51"/>
      <c r="AB51"/>
      <c r="AC51"/>
      <c r="AD51"/>
      <c r="AE51"/>
      <c r="AF51"/>
      <c r="AG51"/>
      <c r="AI51" s="94"/>
      <c r="AJ51" s="93"/>
      <c r="AK51" s="93"/>
    </row>
    <row r="52" spans="6:37" hidden="1" x14ac:dyDescent="0.3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 x14ac:dyDescent="0.3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 x14ac:dyDescent="0.3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 x14ac:dyDescent="0.55000000000000004">
      <c r="F55" s="215"/>
      <c r="AI55" s="94"/>
      <c r="AJ55" s="93"/>
      <c r="AK55" s="93"/>
    </row>
    <row r="56" spans="6:37" ht="14.25" hidden="1" customHeight="1" x14ac:dyDescent="0.55000000000000004">
      <c r="F56" s="215"/>
      <c r="AI56" s="94"/>
      <c r="AJ56" s="93"/>
      <c r="AK56" s="93"/>
    </row>
    <row r="57" spans="6:37" ht="14.25" hidden="1" customHeight="1" x14ac:dyDescent="0.55000000000000004">
      <c r="F57" s="215"/>
      <c r="AI57" s="94"/>
      <c r="AJ57" s="93"/>
      <c r="AK57" s="93"/>
    </row>
    <row r="58" spans="6:37" ht="14.25" hidden="1" customHeight="1" x14ac:dyDescent="0.55000000000000004">
      <c r="F58" s="215"/>
      <c r="AI58" s="94"/>
      <c r="AJ58" s="93"/>
      <c r="AK58" s="93"/>
    </row>
    <row r="59" spans="6:37" ht="14.25" hidden="1" customHeight="1" x14ac:dyDescent="0.55000000000000004">
      <c r="F59" s="215"/>
      <c r="AI59" s="94"/>
      <c r="AJ59" s="93"/>
      <c r="AK59" s="93"/>
    </row>
    <row r="60" spans="6:37" ht="14.25" hidden="1" customHeight="1" x14ac:dyDescent="0.55000000000000004">
      <c r="F60" s="215"/>
      <c r="AI60" s="94"/>
      <c r="AJ60" s="93"/>
      <c r="AK60" s="93"/>
    </row>
    <row r="61" spans="6:37" ht="14.25" hidden="1" customHeight="1" x14ac:dyDescent="0.55000000000000004">
      <c r="F61" s="215"/>
      <c r="AI61" s="94"/>
      <c r="AJ61" s="93"/>
      <c r="AK61" s="93"/>
    </row>
    <row r="62" spans="6:37" ht="14.25" hidden="1" customHeight="1" x14ac:dyDescent="0.55000000000000004">
      <c r="F62" s="215"/>
      <c r="AI62" s="94"/>
      <c r="AJ62" s="93"/>
      <c r="AK62" s="93"/>
    </row>
    <row r="63" spans="6:37" ht="14.25" hidden="1" customHeight="1" x14ac:dyDescent="0.55000000000000004">
      <c r="F63" s="215"/>
      <c r="AI63" s="94"/>
      <c r="AJ63" s="93"/>
      <c r="AK63" s="93"/>
    </row>
    <row r="64" spans="6:37" ht="14.25" hidden="1" customHeight="1" x14ac:dyDescent="0.55000000000000004">
      <c r="F64" s="215"/>
      <c r="AI64" s="94"/>
      <c r="AJ64" s="93"/>
      <c r="AK64" s="93"/>
    </row>
    <row r="65" spans="6:37" ht="14.25" hidden="1" customHeight="1" x14ac:dyDescent="0.55000000000000004">
      <c r="F65" s="215"/>
      <c r="AI65" s="94"/>
      <c r="AJ65" s="93"/>
      <c r="AK65" s="93"/>
    </row>
    <row r="66" spans="6:37" ht="14.25" hidden="1" customHeight="1" x14ac:dyDescent="0.55000000000000004">
      <c r="F66" s="215"/>
      <c r="AI66" s="94"/>
      <c r="AJ66" s="93"/>
      <c r="AK66" s="93"/>
    </row>
    <row r="67" spans="6:37" ht="14.25" hidden="1" customHeight="1" x14ac:dyDescent="0.55000000000000004">
      <c r="F67" s="215"/>
      <c r="AI67" s="94"/>
      <c r="AJ67" s="93"/>
      <c r="AK67" s="93"/>
    </row>
    <row r="68" spans="6:37" ht="14.25" hidden="1" customHeight="1" x14ac:dyDescent="0.55000000000000004">
      <c r="F68" s="215"/>
      <c r="AI68" s="94"/>
      <c r="AJ68" s="93"/>
      <c r="AK68" s="93"/>
    </row>
    <row r="69" spans="6:37" ht="14.25" hidden="1" customHeight="1" x14ac:dyDescent="0.55000000000000004">
      <c r="F69" s="215"/>
      <c r="AI69" s="94"/>
      <c r="AJ69" s="93"/>
      <c r="AK69" s="93"/>
    </row>
    <row r="70" spans="6:37" ht="14.25" hidden="1" customHeight="1" x14ac:dyDescent="0.55000000000000004">
      <c r="F70" s="215"/>
      <c r="AI70" s="94"/>
      <c r="AJ70" s="93"/>
      <c r="AK70" s="93"/>
    </row>
    <row r="71" spans="6:37" ht="14.25" hidden="1" customHeight="1" x14ac:dyDescent="0.55000000000000004">
      <c r="F71" s="215"/>
      <c r="AI71" s="94"/>
      <c r="AJ71" s="93"/>
      <c r="AK71" s="93"/>
    </row>
    <row r="72" spans="6:37" ht="14.25" hidden="1" customHeight="1" x14ac:dyDescent="0.55000000000000004">
      <c r="F72" s="215"/>
      <c r="AI72" s="94"/>
      <c r="AJ72" s="93"/>
      <c r="AK72" s="93"/>
    </row>
    <row r="73" spans="6:37" ht="14.25" hidden="1" customHeight="1" x14ac:dyDescent="0.55000000000000004">
      <c r="F73" s="215"/>
      <c r="AI73" s="94"/>
      <c r="AJ73" s="93"/>
      <c r="AK73" s="93"/>
    </row>
    <row r="74" spans="6:37" ht="14.25" hidden="1" customHeight="1" x14ac:dyDescent="0.55000000000000004">
      <c r="F74" s="215"/>
      <c r="AI74" s="94"/>
      <c r="AJ74" s="93"/>
      <c r="AK74" s="93"/>
    </row>
    <row r="75" spans="6:37" ht="14.25" hidden="1" customHeight="1" x14ac:dyDescent="0.55000000000000004">
      <c r="F75" s="215"/>
      <c r="AI75" s="94"/>
      <c r="AJ75" s="93"/>
      <c r="AK75" s="93"/>
    </row>
    <row r="76" spans="6:37" ht="14.25" hidden="1" customHeight="1" x14ac:dyDescent="0.55000000000000004">
      <c r="F76" s="215"/>
      <c r="AI76" s="94"/>
      <c r="AJ76" s="93"/>
      <c r="AK76" s="93"/>
    </row>
    <row r="77" spans="6:37" ht="14.25" hidden="1" customHeight="1" x14ac:dyDescent="0.55000000000000004">
      <c r="F77" s="215"/>
      <c r="AI77" s="94"/>
      <c r="AJ77" s="93"/>
      <c r="AK77" s="93"/>
    </row>
    <row r="78" spans="6:37" ht="14.25" hidden="1" customHeight="1" x14ac:dyDescent="0.55000000000000004">
      <c r="F78" s="215"/>
      <c r="AI78" s="94"/>
      <c r="AJ78" s="93"/>
      <c r="AK78" s="93"/>
    </row>
    <row r="79" spans="6:37" ht="14.25" hidden="1" customHeight="1" x14ac:dyDescent="0.55000000000000004">
      <c r="F79" s="215"/>
      <c r="AI79" s="94"/>
      <c r="AJ79" s="93"/>
      <c r="AK79" s="93"/>
    </row>
    <row r="80" spans="6:37" ht="14.25" hidden="1" customHeight="1" x14ac:dyDescent="0.55000000000000004">
      <c r="F80" s="215"/>
      <c r="AI80" s="94"/>
      <c r="AJ80" s="93"/>
      <c r="AK80" s="93"/>
    </row>
    <row r="81" spans="1:37" ht="14.25" hidden="1" customHeight="1" x14ac:dyDescent="0.55000000000000004">
      <c r="F81" s="215"/>
      <c r="AI81" s="94"/>
      <c r="AJ81" s="93"/>
      <c r="AK81" s="93"/>
    </row>
    <row r="82" spans="1:37" ht="14.25" hidden="1" customHeight="1" x14ac:dyDescent="0.55000000000000004">
      <c r="F82" s="215"/>
      <c r="AI82" s="94"/>
      <c r="AJ82" s="93"/>
      <c r="AK82" s="93"/>
    </row>
    <row r="83" spans="1:37" ht="14.25" hidden="1" customHeight="1" x14ac:dyDescent="0.55000000000000004">
      <c r="F83" s="215"/>
      <c r="AI83" s="94"/>
      <c r="AJ83" s="93"/>
      <c r="AK83" s="93"/>
    </row>
    <row r="84" spans="1:37" ht="14.25" hidden="1" customHeight="1" x14ac:dyDescent="0.55000000000000004">
      <c r="F84" s="215"/>
      <c r="AI84" s="94"/>
      <c r="AJ84" s="93"/>
      <c r="AK84" s="93"/>
    </row>
    <row r="85" spans="1:37" ht="14.25" hidden="1" customHeight="1" x14ac:dyDescent="0.55000000000000004">
      <c r="F85" s="215"/>
      <c r="AI85" s="94"/>
      <c r="AJ85" s="93"/>
      <c r="AK85" s="93"/>
    </row>
    <row r="86" spans="1:37" ht="21" customHeight="1" x14ac:dyDescent="0.55000000000000004">
      <c r="A86" s="117" t="s">
        <v>207</v>
      </c>
      <c r="F86" s="215"/>
      <c r="AI86" s="94"/>
      <c r="AJ86" s="93"/>
      <c r="AK86" s="93"/>
    </row>
    <row r="87" spans="1:37" ht="14.2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I87" s="94"/>
      <c r="AJ87" s="93"/>
      <c r="AK87" s="93"/>
    </row>
    <row r="88" spans="1:37" ht="14.25" customHeight="1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I88" s="94"/>
      <c r="AJ88" s="93"/>
      <c r="AK88" s="93"/>
    </row>
    <row r="89" spans="1:37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I89" s="94"/>
      <c r="AJ89" s="93"/>
      <c r="AK89" s="93"/>
    </row>
    <row r="90" spans="1:37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R3</v>
      </c>
      <c r="Z91" s="139"/>
      <c r="AA91" s="139"/>
      <c r="AB91" s="139"/>
      <c r="AC91" s="139"/>
      <c r="AD91" s="139"/>
      <c r="AI91" s="94"/>
      <c r="AJ91" s="93"/>
      <c r="AK91" s="93"/>
    </row>
    <row r="92" spans="1:37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 x14ac:dyDescent="0.3">
      <c r="AF93" s="87"/>
      <c r="AG93" s="86"/>
    </row>
    <row r="94" spans="1:37" x14ac:dyDescent="0.3">
      <c r="AF94" s="92"/>
      <c r="AG94" s="86"/>
    </row>
    <row r="95" spans="1:37" x14ac:dyDescent="0.3">
      <c r="AF95" s="87"/>
      <c r="AG95" s="86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8000000}"/>
  <mergeCells count="125">
    <mergeCell ref="M14:N14"/>
    <mergeCell ref="O14:P14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C14:AD14"/>
    <mergeCell ref="A17:A19"/>
    <mergeCell ref="I17:J17"/>
    <mergeCell ref="N17:O17"/>
    <mergeCell ref="S21:T21"/>
    <mergeCell ref="X21:Y21"/>
    <mergeCell ref="H18:I18"/>
    <mergeCell ref="R14:S14"/>
    <mergeCell ref="T14:U14"/>
    <mergeCell ref="R18:S18"/>
    <mergeCell ref="T18:U18"/>
    <mergeCell ref="W14:X14"/>
    <mergeCell ref="Y14:Z14"/>
    <mergeCell ref="A13:A15"/>
    <mergeCell ref="D13:E13"/>
    <mergeCell ref="I13:J13"/>
    <mergeCell ref="S13:T13"/>
    <mergeCell ref="S17:T17"/>
    <mergeCell ref="X13:Y13"/>
    <mergeCell ref="C14:D14"/>
    <mergeCell ref="E14:F14"/>
    <mergeCell ref="H14:I14"/>
    <mergeCell ref="J14:K14"/>
    <mergeCell ref="N13:O13"/>
    <mergeCell ref="W18:X18"/>
    <mergeCell ref="Y22:Z22"/>
    <mergeCell ref="A21:A23"/>
    <mergeCell ref="D21:E21"/>
    <mergeCell ref="I21:J21"/>
    <mergeCell ref="D17:E17"/>
    <mergeCell ref="A29:A31"/>
    <mergeCell ref="C29:E29"/>
    <mergeCell ref="H29:J29"/>
    <mergeCell ref="M29:O29"/>
    <mergeCell ref="R29:T29"/>
    <mergeCell ref="W29:Y29"/>
    <mergeCell ref="Y30:Z30"/>
    <mergeCell ref="A25:A27"/>
    <mergeCell ref="X17:Y17"/>
    <mergeCell ref="Y18:Z18"/>
    <mergeCell ref="J18:K18"/>
    <mergeCell ref="M18:N18"/>
    <mergeCell ref="O18:P18"/>
    <mergeCell ref="R22:S22"/>
    <mergeCell ref="T22:U22"/>
    <mergeCell ref="W22:X22"/>
    <mergeCell ref="C18:D18"/>
    <mergeCell ref="E18:F18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30:AD30"/>
    <mergeCell ref="N21:O21"/>
    <mergeCell ref="M22:N22"/>
    <mergeCell ref="O22:P22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C22:AD22"/>
    <mergeCell ref="AC26:AD26"/>
    <mergeCell ref="AB21:AC21"/>
    <mergeCell ref="C22:D22"/>
    <mergeCell ref="E22:F22"/>
    <mergeCell ref="H22:I22"/>
    <mergeCell ref="J22:K22"/>
  </mergeCells>
  <conditionalFormatting sqref="AG34:AG50">
    <cfRule type="cellIs" dxfId="7822" priority="509" stopIfTrue="1" operator="between">
      <formula>0</formula>
      <formula>160</formula>
    </cfRule>
    <cfRule type="cellIs" dxfId="7821" priority="510" stopIfTrue="1" operator="between">
      <formula>160</formula>
      <formula>251</formula>
    </cfRule>
    <cfRule type="cellIs" dxfId="7820" priority="511" stopIfTrue="1" operator="greaterThan">
      <formula>251</formula>
    </cfRule>
  </conditionalFormatting>
  <conditionalFormatting sqref="F87:G92 K87:L92 Z90:AB92 U87:V92 P87:Q92 Z87:AA89">
    <cfRule type="cellIs" dxfId="7819" priority="506" operator="equal">
      <formula>"GL"</formula>
    </cfRule>
    <cfRule type="cellIs" dxfId="7818" priority="507" operator="equal">
      <formula>"VE"</formula>
    </cfRule>
    <cfRule type="cellIs" dxfId="7817" priority="508" operator="equal">
      <formula>"AT"</formula>
    </cfRule>
  </conditionalFormatting>
  <conditionalFormatting sqref="H5:J5 M5:O5 W5:Y5 C25:E25 H25:J25 M25:O25 W25:Y25 C29:E29 H29:J29 M29:O29 R29:T29 W29:Y29 C5:E5 R5:T5 R25:T25">
    <cfRule type="expression" dxfId="7816" priority="473">
      <formula>COUNTIF($C$5:$Z$31,$C$133)&gt;1</formula>
    </cfRule>
    <cfRule type="expression" dxfId="7815" priority="474">
      <formula>COUNTIF($C$5:$Z$31,$C$132)&gt;1</formula>
    </cfRule>
    <cfRule type="expression" dxfId="7814" priority="475">
      <formula>COUNTIF($C$5:$Z$31,$C$131)&gt;1</formula>
    </cfRule>
    <cfRule type="expression" dxfId="7813" priority="476">
      <formula>COUNTIF($C$5:$Z$31,$C$130)&gt;1</formula>
    </cfRule>
    <cfRule type="expression" dxfId="7812" priority="477">
      <formula>COUNTIF($C$5:$Z$31,$C$129)&gt;1</formula>
    </cfRule>
    <cfRule type="expression" dxfId="7811" priority="478">
      <formula>COUNTIF($C$5:$Z$31,$C$128)&gt;1</formula>
    </cfRule>
    <cfRule type="expression" dxfId="7810" priority="479">
      <formula>COUNTIF($C$5:$Z$31,$C$127)&gt;1</formula>
    </cfRule>
    <cfRule type="expression" dxfId="7809" priority="480">
      <formula>COUNTIF($C$5:$Z$31,$C$126)&gt;1</formula>
    </cfRule>
    <cfRule type="expression" dxfId="7808" priority="481">
      <formula>COUNTIF($C$5:$Z$31,$C$125)&gt;1</formula>
    </cfRule>
    <cfRule type="expression" dxfId="7807" priority="482">
      <formula>COUNTIF($C$5:$Z$31,$C$124)&gt;1</formula>
    </cfRule>
    <cfRule type="expression" dxfId="7806" priority="483">
      <formula>COUNTIF($C$5:$Z$31,$C$123)&gt;1</formula>
    </cfRule>
    <cfRule type="expression" dxfId="7805" priority="484">
      <formula>COUNTIF($C$5:$Z$31,$C$122)&gt;1</formula>
    </cfRule>
    <cfRule type="expression" dxfId="7804" priority="485">
      <formula>COUNTIF($C$5:$Z$31,$C$121)&gt;1</formula>
    </cfRule>
    <cfRule type="expression" dxfId="7803" priority="486">
      <formula>COUNTIF($C$5:$Z$31,$C$120)&gt;1</formula>
    </cfRule>
    <cfRule type="expression" dxfId="7802" priority="487">
      <formula>COUNTIF($C$5:$Z$31,$C$119)&gt;1</formula>
    </cfRule>
    <cfRule type="expression" dxfId="7801" priority="488">
      <formula>COUNTIF($C$5:$Z$31,$C$118)&gt;1</formula>
    </cfRule>
    <cfRule type="expression" dxfId="7800" priority="489">
      <formula>COUNTIF($C$5:$Z$31,$C$117)&gt;1</formula>
    </cfRule>
    <cfRule type="expression" dxfId="7799" priority="490">
      <formula>COUNTIF($C$5:$Z$31,$C$116)&gt;1</formula>
    </cfRule>
    <cfRule type="expression" dxfId="7798" priority="491">
      <formula>COUNTIF($C$5:$Z$31,$C$115)&gt;1</formula>
    </cfRule>
    <cfRule type="expression" dxfId="7797" priority="492">
      <formula>COUNTIF($C$5:$Z$31,$C$114)&gt;1</formula>
    </cfRule>
    <cfRule type="expression" dxfId="7796" priority="493">
      <formula>COUNTIF($C$5:$Z$31,$C$113)&gt;1</formula>
    </cfRule>
    <cfRule type="expression" dxfId="7795" priority="494">
      <formula>COUNTIF($C$5:$Z$31,$C$112)&gt;1</formula>
    </cfRule>
    <cfRule type="expression" dxfId="7794" priority="495">
      <formula>COUNTIF($C$5:$Z$31,$C$111)&gt;1</formula>
    </cfRule>
    <cfRule type="expression" dxfId="7793" priority="496">
      <formula>COUNTIF($C$5:$Z$31,$C$110)&gt;1</formula>
    </cfRule>
    <cfRule type="expression" dxfId="7792" priority="497">
      <formula>COUNTIF($C$5:$Z$31,$C$109)&gt;1</formula>
    </cfRule>
    <cfRule type="expression" dxfId="7791" priority="498">
      <formula>COUNTIF($C$5:$Z$31,$C$108)&gt;1</formula>
    </cfRule>
    <cfRule type="expression" dxfId="7790" priority="499">
      <formula>COUNTIF($C$5:$Z$31,$C$107)&gt;1</formula>
    </cfRule>
    <cfRule type="expression" dxfId="7789" priority="500">
      <formula>COUNTIF($C$5:$Z$31,$C$106)&gt;1</formula>
    </cfRule>
    <cfRule type="expression" dxfId="7788" priority="501">
      <formula>COUNTIF($C$5:$Z$31,$C$105)&gt;1</formula>
    </cfRule>
    <cfRule type="expression" dxfId="7787" priority="502">
      <formula>COUNTIF($C$5:$Z$31,$C$104)&gt;1</formula>
    </cfRule>
    <cfRule type="expression" dxfId="7786" priority="503">
      <formula>COUNTIF($C$5:$Z$31,$C$103)&gt;1</formula>
    </cfRule>
    <cfRule type="expression" dxfId="7785" priority="504">
      <formula>COUNTIF($C$5:$Z$31,$C$102)&gt;1</formula>
    </cfRule>
    <cfRule type="expression" dxfId="7784" priority="505">
      <formula>COUNTIF($C$5:$Z$31,$C$101)&gt;1</formula>
    </cfRule>
  </conditionalFormatting>
  <conditionalFormatting sqref="S13:T13 S9:T9 D13:E13 I9:J9 X9:Y9 I13:J13 X13:Y13 D9:E9 N9:O9 N13:O13">
    <cfRule type="expression" dxfId="7783" priority="439" stopIfTrue="1">
      <formula>COUNTIF($C$5:$Z$31,$C$133)&gt;1</formula>
    </cfRule>
    <cfRule type="expression" dxfId="7782" priority="440" stopIfTrue="1">
      <formula>COUNTIF($C$5:$Z$31,$C$132)&gt;1</formula>
    </cfRule>
    <cfRule type="expression" dxfId="7781" priority="441" stopIfTrue="1">
      <formula>COUNTIF($C$5:$Z$31,$C$131)&gt;1</formula>
    </cfRule>
    <cfRule type="expression" dxfId="7780" priority="442" stopIfTrue="1">
      <formula>COUNTIF($C$5:$Z$31,$C$130)&gt;1</formula>
    </cfRule>
    <cfRule type="expression" dxfId="7779" priority="443" stopIfTrue="1">
      <formula>COUNTIF($C$5:$Z$31,$C$129)&gt;1</formula>
    </cfRule>
    <cfRule type="expression" dxfId="7778" priority="444" stopIfTrue="1">
      <formula>COUNTIF($C$5:$Z$31,$C$128)&gt;1</formula>
    </cfRule>
    <cfRule type="expression" dxfId="7777" priority="445" stopIfTrue="1">
      <formula>COUNTIF($C$5:$Z$31,$C$127)&gt;1</formula>
    </cfRule>
    <cfRule type="expression" dxfId="7776" priority="446" stopIfTrue="1">
      <formula>COUNTIF($C$5:$Z$31,$C$126)&gt;1</formula>
    </cfRule>
    <cfRule type="expression" dxfId="7775" priority="447" stopIfTrue="1">
      <formula>COUNTIF($C$5:$Z$31,$C$125)&gt;1</formula>
    </cfRule>
    <cfRule type="expression" dxfId="7774" priority="448" stopIfTrue="1">
      <formula>COUNTIF($C$5:$Z$31,$C$124)&gt;1</formula>
    </cfRule>
    <cfRule type="expression" dxfId="7773" priority="449" stopIfTrue="1">
      <formula>COUNTIF($C$5:$Z$31,$C$123)&gt;1</formula>
    </cfRule>
    <cfRule type="expression" dxfId="7772" priority="450" stopIfTrue="1">
      <formula>COUNTIF($C$5:$Z$31,$C$122)&gt;1</formula>
    </cfRule>
    <cfRule type="expression" dxfId="7771" priority="451" stopIfTrue="1">
      <formula>COUNTIF($C$5:$Z$31,$C$121)&gt;1</formula>
    </cfRule>
    <cfRule type="expression" dxfId="7770" priority="452" stopIfTrue="1">
      <formula>COUNTIF($C$5:$Z$31,$C$120)&gt;1</formula>
    </cfRule>
    <cfRule type="expression" dxfId="7769" priority="453" stopIfTrue="1">
      <formula>COUNTIF($C$5:$Z$31,$C$119)&gt;1</formula>
    </cfRule>
    <cfRule type="expression" dxfId="7768" priority="454" stopIfTrue="1">
      <formula>COUNTIF($C$5:$Z$31,$C$118)&gt;1</formula>
    </cfRule>
    <cfRule type="expression" dxfId="7767" priority="455" stopIfTrue="1">
      <formula>COUNTIF($C$5:$Z$31,$C$117)&gt;1</formula>
    </cfRule>
    <cfRule type="expression" dxfId="7766" priority="456" stopIfTrue="1">
      <formula>COUNTIF($C$5:$Z$31,$C$116)&gt;1</formula>
    </cfRule>
    <cfRule type="expression" dxfId="7765" priority="457" stopIfTrue="1">
      <formula>COUNTIF($C$5:$Z$31,$C$115)&gt;1</formula>
    </cfRule>
    <cfRule type="expression" dxfId="7764" priority="458" stopIfTrue="1">
      <formula>COUNTIF($C$5:$Z$31,$C$114)&gt;1</formula>
    </cfRule>
    <cfRule type="expression" dxfId="7763" priority="459" stopIfTrue="1">
      <formula>COUNTIF($C$5:$Z$31,$C$113)&gt;1</formula>
    </cfRule>
    <cfRule type="expression" dxfId="7762" priority="460" stopIfTrue="1">
      <formula>COUNTIF($C$5:$Z$31,$C$112)&gt;1</formula>
    </cfRule>
    <cfRule type="expression" dxfId="7761" priority="461" stopIfTrue="1">
      <formula>COUNTIF($C$5:$Z$31,$C$111)&gt;1</formula>
    </cfRule>
    <cfRule type="expression" dxfId="7760" priority="462" stopIfTrue="1">
      <formula>COUNTIF($C$5:$Z$31,$C$110)&gt;1</formula>
    </cfRule>
    <cfRule type="expression" dxfId="7759" priority="463" stopIfTrue="1">
      <formula>COUNTIF($C$5:$Z$31,$C$109)&gt;1</formula>
    </cfRule>
    <cfRule type="expression" dxfId="7758" priority="464" stopIfTrue="1">
      <formula>COUNTIF($C$5:$Z$31,$C$108)&gt;1</formula>
    </cfRule>
    <cfRule type="expression" dxfId="7757" priority="465" stopIfTrue="1">
      <formula>COUNTIF($C$5:$Z$31,$C$107)&gt;1</formula>
    </cfRule>
    <cfRule type="expression" dxfId="7756" priority="466" stopIfTrue="1">
      <formula>COUNTIF($C$5:$Z$31,$C$106)&gt;1</formula>
    </cfRule>
    <cfRule type="expression" dxfId="7755" priority="467" stopIfTrue="1">
      <formula>COUNTIF($C$5:$Z$31,$C$105)&gt;1</formula>
    </cfRule>
    <cfRule type="expression" dxfId="7754" priority="468" stopIfTrue="1">
      <formula>COUNTIF($C$5:$Z$31,$C$104)&gt;1</formula>
    </cfRule>
    <cfRule type="expression" dxfId="7753" priority="469" stopIfTrue="1">
      <formula>COUNTIF($C$5:$Z$31,$C$103)&gt;1</formula>
    </cfRule>
    <cfRule type="expression" dxfId="7752" priority="470" stopIfTrue="1">
      <formula>COUNTIF($C$5:$Z$31,$C$102)&gt;1</formula>
    </cfRule>
    <cfRule type="expression" dxfId="7751" priority="471" stopIfTrue="1">
      <formula>COUNTIF($C$5:$Z$31,$C$101)&gt;1</formula>
    </cfRule>
    <cfRule type="cellIs" dxfId="7750" priority="472" operator="between">
      <formula>0</formula>
      <formula>1500</formula>
    </cfRule>
  </conditionalFormatting>
  <conditionalFormatting sqref="S21:T21 S17:T17 X21:Y21 X17:Y17 D17:E17 N17:O17 I17:J17">
    <cfRule type="expression" dxfId="7749" priority="405" stopIfTrue="1">
      <formula>COUNTIF($C$5:$Z$31,$C$133)&gt;1</formula>
    </cfRule>
    <cfRule type="expression" dxfId="7748" priority="406" stopIfTrue="1">
      <formula>COUNTIF($C$5:$Z$31,$C$132)&gt;1</formula>
    </cfRule>
    <cfRule type="expression" dxfId="7747" priority="407" stopIfTrue="1">
      <formula>COUNTIF($C$5:$Z$31,$C$131)&gt;1</formula>
    </cfRule>
    <cfRule type="expression" dxfId="7746" priority="408" stopIfTrue="1">
      <formula>COUNTIF($C$5:$Z$31,$C$130)&gt;1</formula>
    </cfRule>
    <cfRule type="expression" dxfId="7745" priority="409" stopIfTrue="1">
      <formula>COUNTIF($C$5:$Z$31,$C$129)&gt;1</formula>
    </cfRule>
    <cfRule type="expression" dxfId="7744" priority="410" stopIfTrue="1">
      <formula>COUNTIF($C$5:$Z$31,$C$128)&gt;1</formula>
    </cfRule>
    <cfRule type="expression" dxfId="7743" priority="411" stopIfTrue="1">
      <formula>COUNTIF($C$5:$Z$31,$C$127)&gt;1</formula>
    </cfRule>
    <cfRule type="expression" dxfId="7742" priority="412" stopIfTrue="1">
      <formula>COUNTIF($C$5:$Z$31,$C$126)&gt;1</formula>
    </cfRule>
    <cfRule type="expression" dxfId="7741" priority="413" stopIfTrue="1">
      <formula>COUNTIF($C$5:$Z$31,$C$125)&gt;1</formula>
    </cfRule>
    <cfRule type="expression" dxfId="7740" priority="414" stopIfTrue="1">
      <formula>COUNTIF($C$5:$Z$31,$C$124)&gt;1</formula>
    </cfRule>
    <cfRule type="expression" dxfId="7739" priority="415" stopIfTrue="1">
      <formula>COUNTIF($C$5:$Z$31,$C$123)&gt;1</formula>
    </cfRule>
    <cfRule type="expression" dxfId="7738" priority="416" stopIfTrue="1">
      <formula>COUNTIF($C$5:$Z$31,$C$122)&gt;1</formula>
    </cfRule>
    <cfRule type="expression" dxfId="7737" priority="417" stopIfTrue="1">
      <formula>COUNTIF($C$5:$Z$31,$C$121)&gt;1</formula>
    </cfRule>
    <cfRule type="expression" dxfId="7736" priority="418" stopIfTrue="1">
      <formula>COUNTIF($C$5:$Z$31,$C$120)&gt;1</formula>
    </cfRule>
    <cfRule type="expression" dxfId="7735" priority="419" stopIfTrue="1">
      <formula>COUNTIF($C$5:$Z$31,$C$119)&gt;1</formula>
    </cfRule>
    <cfRule type="expression" dxfId="7734" priority="420" stopIfTrue="1">
      <formula>COUNTIF($C$5:$Z$31,$C$118)&gt;1</formula>
    </cfRule>
    <cfRule type="expression" dxfId="7733" priority="421" stopIfTrue="1">
      <formula>COUNTIF($C$5:$Z$31,$C$117)&gt;1</formula>
    </cfRule>
    <cfRule type="expression" dxfId="7732" priority="422" stopIfTrue="1">
      <formula>COUNTIF($C$5:$Z$31,$C$116)&gt;1</formula>
    </cfRule>
    <cfRule type="expression" dxfId="7731" priority="423" stopIfTrue="1">
      <formula>COUNTIF($C$5:$Z$31,$C$115)&gt;1</formula>
    </cfRule>
    <cfRule type="expression" dxfId="7730" priority="424" stopIfTrue="1">
      <formula>COUNTIF($C$5:$Z$31,$C$114)&gt;1</formula>
    </cfRule>
    <cfRule type="expression" dxfId="7729" priority="425" stopIfTrue="1">
      <formula>COUNTIF($C$5:$Z$31,$C$113)&gt;1</formula>
    </cfRule>
    <cfRule type="expression" dxfId="7728" priority="426" stopIfTrue="1">
      <formula>COUNTIF($C$5:$Z$31,$C$112)&gt;1</formula>
    </cfRule>
    <cfRule type="expression" dxfId="7727" priority="427" stopIfTrue="1">
      <formula>COUNTIF($C$5:$Z$31,$C$111)&gt;1</formula>
    </cfRule>
    <cfRule type="expression" dxfId="7726" priority="428" stopIfTrue="1">
      <formula>COUNTIF($C$5:$Z$31,$C$110)&gt;1</formula>
    </cfRule>
    <cfRule type="expression" dxfId="7725" priority="429" stopIfTrue="1">
      <formula>COUNTIF($C$5:$Z$31,$C$109)&gt;1</formula>
    </cfRule>
    <cfRule type="expression" dxfId="7724" priority="430" stopIfTrue="1">
      <formula>COUNTIF($C$5:$Z$31,$C$108)&gt;1</formula>
    </cfRule>
    <cfRule type="expression" dxfId="7723" priority="431" stopIfTrue="1">
      <formula>COUNTIF($C$5:$Z$31,$C$107)&gt;1</formula>
    </cfRule>
    <cfRule type="expression" dxfId="7722" priority="432" stopIfTrue="1">
      <formula>COUNTIF($C$5:$Z$31,$C$106)&gt;1</formula>
    </cfRule>
    <cfRule type="expression" dxfId="7721" priority="433" stopIfTrue="1">
      <formula>COUNTIF($C$5:$Z$31,$C$105)&gt;1</formula>
    </cfRule>
    <cfRule type="expression" dxfId="7720" priority="434" stopIfTrue="1">
      <formula>COUNTIF($C$5:$Z$31,$C$104)&gt;1</formula>
    </cfRule>
    <cfRule type="expression" dxfId="7719" priority="435" stopIfTrue="1">
      <formula>COUNTIF($C$5:$Z$31,$C$103)&gt;1</formula>
    </cfRule>
    <cfRule type="expression" dxfId="7718" priority="436" stopIfTrue="1">
      <formula>COUNTIF($C$5:$Z$31,$C$102)&gt;1</formula>
    </cfRule>
    <cfRule type="expression" dxfId="7717" priority="437" stopIfTrue="1">
      <formula>COUNTIF($C$5:$Z$31,$C$101)&gt;1</formula>
    </cfRule>
    <cfRule type="cellIs" dxfId="7716" priority="438" operator="between">
      <formula>0</formula>
      <formula>1500</formula>
    </cfRule>
  </conditionalFormatting>
  <conditionalFormatting sqref="D87:D92">
    <cfRule type="cellIs" dxfId="7715" priority="198" operator="equal">
      <formula>"GL"</formula>
    </cfRule>
    <cfRule type="cellIs" dxfId="7714" priority="199" operator="equal">
      <formula>"VE"</formula>
    </cfRule>
    <cfRule type="cellIs" dxfId="7713" priority="200" operator="equal">
      <formula>"AT"</formula>
    </cfRule>
  </conditionalFormatting>
  <conditionalFormatting sqref="I87:I92">
    <cfRule type="cellIs" dxfId="7712" priority="195" operator="equal">
      <formula>"GL"</formula>
    </cfRule>
    <cfRule type="cellIs" dxfId="7711" priority="196" operator="equal">
      <formula>"VE"</formula>
    </cfRule>
    <cfRule type="cellIs" dxfId="7710" priority="197" operator="equal">
      <formula>"AT"</formula>
    </cfRule>
  </conditionalFormatting>
  <conditionalFormatting sqref="N87:N92">
    <cfRule type="cellIs" dxfId="7709" priority="192" operator="equal">
      <formula>"GL"</formula>
    </cfRule>
    <cfRule type="cellIs" dxfId="7708" priority="193" operator="equal">
      <formula>"VE"</formula>
    </cfRule>
    <cfRule type="cellIs" dxfId="7707" priority="194" operator="equal">
      <formula>"AT"</formula>
    </cfRule>
  </conditionalFormatting>
  <conditionalFormatting sqref="S87:S92">
    <cfRule type="cellIs" dxfId="7706" priority="189" operator="equal">
      <formula>"GL"</formula>
    </cfRule>
    <cfRule type="cellIs" dxfId="7705" priority="190" operator="equal">
      <formula>"VE"</formula>
    </cfRule>
    <cfRule type="cellIs" dxfId="7704" priority="191" operator="equal">
      <formula>"AT"</formula>
    </cfRule>
  </conditionalFormatting>
  <conditionalFormatting sqref="X87:X92">
    <cfRule type="cellIs" dxfId="7703" priority="186" operator="equal">
      <formula>"GL"</formula>
    </cfRule>
    <cfRule type="cellIs" dxfId="7702" priority="187" operator="equal">
      <formula>"VE"</formula>
    </cfRule>
    <cfRule type="cellIs" dxfId="7701" priority="188" operator="equal">
      <formula>"AT"</formula>
    </cfRule>
  </conditionalFormatting>
  <conditionalFormatting sqref="AC87:AC92">
    <cfRule type="cellIs" dxfId="7700" priority="183" operator="equal">
      <formula>"GL"</formula>
    </cfRule>
    <cfRule type="cellIs" dxfId="7699" priority="184" operator="equal">
      <formula>"VE"</formula>
    </cfRule>
    <cfRule type="cellIs" dxfId="7698" priority="185" operator="equal">
      <formula>"AT"</formula>
    </cfRule>
  </conditionalFormatting>
  <conditionalFormatting sqref="C87:C92">
    <cfRule type="expression" dxfId="7697" priority="178">
      <formula>AND(D87="B")</formula>
    </cfRule>
    <cfRule type="expression" dxfId="7696" priority="179">
      <formula>AND(D87="g")</formula>
    </cfRule>
    <cfRule type="expression" dxfId="7695" priority="180">
      <formula>AND(D87="t")</formula>
    </cfRule>
    <cfRule type="expression" dxfId="7694" priority="181">
      <formula>AND(D87="L")</formula>
    </cfRule>
    <cfRule type="expression" dxfId="7693" priority="182">
      <formula>AND(D87="N")</formula>
    </cfRule>
  </conditionalFormatting>
  <conditionalFormatting sqref="H87:H92">
    <cfRule type="expression" dxfId="7692" priority="173">
      <formula>AND(I87="B")</formula>
    </cfRule>
    <cfRule type="expression" dxfId="7691" priority="174">
      <formula>AND(I87="g")</formula>
    </cfRule>
    <cfRule type="expression" dxfId="7690" priority="175">
      <formula>AND(I87="t")</formula>
    </cfRule>
    <cfRule type="expression" dxfId="7689" priority="176">
      <formula>AND(I87="L")</formula>
    </cfRule>
    <cfRule type="expression" dxfId="7688" priority="177">
      <formula>AND(I87="N")</formula>
    </cfRule>
  </conditionalFormatting>
  <conditionalFormatting sqref="M87:M92">
    <cfRule type="expression" dxfId="7687" priority="168">
      <formula>AND(N87="B")</formula>
    </cfRule>
    <cfRule type="expression" dxfId="7686" priority="169">
      <formula>AND(N87="g")</formula>
    </cfRule>
    <cfRule type="expression" dxfId="7685" priority="170">
      <formula>AND(N87="t")</formula>
    </cfRule>
    <cfRule type="expression" dxfId="7684" priority="171">
      <formula>AND(N87="L")</formula>
    </cfRule>
    <cfRule type="expression" dxfId="7683" priority="172">
      <formula>AND(N87="N")</formula>
    </cfRule>
  </conditionalFormatting>
  <conditionalFormatting sqref="R87:R92">
    <cfRule type="expression" dxfId="7682" priority="163">
      <formula>AND(S87="B")</formula>
    </cfRule>
    <cfRule type="expression" dxfId="7681" priority="164">
      <formula>AND(S87="g")</formula>
    </cfRule>
    <cfRule type="expression" dxfId="7680" priority="165">
      <formula>AND(S87="t")</formula>
    </cfRule>
    <cfRule type="expression" dxfId="7679" priority="166">
      <formula>AND(S87="L")</formula>
    </cfRule>
    <cfRule type="expression" dxfId="7678" priority="167">
      <formula>AND(S87="N")</formula>
    </cfRule>
  </conditionalFormatting>
  <conditionalFormatting sqref="W87:W92">
    <cfRule type="expression" dxfId="7677" priority="158">
      <formula>AND(X87="B")</formula>
    </cfRule>
    <cfRule type="expression" dxfId="7676" priority="159">
      <formula>AND(X87="g")</formula>
    </cfRule>
    <cfRule type="expression" dxfId="7675" priority="160">
      <formula>AND(X87="t")</formula>
    </cfRule>
    <cfRule type="expression" dxfId="7674" priority="161">
      <formula>AND(X87="L")</formula>
    </cfRule>
    <cfRule type="expression" dxfId="7673" priority="162">
      <formula>AND(X87="N")</formula>
    </cfRule>
  </conditionalFormatting>
  <conditionalFormatting sqref="AB87:AB89">
    <cfRule type="expression" dxfId="7672" priority="153">
      <formula>AND(AC87="B")</formula>
    </cfRule>
    <cfRule type="expression" dxfId="7671" priority="154">
      <formula>AND(AC87="g")</formula>
    </cfRule>
    <cfRule type="expression" dxfId="7670" priority="155">
      <formula>AND(AC87="t")</formula>
    </cfRule>
    <cfRule type="expression" dxfId="7669" priority="156">
      <formula>AND(AC87="L")</formula>
    </cfRule>
    <cfRule type="expression" dxfId="7668" priority="157">
      <formula>AND(AC87="N")</formula>
    </cfRule>
  </conditionalFormatting>
  <conditionalFormatting sqref="E87:E92">
    <cfRule type="cellIs" dxfId="7667" priority="150" operator="equal">
      <formula>"GL"</formula>
    </cfRule>
    <cfRule type="cellIs" dxfId="7666" priority="151" operator="equal">
      <formula>"VE"</formula>
    </cfRule>
    <cfRule type="cellIs" dxfId="7665" priority="152" operator="equal">
      <formula>"AT"</formula>
    </cfRule>
  </conditionalFormatting>
  <conditionalFormatting sqref="J87:J92">
    <cfRule type="cellIs" dxfId="7664" priority="147" operator="equal">
      <formula>"GL"</formula>
    </cfRule>
    <cfRule type="cellIs" dxfId="7663" priority="148" operator="equal">
      <formula>"VE"</formula>
    </cfRule>
    <cfRule type="cellIs" dxfId="7662" priority="149" operator="equal">
      <formula>"AT"</formula>
    </cfRule>
  </conditionalFormatting>
  <conditionalFormatting sqref="O87:O92">
    <cfRule type="cellIs" dxfId="7661" priority="144" operator="equal">
      <formula>"GL"</formula>
    </cfRule>
    <cfRule type="cellIs" dxfId="7660" priority="145" operator="equal">
      <formula>"VE"</formula>
    </cfRule>
    <cfRule type="cellIs" dxfId="7659" priority="146" operator="equal">
      <formula>"AT"</formula>
    </cfRule>
  </conditionalFormatting>
  <conditionalFormatting sqref="T87:T92">
    <cfRule type="cellIs" dxfId="7658" priority="141" operator="equal">
      <formula>"GL"</formula>
    </cfRule>
    <cfRule type="cellIs" dxfId="7657" priority="142" operator="equal">
      <formula>"VE"</formula>
    </cfRule>
    <cfRule type="cellIs" dxfId="7656" priority="143" operator="equal">
      <formula>"AT"</formula>
    </cfRule>
  </conditionalFormatting>
  <conditionalFormatting sqref="Y87:Y92">
    <cfRule type="cellIs" dxfId="7655" priority="138" operator="equal">
      <formula>"GL"</formula>
    </cfRule>
    <cfRule type="cellIs" dxfId="7654" priority="139" operator="equal">
      <formula>"VE"</formula>
    </cfRule>
    <cfRule type="cellIs" dxfId="7653" priority="140" operator="equal">
      <formula>"AT"</formula>
    </cfRule>
  </conditionalFormatting>
  <conditionalFormatting sqref="AD87:AD92">
    <cfRule type="cellIs" dxfId="7652" priority="135" operator="equal">
      <formula>"GL"</formula>
    </cfRule>
    <cfRule type="cellIs" dxfId="7651" priority="136" operator="equal">
      <formula>"VE"</formula>
    </cfRule>
    <cfRule type="cellIs" dxfId="7650" priority="137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3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142875</xdr:colOff>
                    <xdr:row>20</xdr:row>
                    <xdr:rowOff>238125</xdr:rowOff>
                  </from>
                  <to>
                    <xdr:col>29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4A91-38F4-4C65-A5FB-F8B567A422D7}">
  <sheetPr codeName="Feuil20">
    <tabColor rgb="FFFF0000"/>
    <pageSetUpPr fitToPage="1"/>
  </sheetPr>
  <dimension ref="A1:AU152"/>
  <sheetViews>
    <sheetView topLeftCell="A2"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7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0" width="5.42578125" style="85" customWidth="1"/>
    <col min="21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6.7109375" style="85" customWidth="1"/>
    <col min="29" max="29" width="8.28515625" style="85" customWidth="1"/>
    <col min="30" max="30" width="7.7109375" style="85" customWidth="1"/>
    <col min="31" max="31" width="13.42578125" style="85" customWidth="1"/>
    <col min="32" max="32" width="12.7109375" style="85" customWidth="1"/>
    <col min="33" max="33" width="15.5703125" style="85" customWidth="1"/>
    <col min="34" max="34" width="9.7109375" style="85" customWidth="1"/>
    <col min="35" max="35" width="16.140625" style="85" customWidth="1"/>
    <col min="36" max="16384" width="11.42578125" style="85"/>
  </cols>
  <sheetData>
    <row r="1" spans="1:47" ht="21" x14ac:dyDescent="0.3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653"/>
      <c r="AM1" s="144" t="s">
        <v>2</v>
      </c>
    </row>
    <row r="2" spans="1:47" ht="18.75" x14ac:dyDescent="0.3">
      <c r="A2" s="688" t="s">
        <v>236</v>
      </c>
      <c r="B2" s="689"/>
      <c r="C2" s="689"/>
      <c r="D2" s="689"/>
      <c r="E2" s="689"/>
      <c r="F2" s="689" t="s">
        <v>1</v>
      </c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89"/>
      <c r="Z2" s="689"/>
    </row>
    <row r="3" spans="1:47" ht="26.25" customHeight="1" x14ac:dyDescent="0.35">
      <c r="A3" s="950" t="s">
        <v>237</v>
      </c>
      <c r="B3" s="950"/>
      <c r="C3" s="951">
        <v>1</v>
      </c>
      <c r="D3" s="951"/>
      <c r="E3" s="951"/>
      <c r="F3" s="951"/>
      <c r="G3" s="110"/>
      <c r="H3" s="951">
        <v>2</v>
      </c>
      <c r="I3" s="951"/>
      <c r="J3" s="951"/>
      <c r="K3" s="951"/>
      <c r="L3" s="110"/>
      <c r="M3" s="951">
        <v>3</v>
      </c>
      <c r="N3" s="951"/>
      <c r="O3" s="951"/>
      <c r="P3" s="951"/>
      <c r="Q3" s="110"/>
      <c r="R3" s="951">
        <v>4</v>
      </c>
      <c r="S3" s="951"/>
      <c r="T3" s="951"/>
      <c r="U3" s="951"/>
      <c r="V3" s="110"/>
      <c r="W3" s="951">
        <v>5</v>
      </c>
      <c r="X3" s="951"/>
      <c r="Y3" s="951"/>
      <c r="Z3" s="951"/>
      <c r="AA3" s="116"/>
      <c r="AE3" s="165" t="s">
        <v>3</v>
      </c>
      <c r="AF3" s="164" t="s">
        <v>4</v>
      </c>
      <c r="AG3" s="442" t="s">
        <v>5</v>
      </c>
      <c r="AI3" s="161" t="s">
        <v>6</v>
      </c>
      <c r="AJ3" s="161" t="s">
        <v>7</v>
      </c>
      <c r="AL3" s="140"/>
      <c r="AM3" s="143"/>
    </row>
    <row r="4" spans="1:47" ht="5.0999999999999996" customHeight="1" thickBot="1" x14ac:dyDescent="0.4">
      <c r="A4" s="690"/>
      <c r="B4" s="690"/>
      <c r="C4" s="690" t="s">
        <v>238</v>
      </c>
      <c r="D4" s="690"/>
      <c r="E4" s="690"/>
      <c r="F4" s="690"/>
      <c r="G4" s="690"/>
      <c r="H4" s="690"/>
      <c r="I4" s="690"/>
      <c r="J4" s="690"/>
      <c r="K4" s="690"/>
      <c r="L4" s="690"/>
      <c r="M4" s="690"/>
      <c r="N4" s="690"/>
      <c r="O4" s="690"/>
      <c r="P4" s="690"/>
      <c r="Q4" s="690"/>
      <c r="R4" s="690"/>
      <c r="S4" s="690"/>
      <c r="T4" s="690"/>
      <c r="U4" s="690"/>
      <c r="V4" s="690"/>
      <c r="W4" s="690"/>
      <c r="X4" s="690"/>
      <c r="Y4" s="690"/>
      <c r="Z4" s="690"/>
      <c r="AA4" s="104"/>
      <c r="AE4" s="271"/>
      <c r="AF4" s="272"/>
      <c r="AG4" s="273"/>
      <c r="AI4" s="69"/>
      <c r="AJ4" s="69"/>
    </row>
    <row r="5" spans="1:47" ht="18" customHeight="1" thickBot="1" x14ac:dyDescent="0.4">
      <c r="A5" s="956" t="s">
        <v>8</v>
      </c>
      <c r="B5" s="690"/>
      <c r="C5" s="845"/>
      <c r="D5" s="877"/>
      <c r="E5" s="846"/>
      <c r="F5" s="699"/>
      <c r="G5" s="104"/>
      <c r="H5" s="843"/>
      <c r="I5" s="878"/>
      <c r="J5" s="844"/>
      <c r="K5" s="693"/>
      <c r="L5" s="5"/>
      <c r="M5" s="843"/>
      <c r="N5" s="878"/>
      <c r="O5" s="844"/>
      <c r="P5" s="693"/>
      <c r="Q5" s="5"/>
      <c r="R5" s="843"/>
      <c r="S5" s="878"/>
      <c r="T5" s="844"/>
      <c r="U5" s="11"/>
      <c r="V5" s="5"/>
      <c r="W5" s="843"/>
      <c r="X5" s="878"/>
      <c r="Y5" s="844"/>
      <c r="Z5" s="694"/>
      <c r="AA5" s="104"/>
      <c r="AB5" s="85" t="s">
        <v>2</v>
      </c>
      <c r="AC5" s="557"/>
      <c r="AE5" s="158"/>
      <c r="AF5" s="631"/>
      <c r="AG5" s="542"/>
      <c r="AH5" s="702"/>
      <c r="AI5" s="169" t="s">
        <v>10</v>
      </c>
      <c r="AJ5" s="170">
        <v>68</v>
      </c>
      <c r="AK5" s="94"/>
    </row>
    <row r="6" spans="1:47" ht="17.25" customHeight="1" thickBot="1" x14ac:dyDescent="0.4">
      <c r="A6" s="956"/>
      <c r="B6" s="690"/>
      <c r="C6" s="957"/>
      <c r="D6" s="958"/>
      <c r="E6" s="959"/>
      <c r="F6" s="960"/>
      <c r="G6" s="754"/>
      <c r="H6" s="959"/>
      <c r="I6" s="960"/>
      <c r="J6" s="959"/>
      <c r="K6" s="960"/>
      <c r="L6" s="5"/>
      <c r="M6" s="959"/>
      <c r="N6" s="960"/>
      <c r="O6" s="959"/>
      <c r="P6" s="960"/>
      <c r="Q6" s="5"/>
      <c r="R6" s="954"/>
      <c r="S6" s="955"/>
      <c r="T6" s="873"/>
      <c r="U6" s="874"/>
      <c r="V6" s="232"/>
      <c r="W6" s="952"/>
      <c r="X6" s="953"/>
      <c r="Y6" s="954"/>
      <c r="Z6" s="955"/>
      <c r="AA6" s="104"/>
      <c r="AE6" s="159"/>
      <c r="AF6" s="564"/>
      <c r="AG6" s="542"/>
      <c r="AH6" s="127"/>
      <c r="AI6" s="162" t="s">
        <v>11</v>
      </c>
      <c r="AJ6" s="263"/>
    </row>
    <row r="7" spans="1:47" ht="18" customHeight="1" x14ac:dyDescent="0.35">
      <c r="A7" s="956"/>
      <c r="B7" s="690"/>
      <c r="C7" s="946"/>
      <c r="D7" s="946"/>
      <c r="E7" s="946"/>
      <c r="F7" s="946"/>
      <c r="G7" s="104"/>
      <c r="H7" s="947"/>
      <c r="I7" s="947"/>
      <c r="J7" s="947"/>
      <c r="K7" s="94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695"/>
      <c r="X7" s="695"/>
      <c r="Y7" s="695"/>
      <c r="Z7" s="695"/>
      <c r="AA7" s="104"/>
      <c r="AC7" s="85" t="s">
        <v>2</v>
      </c>
      <c r="AE7" s="677"/>
      <c r="AF7" s="439"/>
      <c r="AG7" s="285"/>
      <c r="AI7" s="163" t="s">
        <v>12</v>
      </c>
      <c r="AJ7" s="264"/>
      <c r="AU7" s="85" t="s">
        <v>239</v>
      </c>
    </row>
    <row r="8" spans="1:47" ht="5.0999999999999996" customHeight="1" thickBot="1" x14ac:dyDescent="0.4">
      <c r="A8" s="690">
        <v>1025</v>
      </c>
      <c r="B8" s="690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283"/>
      <c r="AC8" s="85" t="s">
        <v>2</v>
      </c>
      <c r="AE8" s="157"/>
      <c r="AF8" s="440"/>
      <c r="AG8" s="275"/>
      <c r="AI8" s="229"/>
      <c r="AJ8" s="229"/>
    </row>
    <row r="9" spans="1:47" ht="18.75" customHeight="1" thickBot="1" x14ac:dyDescent="0.4">
      <c r="A9" s="961" t="s">
        <v>13</v>
      </c>
      <c r="B9" s="690"/>
      <c r="C9" s="696">
        <v>9112</v>
      </c>
      <c r="D9" s="843"/>
      <c r="E9" s="844"/>
      <c r="F9" s="697">
        <v>25</v>
      </c>
      <c r="G9" s="104"/>
      <c r="H9" s="696">
        <v>9110</v>
      </c>
      <c r="I9" s="856"/>
      <c r="J9" s="857"/>
      <c r="K9" s="697">
        <v>20</v>
      </c>
      <c r="L9" s="104"/>
      <c r="M9" s="696">
        <v>9108</v>
      </c>
      <c r="N9" s="843"/>
      <c r="O9" s="844"/>
      <c r="P9" s="697">
        <v>16</v>
      </c>
      <c r="Q9" s="104"/>
      <c r="R9" s="696">
        <v>9104</v>
      </c>
      <c r="S9" s="843"/>
      <c r="T9" s="844"/>
      <c r="U9" s="697">
        <v>9</v>
      </c>
      <c r="V9" s="104"/>
      <c r="W9" s="696">
        <v>9204</v>
      </c>
      <c r="X9" s="948"/>
      <c r="Y9" s="949"/>
      <c r="Z9" s="697">
        <v>6</v>
      </c>
      <c r="AA9" s="104"/>
      <c r="AD9" s="556"/>
      <c r="AE9" s="158"/>
      <c r="AF9" s="441"/>
      <c r="AG9" s="597"/>
      <c r="AI9" s="267" t="s">
        <v>15</v>
      </c>
      <c r="AJ9" s="173"/>
    </row>
    <row r="10" spans="1:47" ht="18.75" customHeight="1" thickBot="1" x14ac:dyDescent="0.4">
      <c r="A10" s="961"/>
      <c r="B10" s="690"/>
      <c r="C10" s="901">
        <v>3836</v>
      </c>
      <c r="D10" s="903"/>
      <c r="E10" s="901">
        <f>$AF$57</f>
        <v>1.0361111111111112</v>
      </c>
      <c r="F10" s="903"/>
      <c r="G10" s="106"/>
      <c r="H10" s="901">
        <f>$AC$52</f>
        <v>0.26458333333333334</v>
      </c>
      <c r="I10" s="903"/>
      <c r="J10" s="901">
        <f>$AF$52</f>
        <v>1.0666666666666667</v>
      </c>
      <c r="K10" s="903"/>
      <c r="L10" s="106"/>
      <c r="M10" s="962">
        <f>$AC$48</f>
        <v>0.24722222222222223</v>
      </c>
      <c r="N10" s="963"/>
      <c r="O10" s="901">
        <f>$AF$40</f>
        <v>1.05</v>
      </c>
      <c r="P10" s="903"/>
      <c r="Q10" s="106"/>
      <c r="R10" s="901">
        <f>$AC$41</f>
        <v>0.22222222222222221</v>
      </c>
      <c r="S10" s="903"/>
      <c r="T10" s="901">
        <f>$AF$41</f>
        <v>1.0263888888888888</v>
      </c>
      <c r="U10" s="903"/>
      <c r="V10" s="106"/>
      <c r="W10" s="901">
        <f>$AC$38</f>
        <v>0.20972222222222223</v>
      </c>
      <c r="X10" s="903"/>
      <c r="Y10" s="901">
        <f>$AF$38</f>
        <v>1.0659722222222221</v>
      </c>
      <c r="Z10" s="903"/>
      <c r="AA10" s="104"/>
      <c r="AD10" s="141"/>
      <c r="AE10" s="158"/>
      <c r="AF10" s="438"/>
      <c r="AG10" s="263"/>
      <c r="AI10" s="227"/>
      <c r="AJ10" s="263"/>
    </row>
    <row r="11" spans="1:47" ht="18.75" customHeight="1" x14ac:dyDescent="0.35">
      <c r="A11" s="961"/>
      <c r="B11" s="690"/>
      <c r="C11" s="494"/>
      <c r="D11" s="107"/>
      <c r="E11" s="107"/>
      <c r="F11" s="107"/>
      <c r="G11" s="104"/>
      <c r="H11" s="107"/>
      <c r="I11" s="107"/>
      <c r="J11" s="107"/>
      <c r="K11" s="107"/>
      <c r="L11" s="108"/>
      <c r="M11" s="104"/>
      <c r="N11" s="107"/>
      <c r="O11" s="107"/>
      <c r="P11" s="104"/>
      <c r="Q11" s="107"/>
      <c r="R11" s="107"/>
      <c r="S11" s="104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/>
      <c r="AE11" s="159"/>
      <c r="AF11" s="439"/>
      <c r="AG11" s="624"/>
      <c r="AI11" s="228"/>
      <c r="AJ11" s="263"/>
    </row>
    <row r="12" spans="1:47" ht="5.0999999999999996" customHeight="1" thickBot="1" x14ac:dyDescent="0.4">
      <c r="A12" s="690"/>
      <c r="B12" s="690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E12" s="237"/>
      <c r="AF12" s="251" t="s">
        <v>240</v>
      </c>
      <c r="AG12" s="273"/>
      <c r="AI12" s="229"/>
      <c r="AJ12" s="229"/>
    </row>
    <row r="13" spans="1:47" ht="18" customHeight="1" thickBot="1" x14ac:dyDescent="0.4">
      <c r="A13" s="956" t="s">
        <v>18</v>
      </c>
      <c r="B13" s="690"/>
      <c r="C13" s="696">
        <v>9212</v>
      </c>
      <c r="D13" s="843"/>
      <c r="E13" s="844"/>
      <c r="F13" s="697">
        <v>22</v>
      </c>
      <c r="G13" s="104"/>
      <c r="H13" s="696">
        <v>9109</v>
      </c>
      <c r="I13" s="843"/>
      <c r="J13" s="844"/>
      <c r="K13" s="697">
        <v>18</v>
      </c>
      <c r="L13" s="104"/>
      <c r="M13" s="696">
        <v>9107</v>
      </c>
      <c r="N13" s="948"/>
      <c r="O13" s="949"/>
      <c r="P13" s="697">
        <v>14</v>
      </c>
      <c r="Q13" s="104"/>
      <c r="R13" s="696">
        <v>9205</v>
      </c>
      <c r="S13" s="948"/>
      <c r="T13" s="949"/>
      <c r="U13" s="697">
        <v>8</v>
      </c>
      <c r="V13" s="104"/>
      <c r="W13" s="696">
        <v>9101</v>
      </c>
      <c r="X13" s="948"/>
      <c r="Y13" s="949"/>
      <c r="Z13" s="697">
        <v>2</v>
      </c>
      <c r="AA13" s="104"/>
      <c r="AB13" s="858" t="s">
        <v>14</v>
      </c>
      <c r="AC13" s="858"/>
      <c r="AE13" s="158"/>
      <c r="AF13" s="235" t="s">
        <v>241</v>
      </c>
      <c r="AG13" s="245" t="s">
        <v>208</v>
      </c>
      <c r="AI13" s="267" t="s">
        <v>21</v>
      </c>
      <c r="AJ13" s="173"/>
      <c r="AK13" s="94"/>
    </row>
    <row r="14" spans="1:47" ht="18" customHeight="1" thickBot="1" x14ac:dyDescent="0.4">
      <c r="A14" s="956"/>
      <c r="B14" s="690"/>
      <c r="C14" s="901">
        <f>$AC$54</f>
        <v>0.27083333333333331</v>
      </c>
      <c r="D14" s="903"/>
      <c r="E14" s="901">
        <f>$AF$54</f>
        <v>1.0416666666666667</v>
      </c>
      <c r="F14" s="903"/>
      <c r="G14" s="106"/>
      <c r="H14" s="901">
        <f>$AC$50</f>
        <v>0.25625000000000003</v>
      </c>
      <c r="I14" s="903"/>
      <c r="J14" s="901">
        <f>$AF$50</f>
        <v>1.0541666666666667</v>
      </c>
      <c r="K14" s="903"/>
      <c r="L14" s="106"/>
      <c r="M14" s="901">
        <f>$AC$46</f>
        <v>0.23750000000000002</v>
      </c>
      <c r="N14" s="903"/>
      <c r="O14" s="901">
        <f>$AF$46</f>
        <v>1.007638888888889</v>
      </c>
      <c r="P14" s="903"/>
      <c r="Q14" s="106"/>
      <c r="R14" s="901">
        <f>$AC$40</f>
        <v>0.22083333333333335</v>
      </c>
      <c r="S14" s="903"/>
      <c r="T14" s="901">
        <f>$AF$40</f>
        <v>1.05</v>
      </c>
      <c r="U14" s="903"/>
      <c r="V14" s="106"/>
      <c r="W14" s="901">
        <f>$AC$34</f>
        <v>0.19166666666666665</v>
      </c>
      <c r="X14" s="903"/>
      <c r="Y14" s="901">
        <f>$AF$34</f>
        <v>0.89583333333333337</v>
      </c>
      <c r="Z14" s="903"/>
      <c r="AA14" s="104"/>
      <c r="AB14" s="858" t="s">
        <v>16</v>
      </c>
      <c r="AC14" s="858"/>
      <c r="AE14" s="158"/>
      <c r="AF14" s="701"/>
      <c r="AG14" s="443"/>
      <c r="AI14" s="227"/>
      <c r="AJ14" s="173"/>
      <c r="AK14" s="191"/>
    </row>
    <row r="15" spans="1:47" ht="18" customHeight="1" x14ac:dyDescent="0.35">
      <c r="A15" s="956"/>
      <c r="B15" s="690"/>
      <c r="C15" s="494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618"/>
      <c r="AG15" s="279"/>
      <c r="AI15" s="228"/>
      <c r="AJ15" s="263"/>
      <c r="AK15" s="491"/>
    </row>
    <row r="16" spans="1:47" ht="5.0999999999999996" customHeight="1" thickBot="1" x14ac:dyDescent="0.4">
      <c r="A16" s="690"/>
      <c r="B16" s="690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85" t="s">
        <v>242</v>
      </c>
      <c r="AE16" s="1"/>
      <c r="AF16" s="1"/>
      <c r="AG16" s="1"/>
      <c r="AI16" s="229"/>
      <c r="AJ16" s="229"/>
    </row>
    <row r="17" spans="1:37" ht="18.75" customHeight="1" thickBot="1" x14ac:dyDescent="0.4">
      <c r="A17" s="961" t="s">
        <v>22</v>
      </c>
      <c r="B17" s="690"/>
      <c r="C17" s="698">
        <v>9111</v>
      </c>
      <c r="D17" s="856"/>
      <c r="E17" s="857"/>
      <c r="F17" s="697">
        <v>23</v>
      </c>
      <c r="G17" s="104"/>
      <c r="H17" s="698">
        <v>9207</v>
      </c>
      <c r="I17" s="843"/>
      <c r="J17" s="844"/>
      <c r="K17" s="697">
        <v>13</v>
      </c>
      <c r="L17" s="104"/>
      <c r="M17" s="698">
        <v>9103</v>
      </c>
      <c r="N17" s="843"/>
      <c r="O17" s="844"/>
      <c r="P17" s="697">
        <v>7</v>
      </c>
      <c r="Q17" s="104"/>
      <c r="R17" s="698">
        <v>9202</v>
      </c>
      <c r="S17" s="843"/>
      <c r="T17" s="844"/>
      <c r="U17" s="697">
        <v>3</v>
      </c>
      <c r="V17" s="104"/>
      <c r="W17" s="698">
        <v>9201</v>
      </c>
      <c r="X17" s="843"/>
      <c r="Y17" s="844"/>
      <c r="Z17" s="697">
        <v>1</v>
      </c>
      <c r="AA17" s="104"/>
      <c r="AB17" s="858" t="s">
        <v>14</v>
      </c>
      <c r="AC17" s="858"/>
      <c r="AD17" s="108"/>
      <c r="AE17" s="617"/>
      <c r="AF17" s="623"/>
      <c r="AG17" s="1"/>
      <c r="AI17" s="267" t="s">
        <v>243</v>
      </c>
      <c r="AJ17" s="173"/>
    </row>
    <row r="18" spans="1:37" ht="18.75" customHeight="1" thickBot="1" x14ac:dyDescent="0.5">
      <c r="A18" s="961"/>
      <c r="B18" s="690"/>
      <c r="C18" s="901">
        <f>$AC$55</f>
        <v>0.27291666666666664</v>
      </c>
      <c r="D18" s="903"/>
      <c r="E18" s="901">
        <f>$AF$55</f>
        <v>0.88263888888888886</v>
      </c>
      <c r="F18" s="903"/>
      <c r="G18" s="106"/>
      <c r="H18" s="901">
        <f>$AC$45</f>
        <v>0.23750000000000002</v>
      </c>
      <c r="I18" s="903"/>
      <c r="J18" s="901">
        <f>$AF$45</f>
        <v>0.84722222222222221</v>
      </c>
      <c r="K18" s="903"/>
      <c r="L18" s="106"/>
      <c r="M18" s="901">
        <f>$AC$39</f>
        <v>0.21458333333333332</v>
      </c>
      <c r="N18" s="903"/>
      <c r="O18" s="901">
        <f>$AF$39</f>
        <v>0.81805555555555554</v>
      </c>
      <c r="P18" s="903"/>
      <c r="Q18" s="106"/>
      <c r="R18" s="901">
        <f>$AC$35</f>
        <v>0.20138888888888887</v>
      </c>
      <c r="S18" s="903"/>
      <c r="T18" s="901">
        <f>$AF$35</f>
        <v>0.81805555555555554</v>
      </c>
      <c r="U18" s="903"/>
      <c r="V18" s="106"/>
      <c r="W18" s="901">
        <f>$AC$33</f>
        <v>0.17847222222222223</v>
      </c>
      <c r="X18" s="903"/>
      <c r="Y18" s="901">
        <f>$AF$33</f>
        <v>0.86736111111111114</v>
      </c>
      <c r="Z18" s="903"/>
      <c r="AA18" s="104"/>
      <c r="AB18" s="858" t="s">
        <v>16</v>
      </c>
      <c r="AC18" s="858"/>
      <c r="AE18" s="142" t="s">
        <v>2</v>
      </c>
      <c r="AF18" s="623"/>
      <c r="AG18" s="1"/>
      <c r="AI18" s="227"/>
      <c r="AJ18" s="173"/>
    </row>
    <row r="19" spans="1:37" ht="18.75" customHeight="1" x14ac:dyDescent="0.35">
      <c r="A19" s="961"/>
      <c r="B19" s="690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134" t="s">
        <v>2</v>
      </c>
      <c r="AC19" s="134"/>
      <c r="AD19" s="134"/>
      <c r="AE19" s="225" t="s">
        <v>2</v>
      </c>
      <c r="AF19"/>
      <c r="AG19" s="225"/>
      <c r="AI19" s="228"/>
      <c r="AJ19" s="263"/>
    </row>
    <row r="20" spans="1:37" ht="5.0999999999999996" customHeight="1" thickBot="1" x14ac:dyDescent="0.4">
      <c r="A20" s="690"/>
      <c r="B20" s="690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34" t="s">
        <v>244</v>
      </c>
      <c r="AC20" s="134" t="s">
        <v>2</v>
      </c>
      <c r="AD20" s="134"/>
      <c r="AE20"/>
      <c r="AF20"/>
      <c r="AG20"/>
      <c r="AI20" s="229"/>
      <c r="AJ20" s="229"/>
    </row>
    <row r="21" spans="1:37" ht="18" customHeight="1" thickBot="1" x14ac:dyDescent="0.4">
      <c r="A21" s="956" t="s">
        <v>27</v>
      </c>
      <c r="B21" s="690"/>
      <c r="C21" s="845"/>
      <c r="D21" s="877"/>
      <c r="E21" s="846"/>
      <c r="F21" s="585"/>
      <c r="G21" s="108"/>
      <c r="H21" s="845"/>
      <c r="I21" s="877"/>
      <c r="J21" s="846"/>
      <c r="K21" s="585"/>
      <c r="L21" s="108"/>
      <c r="M21" s="698">
        <v>9210</v>
      </c>
      <c r="N21" s="843"/>
      <c r="O21" s="844"/>
      <c r="P21" s="697">
        <v>19</v>
      </c>
      <c r="Q21" s="5"/>
      <c r="R21" s="698">
        <v>9209</v>
      </c>
      <c r="S21" s="843"/>
      <c r="T21" s="844"/>
      <c r="U21" s="697">
        <v>17</v>
      </c>
      <c r="V21" s="108"/>
      <c r="W21" s="698">
        <v>9203</v>
      </c>
      <c r="X21" s="843"/>
      <c r="Y21" s="844"/>
      <c r="Z21" s="697">
        <v>5</v>
      </c>
      <c r="AA21" s="104"/>
      <c r="AE21"/>
      <c r="AF21" s="225"/>
      <c r="AG21"/>
      <c r="AI21" s="267" t="s">
        <v>29</v>
      </c>
      <c r="AJ21" s="173"/>
    </row>
    <row r="22" spans="1:37" ht="18" customHeight="1" thickBot="1" x14ac:dyDescent="0.4">
      <c r="A22" s="956"/>
      <c r="B22" s="690"/>
      <c r="C22" s="964"/>
      <c r="D22" s="965"/>
      <c r="E22" s="959"/>
      <c r="F22" s="960"/>
      <c r="G22" s="108"/>
      <c r="H22" s="964"/>
      <c r="I22" s="965"/>
      <c r="J22" s="959"/>
      <c r="K22" s="960"/>
      <c r="L22" s="108"/>
      <c r="M22" s="901">
        <f>$AC$51</f>
        <v>0.26041666666666669</v>
      </c>
      <c r="N22" s="903"/>
      <c r="O22" s="901">
        <f>$AF$51</f>
        <v>0.88888888888888884</v>
      </c>
      <c r="P22" s="903"/>
      <c r="Q22" s="5"/>
      <c r="R22" s="901">
        <f>$AC$49</f>
        <v>0.25138888888888888</v>
      </c>
      <c r="S22" s="903"/>
      <c r="T22" s="901">
        <f>$AF$49</f>
        <v>0.88124999999999998</v>
      </c>
      <c r="U22" s="903"/>
      <c r="V22" s="108"/>
      <c r="W22" s="901">
        <f>$AC$37</f>
        <v>0.20833333333333334</v>
      </c>
      <c r="X22" s="903"/>
      <c r="Y22" s="901">
        <f>$AF$37</f>
        <v>0.83472222222222225</v>
      </c>
      <c r="Z22" s="903"/>
      <c r="AA22" s="104"/>
      <c r="AE22"/>
      <c r="AF22" s="225" t="s">
        <v>245</v>
      </c>
      <c r="AG22"/>
      <c r="AI22" s="533"/>
      <c r="AJ22" s="263"/>
    </row>
    <row r="23" spans="1:37" ht="18" customHeight="1" x14ac:dyDescent="0.35">
      <c r="A23" s="956"/>
      <c r="B23" s="690"/>
      <c r="C23" s="108"/>
      <c r="D23" s="108"/>
      <c r="E23" s="108"/>
      <c r="F23" s="108"/>
      <c r="G23" s="104"/>
      <c r="H23" s="947"/>
      <c r="I23" s="947"/>
      <c r="J23" s="947"/>
      <c r="K23" s="94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B23" s="104"/>
      <c r="AE23" s="331" t="s">
        <v>31</v>
      </c>
      <c r="AF23"/>
      <c r="AG23"/>
      <c r="AI23" s="227"/>
      <c r="AJ23" s="263"/>
    </row>
    <row r="24" spans="1:37" ht="5.0999999999999996" customHeight="1" thickBot="1" x14ac:dyDescent="0.4">
      <c r="A24" s="690"/>
      <c r="B24" s="690"/>
      <c r="C24" s="108"/>
      <c r="D24" s="108"/>
      <c r="E24" s="108"/>
      <c r="F24" s="108"/>
      <c r="G24" s="104"/>
      <c r="H24" s="104" t="s">
        <v>246</v>
      </c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34"/>
      <c r="AC24" s="180"/>
      <c r="AD24" s="134"/>
      <c r="AE24" s="94" t="s">
        <v>247</v>
      </c>
      <c r="AG24" s="85" t="s">
        <v>248</v>
      </c>
      <c r="AI24" s="174"/>
      <c r="AJ24" s="184"/>
    </row>
    <row r="25" spans="1:37" ht="18" customHeight="1" thickBot="1" x14ac:dyDescent="0.4">
      <c r="A25" s="961" t="s">
        <v>30</v>
      </c>
      <c r="B25" s="690" t="s">
        <v>2</v>
      </c>
      <c r="C25" s="845"/>
      <c r="D25" s="877"/>
      <c r="E25" s="846"/>
      <c r="F25" s="585"/>
      <c r="G25" s="108"/>
      <c r="H25" s="147">
        <v>9214</v>
      </c>
      <c r="I25" s="843"/>
      <c r="J25" s="844"/>
      <c r="K25" s="697">
        <v>26</v>
      </c>
      <c r="L25" s="104"/>
      <c r="M25" s="147">
        <v>9213</v>
      </c>
      <c r="N25" s="843"/>
      <c r="O25" s="844"/>
      <c r="P25" s="697">
        <v>24</v>
      </c>
      <c r="Q25" s="104"/>
      <c r="R25" s="147">
        <v>9208</v>
      </c>
      <c r="S25" s="843"/>
      <c r="T25" s="844"/>
      <c r="U25" s="697">
        <v>15</v>
      </c>
      <c r="V25" s="108"/>
      <c r="W25" s="147">
        <v>9106</v>
      </c>
      <c r="X25" s="843"/>
      <c r="Y25" s="844"/>
      <c r="Z25" s="697">
        <v>12</v>
      </c>
      <c r="AA25" s="104"/>
      <c r="AB25" s="180"/>
      <c r="AC25"/>
      <c r="AD25"/>
      <c r="AE25" s="101">
        <f>COUNTA(C5,H5,M5,R5,W5,D9,I9,N9,S9,X9,X13,S13,N13,I13,D13,D17,I17,N17,S17,X17,C21,H21,N21,S21,X21,C25,I25,N25,S25,X25,C29,I29,N29,S29,X29,AE5:AE7,AE9:AE11,AE13:AE15,AF14,AF5,AG5:AG7,AG9:AG11,AG14)</f>
        <v>0</v>
      </c>
      <c r="AI25" s="268" t="s">
        <v>32</v>
      </c>
      <c r="AJ25" s="848"/>
    </row>
    <row r="26" spans="1:37" ht="18" customHeight="1" thickBot="1" x14ac:dyDescent="0.4">
      <c r="A26" s="961"/>
      <c r="B26" s="690"/>
      <c r="C26" s="964"/>
      <c r="D26" s="965"/>
      <c r="E26" s="959"/>
      <c r="F26" s="960"/>
      <c r="G26" s="108"/>
      <c r="H26" s="901">
        <f>$AC$58</f>
        <v>0.28402777777777777</v>
      </c>
      <c r="I26" s="903"/>
      <c r="J26" s="901">
        <f>$AF$58</f>
        <v>0.85277777777777775</v>
      </c>
      <c r="K26" s="903"/>
      <c r="L26" s="106"/>
      <c r="M26" s="901">
        <f>$AC$56</f>
        <v>0.27638888888888885</v>
      </c>
      <c r="N26" s="903"/>
      <c r="O26" s="901">
        <f>$AF$56</f>
        <v>0.83750000000000002</v>
      </c>
      <c r="P26" s="903"/>
      <c r="Q26" s="106"/>
      <c r="R26" s="901">
        <f>$AC$47</f>
        <v>0.24583333333333335</v>
      </c>
      <c r="S26" s="903"/>
      <c r="T26" s="901">
        <f>$AF$47</f>
        <v>0.80486111111111114</v>
      </c>
      <c r="U26" s="903"/>
      <c r="V26" s="106"/>
      <c r="W26" s="962">
        <f>$AC$44</f>
        <v>0.23333333333333331</v>
      </c>
      <c r="X26" s="963"/>
      <c r="Y26" s="901">
        <f>$AF$44</f>
        <v>0.83888888888888891</v>
      </c>
      <c r="Z26" s="903"/>
      <c r="AA26" s="104"/>
      <c r="AB26" s="134" t="s">
        <v>249</v>
      </c>
      <c r="AC26" s="225" t="s">
        <v>59</v>
      </c>
      <c r="AD26"/>
      <c r="AI26" s="269" t="s">
        <v>33</v>
      </c>
      <c r="AJ26" s="849"/>
    </row>
    <row r="27" spans="1:37" ht="18" customHeight="1" x14ac:dyDescent="0.35">
      <c r="A27" s="961"/>
      <c r="B27" s="690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B27" s="134"/>
      <c r="AC27" s="683"/>
      <c r="AD27" s="134"/>
      <c r="AI27" s="265"/>
      <c r="AJ27" s="263"/>
    </row>
    <row r="28" spans="1:37" ht="6" customHeight="1" thickBot="1" x14ac:dyDescent="0.4">
      <c r="A28" s="690"/>
      <c r="B28" s="690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229"/>
      <c r="AJ28" s="229"/>
    </row>
    <row r="29" spans="1:37" ht="18" customHeight="1" thickBot="1" x14ac:dyDescent="0.4">
      <c r="A29" s="956" t="s">
        <v>35</v>
      </c>
      <c r="B29" s="690"/>
      <c r="C29" s="845"/>
      <c r="D29" s="877"/>
      <c r="E29" s="846"/>
      <c r="F29" s="699"/>
      <c r="G29" s="462"/>
      <c r="H29" s="147">
        <v>9211</v>
      </c>
      <c r="I29" s="843"/>
      <c r="J29" s="844"/>
      <c r="K29" s="697">
        <v>21</v>
      </c>
      <c r="L29" s="104"/>
      <c r="M29" s="147">
        <v>9105</v>
      </c>
      <c r="N29" s="843"/>
      <c r="O29" s="844"/>
      <c r="P29" s="697">
        <v>11</v>
      </c>
      <c r="Q29" s="104"/>
      <c r="R29" s="147">
        <v>9206</v>
      </c>
      <c r="S29" s="843"/>
      <c r="T29" s="844"/>
      <c r="U29" s="697">
        <v>10</v>
      </c>
      <c r="V29" s="104"/>
      <c r="W29" s="147">
        <v>9102</v>
      </c>
      <c r="X29" s="843"/>
      <c r="Y29" s="844"/>
      <c r="Z29" s="697">
        <v>4</v>
      </c>
      <c r="AA29" s="104"/>
      <c r="AC29" s="85" t="s">
        <v>2</v>
      </c>
      <c r="AG29" s="85" t="s">
        <v>245</v>
      </c>
      <c r="AI29" s="270" t="s">
        <v>243</v>
      </c>
      <c r="AJ29" s="266"/>
    </row>
    <row r="30" spans="1:37" ht="18" customHeight="1" thickBot="1" x14ac:dyDescent="0.4">
      <c r="A30" s="956"/>
      <c r="B30" s="690"/>
      <c r="C30" s="897"/>
      <c r="D30" s="966"/>
      <c r="E30" s="954"/>
      <c r="F30" s="955"/>
      <c r="G30" s="604"/>
      <c r="H30" s="901">
        <f>$AC$53</f>
        <v>0.26874999999999999</v>
      </c>
      <c r="I30" s="903"/>
      <c r="J30" s="901">
        <f>$AD$53</f>
        <v>0.40347222222222223</v>
      </c>
      <c r="K30" s="903"/>
      <c r="L30" s="106"/>
      <c r="M30" s="901">
        <f>$AC$43</f>
        <v>0.22847222222222224</v>
      </c>
      <c r="N30" s="903"/>
      <c r="O30" s="901">
        <f>$AD$43</f>
        <v>0.39583333333333331</v>
      </c>
      <c r="P30" s="903"/>
      <c r="Q30" s="106"/>
      <c r="R30" s="901">
        <f>$AC$42</f>
        <v>0.22708333333333333</v>
      </c>
      <c r="S30" s="903"/>
      <c r="T30" s="901">
        <f>$AD$42</f>
        <v>0.4145833333333333</v>
      </c>
      <c r="U30" s="903"/>
      <c r="V30" s="106"/>
      <c r="W30" s="901">
        <f>$AC$36</f>
        <v>0.20347222222222219</v>
      </c>
      <c r="X30" s="903"/>
      <c r="Y30" s="901">
        <f>$AD$36</f>
        <v>0.41944444444444445</v>
      </c>
      <c r="Z30" s="903"/>
      <c r="AA30" s="104"/>
      <c r="AD30" s="85" t="s">
        <v>2</v>
      </c>
      <c r="AI30" s="266" t="s">
        <v>36</v>
      </c>
      <c r="AJ30" s="266"/>
      <c r="AK30" s="140"/>
    </row>
    <row r="31" spans="1:37" ht="18" customHeight="1" thickBot="1" x14ac:dyDescent="0.4">
      <c r="A31" s="956"/>
      <c r="B31" s="690"/>
      <c r="C31" s="964"/>
      <c r="D31" s="965"/>
      <c r="E31" s="971"/>
      <c r="F31" s="972"/>
      <c r="G31" s="604"/>
      <c r="H31" s="901">
        <f>$AE$53</f>
        <v>0.64097222222222217</v>
      </c>
      <c r="I31" s="903"/>
      <c r="J31" s="901">
        <f>$AF$53</f>
        <v>1.0291666666666666</v>
      </c>
      <c r="K31" s="903"/>
      <c r="L31" s="106"/>
      <c r="M31" s="901">
        <f>$AE$43</f>
        <v>0.65</v>
      </c>
      <c r="N31" s="903"/>
      <c r="O31" s="901">
        <f>$AF$43</f>
        <v>0.86736111111111114</v>
      </c>
      <c r="P31" s="903"/>
      <c r="Q31" s="106"/>
      <c r="R31" s="901">
        <f>$AE$42</f>
        <v>0.61111111111111105</v>
      </c>
      <c r="S31" s="903"/>
      <c r="T31" s="901">
        <f>$AF$42</f>
        <v>1.0618055555555557</v>
      </c>
      <c r="U31" s="903"/>
      <c r="V31" s="106"/>
      <c r="W31" s="901">
        <f>$AE$36</f>
        <v>0.62083333333333335</v>
      </c>
      <c r="X31" s="903"/>
      <c r="Y31" s="901">
        <f>$AF$36</f>
        <v>0.79236111111111107</v>
      </c>
      <c r="Z31" s="903"/>
      <c r="AA31" s="104"/>
      <c r="AC31" s="85" t="s">
        <v>2</v>
      </c>
      <c r="AG31" s="85" t="s">
        <v>2</v>
      </c>
      <c r="AI31" s="266"/>
      <c r="AJ31" s="266"/>
    </row>
    <row r="32" spans="1:37" ht="18" hidden="1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676" t="s">
        <v>37</v>
      </c>
      <c r="AC32" s="103" t="s">
        <v>39</v>
      </c>
      <c r="AD32" s="102" t="s">
        <v>38</v>
      </c>
      <c r="AE32" s="102" t="s">
        <v>39</v>
      </c>
      <c r="AF32" s="102" t="s">
        <v>38</v>
      </c>
      <c r="AG32" s="102" t="s">
        <v>40</v>
      </c>
    </row>
    <row r="33" spans="3:37" hidden="1" x14ac:dyDescent="0.3">
      <c r="Z33" s="85">
        <v>1</v>
      </c>
      <c r="AB33" s="125">
        <v>9201</v>
      </c>
      <c r="AC33" s="96">
        <v>0.17847222222222223</v>
      </c>
      <c r="AD33" s="96"/>
      <c r="AE33" s="96"/>
      <c r="AF33" s="96">
        <v>0.86736111111111114</v>
      </c>
      <c r="AG33" s="95">
        <v>259736</v>
      </c>
      <c r="AI33" s="103" t="s">
        <v>37</v>
      </c>
      <c r="AJ33" s="103" t="s">
        <v>39</v>
      </c>
      <c r="AK33" s="102" t="s">
        <v>38</v>
      </c>
    </row>
    <row r="34" spans="3:37" hidden="1" x14ac:dyDescent="0.3">
      <c r="Z34" s="85">
        <v>2</v>
      </c>
      <c r="AB34" s="98">
        <v>9101</v>
      </c>
      <c r="AC34" s="96">
        <v>0.19166666666666665</v>
      </c>
      <c r="AD34" s="96"/>
      <c r="AE34" s="96"/>
      <c r="AF34" s="96">
        <v>0.89583333333333337</v>
      </c>
      <c r="AG34" s="95">
        <v>284036</v>
      </c>
      <c r="AI34" s="125">
        <v>9201</v>
      </c>
      <c r="AJ34" s="96">
        <v>0.17847222222222223</v>
      </c>
      <c r="AK34" s="96">
        <v>0.86736111111111114</v>
      </c>
    </row>
    <row r="35" spans="3:37" hidden="1" x14ac:dyDescent="0.3">
      <c r="C35" s="85" t="s">
        <v>250</v>
      </c>
      <c r="G35"/>
      <c r="H35"/>
      <c r="I35"/>
      <c r="J35"/>
      <c r="K35"/>
      <c r="L35"/>
      <c r="M35"/>
      <c r="N35"/>
      <c r="O35"/>
      <c r="P35"/>
      <c r="Z35" s="85">
        <v>3</v>
      </c>
      <c r="AB35" s="98">
        <v>9202</v>
      </c>
      <c r="AC35" s="96">
        <v>0.20138888888888887</v>
      </c>
      <c r="AD35" s="96"/>
      <c r="AE35" s="96"/>
      <c r="AF35" s="96">
        <v>0.81805555555555554</v>
      </c>
      <c r="AG35" s="95">
        <v>236322</v>
      </c>
      <c r="AI35" s="98">
        <v>9101</v>
      </c>
      <c r="AJ35" s="96">
        <v>0.19166666666666665</v>
      </c>
      <c r="AK35" s="96">
        <v>0.89583333333333337</v>
      </c>
    </row>
    <row r="36" spans="3:37" hidden="1" x14ac:dyDescent="0.3">
      <c r="G36"/>
      <c r="H36"/>
      <c r="I36"/>
      <c r="J36"/>
      <c r="K36"/>
      <c r="L36"/>
      <c r="M36"/>
      <c r="N36"/>
      <c r="O36"/>
      <c r="P36"/>
      <c r="Z36" s="85">
        <v>4</v>
      </c>
      <c r="AB36" s="98">
        <v>9102</v>
      </c>
      <c r="AC36" s="96">
        <v>0.20347222222222219</v>
      </c>
      <c r="AD36" s="96">
        <v>0.41944444444444445</v>
      </c>
      <c r="AE36" s="96">
        <v>0.62083333333333335</v>
      </c>
      <c r="AF36" s="96">
        <v>0.79236111111111107</v>
      </c>
      <c r="AG36" s="95">
        <v>139150</v>
      </c>
      <c r="AI36" s="98">
        <v>9202</v>
      </c>
      <c r="AJ36" s="96">
        <v>0.19722222222222224</v>
      </c>
      <c r="AK36" s="96">
        <v>0.81805555555555554</v>
      </c>
    </row>
    <row r="37" spans="3:37" hidden="1" x14ac:dyDescent="0.3">
      <c r="Z37" s="85">
        <v>5</v>
      </c>
      <c r="AB37" s="98">
        <v>9203</v>
      </c>
      <c r="AC37" s="96">
        <v>0.20833333333333334</v>
      </c>
      <c r="AD37" s="96"/>
      <c r="AE37" s="96"/>
      <c r="AF37" s="96">
        <v>0.83472222222222225</v>
      </c>
      <c r="AG37" s="95">
        <v>236324</v>
      </c>
      <c r="AI37" s="98">
        <v>9102</v>
      </c>
      <c r="AJ37" s="96">
        <v>0.20486111111111113</v>
      </c>
      <c r="AK37" s="96">
        <v>0.79236111111111107</v>
      </c>
    </row>
    <row r="38" spans="3:37" hidden="1" x14ac:dyDescent="0.3">
      <c r="Z38" s="85">
        <v>6</v>
      </c>
      <c r="AB38" s="98">
        <v>9204</v>
      </c>
      <c r="AC38" s="96">
        <v>0.20972222222222223</v>
      </c>
      <c r="AD38" s="96"/>
      <c r="AE38" s="96"/>
      <c r="AF38" s="96">
        <v>1.0659722222222221</v>
      </c>
      <c r="AG38" s="95">
        <v>326332</v>
      </c>
      <c r="AI38" s="98">
        <v>9203</v>
      </c>
      <c r="AJ38" s="96">
        <v>0.20625000000000002</v>
      </c>
      <c r="AK38" s="96">
        <v>0.83472222222222225</v>
      </c>
    </row>
    <row r="39" spans="3:37" hidden="1" x14ac:dyDescent="0.3">
      <c r="Z39" s="85">
        <v>7</v>
      </c>
      <c r="AB39" s="98">
        <v>9103</v>
      </c>
      <c r="AC39" s="96">
        <v>0.21458333333333332</v>
      </c>
      <c r="AD39" s="96"/>
      <c r="AE39" s="96"/>
      <c r="AF39" s="96">
        <v>0.81805555555555554</v>
      </c>
      <c r="AG39" s="95">
        <v>218784</v>
      </c>
      <c r="AI39" s="98">
        <v>9204</v>
      </c>
      <c r="AJ39" s="96">
        <v>0.20972222222222223</v>
      </c>
      <c r="AK39" s="96">
        <v>1.0659722222222221</v>
      </c>
    </row>
    <row r="40" spans="3:37" hidden="1" x14ac:dyDescent="0.3">
      <c r="C40" s="90"/>
      <c r="H40" s="90"/>
      <c r="I40" s="90"/>
      <c r="K40" s="90"/>
      <c r="Z40" s="85">
        <v>8</v>
      </c>
      <c r="AB40" s="98">
        <v>9205</v>
      </c>
      <c r="AC40" s="96">
        <v>0.22083333333333335</v>
      </c>
      <c r="AD40" s="96"/>
      <c r="AE40" s="96"/>
      <c r="AF40" s="96">
        <v>1.05</v>
      </c>
      <c r="AG40" s="95">
        <v>310198</v>
      </c>
      <c r="AI40" s="98">
        <v>9103</v>
      </c>
      <c r="AJ40" s="96">
        <v>0.21458333333333332</v>
      </c>
      <c r="AK40" s="96">
        <v>0.81805555555555554</v>
      </c>
    </row>
    <row r="41" spans="3:37" hidden="1" x14ac:dyDescent="0.3">
      <c r="C41" s="90"/>
      <c r="D41" s="90"/>
      <c r="E41" s="90"/>
      <c r="F41" s="90"/>
      <c r="G41" s="90"/>
      <c r="H41" s="90"/>
      <c r="I41" s="90"/>
      <c r="K41" s="90"/>
      <c r="Z41" s="85">
        <v>9</v>
      </c>
      <c r="AB41" s="98">
        <v>9104</v>
      </c>
      <c r="AC41" s="96">
        <v>0.22222222222222221</v>
      </c>
      <c r="AD41" s="96"/>
      <c r="AE41" s="96"/>
      <c r="AF41" s="96">
        <v>1.0263888888888888</v>
      </c>
      <c r="AG41" s="95">
        <v>289288</v>
      </c>
      <c r="AI41" s="98">
        <v>9205</v>
      </c>
      <c r="AJ41" s="96">
        <v>0.22083333333333335</v>
      </c>
      <c r="AK41" s="96">
        <v>1.05</v>
      </c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Z42" s="85">
        <v>10</v>
      </c>
      <c r="AB42" s="98">
        <v>9206</v>
      </c>
      <c r="AC42" s="96">
        <v>0.22708333333333333</v>
      </c>
      <c r="AD42" s="96">
        <v>0.4145833333333333</v>
      </c>
      <c r="AE42" s="96">
        <v>0.61111111111111105</v>
      </c>
      <c r="AF42" s="96">
        <v>1.0618055555555557</v>
      </c>
      <c r="AG42" s="95">
        <v>234886</v>
      </c>
      <c r="AI42" s="98">
        <v>9104</v>
      </c>
      <c r="AJ42" s="96">
        <v>0.22222222222222221</v>
      </c>
      <c r="AK42" s="96">
        <v>1.0263888888888888</v>
      </c>
    </row>
    <row r="43" spans="3:37" hidden="1" x14ac:dyDescent="0.3">
      <c r="C43" s="90"/>
      <c r="D43" s="90"/>
      <c r="E43" s="90"/>
      <c r="F43" s="90"/>
      <c r="G43" s="90"/>
      <c r="H43" s="90"/>
      <c r="I43" s="90"/>
      <c r="K43" s="90"/>
      <c r="Z43" s="85">
        <v>11</v>
      </c>
      <c r="AB43" s="98">
        <v>9105</v>
      </c>
      <c r="AC43" s="96">
        <v>0.22847222222222224</v>
      </c>
      <c r="AD43" s="96">
        <v>0.39583333333333331</v>
      </c>
      <c r="AE43" s="96">
        <v>0.65</v>
      </c>
      <c r="AF43" s="96">
        <v>0.86736111111111114</v>
      </c>
      <c r="AG43" s="95">
        <v>137926</v>
      </c>
      <c r="AI43" s="98">
        <v>9206</v>
      </c>
      <c r="AJ43" s="96">
        <v>0.22708333333333333</v>
      </c>
      <c r="AK43" s="96">
        <v>1.0618055555555557</v>
      </c>
    </row>
    <row r="44" spans="3:37" hidden="1" x14ac:dyDescent="0.3">
      <c r="C44" s="90"/>
      <c r="D44" s="90"/>
      <c r="E44" s="90"/>
      <c r="F44" s="90"/>
      <c r="G44" s="90"/>
      <c r="H44" s="90"/>
      <c r="I44" s="90"/>
      <c r="K44" s="90"/>
      <c r="Z44" s="85">
        <v>12</v>
      </c>
      <c r="AB44" s="98">
        <v>9106</v>
      </c>
      <c r="AC44" s="96">
        <v>0.23333333333333331</v>
      </c>
      <c r="AD44" s="96"/>
      <c r="AE44" s="96"/>
      <c r="AF44" s="96">
        <v>0.83888888888888891</v>
      </c>
      <c r="AG44" s="95">
        <v>212915</v>
      </c>
      <c r="AI44" s="98">
        <v>9105</v>
      </c>
      <c r="AJ44" s="96">
        <v>0.22847222222222224</v>
      </c>
      <c r="AK44" s="96">
        <v>0.86736111111111114</v>
      </c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U45" s="100"/>
      <c r="Z45" s="85">
        <v>13</v>
      </c>
      <c r="AB45" s="98">
        <v>9107</v>
      </c>
      <c r="AC45" s="96">
        <v>0.23750000000000002</v>
      </c>
      <c r="AD45" s="96"/>
      <c r="AE45" s="96"/>
      <c r="AF45" s="96">
        <v>0.84722222222222221</v>
      </c>
      <c r="AG45" s="95">
        <v>218784</v>
      </c>
      <c r="AI45" s="98">
        <v>9106</v>
      </c>
      <c r="AJ45" s="96">
        <v>0.23333333333333331</v>
      </c>
      <c r="AK45" s="96">
        <v>0.83888888888888891</v>
      </c>
    </row>
    <row r="46" spans="3:37" hidden="1" x14ac:dyDescent="0.3">
      <c r="C46" s="90"/>
      <c r="D46" s="90"/>
      <c r="E46" s="90"/>
      <c r="F46" s="90"/>
      <c r="G46" s="90"/>
      <c r="H46" s="90"/>
      <c r="I46" s="90"/>
      <c r="K46" s="90"/>
      <c r="Z46" s="85">
        <v>14</v>
      </c>
      <c r="AB46" s="98">
        <v>9207</v>
      </c>
      <c r="AC46" s="96">
        <v>0.23750000000000002</v>
      </c>
      <c r="AD46" s="96"/>
      <c r="AE46" s="96"/>
      <c r="AF46" s="96">
        <v>1.007638888888889</v>
      </c>
      <c r="AG46" s="95">
        <v>286786</v>
      </c>
      <c r="AI46" s="98">
        <v>9107</v>
      </c>
      <c r="AJ46" s="96">
        <v>0.23750000000000002</v>
      </c>
      <c r="AK46" s="96">
        <v>0.84722222222222221</v>
      </c>
    </row>
    <row r="47" spans="3:37" hidden="1" x14ac:dyDescent="0.3">
      <c r="C47" s="90"/>
      <c r="D47" s="90"/>
      <c r="E47" s="90"/>
      <c r="F47" s="90"/>
      <c r="G47" s="90"/>
      <c r="H47" s="90"/>
      <c r="I47" s="90"/>
      <c r="K47" s="90"/>
      <c r="Z47" s="85">
        <v>15</v>
      </c>
      <c r="AB47" s="98">
        <v>9208</v>
      </c>
      <c r="AC47" s="96">
        <v>0.24583333333333335</v>
      </c>
      <c r="AD47" s="96"/>
      <c r="AE47" s="96"/>
      <c r="AF47" s="96">
        <v>0.80486111111111114</v>
      </c>
      <c r="AG47" s="95">
        <v>212910</v>
      </c>
      <c r="AI47" s="98">
        <v>9207</v>
      </c>
      <c r="AJ47" s="96">
        <v>0.23750000000000002</v>
      </c>
      <c r="AK47" s="96">
        <v>1.007638888888889</v>
      </c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Z48" s="85">
        <v>16</v>
      </c>
      <c r="AB48" s="98">
        <v>9108</v>
      </c>
      <c r="AC48" s="96">
        <v>0.24722222222222223</v>
      </c>
      <c r="AD48" s="96"/>
      <c r="AE48" s="96"/>
      <c r="AF48" s="96">
        <v>1.0451388888888888</v>
      </c>
      <c r="AG48" s="95">
        <v>289288</v>
      </c>
      <c r="AI48" s="98">
        <v>9208</v>
      </c>
      <c r="AJ48" s="96">
        <v>0.24583333333333335</v>
      </c>
      <c r="AK48" s="96">
        <v>0.80486111111111114</v>
      </c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Z49" s="85">
        <v>17</v>
      </c>
      <c r="AB49" s="98">
        <v>9209</v>
      </c>
      <c r="AC49" s="96">
        <v>0.25138888888888888</v>
      </c>
      <c r="AD49" s="96"/>
      <c r="AE49" s="96"/>
      <c r="AF49" s="96">
        <v>0.88124999999999998</v>
      </c>
      <c r="AG49" s="95">
        <v>236324</v>
      </c>
      <c r="AI49" s="98">
        <v>9108</v>
      </c>
      <c r="AJ49" s="96">
        <v>0.24722222222222223</v>
      </c>
      <c r="AK49" s="96">
        <v>1.0451388888888888</v>
      </c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Z50" s="85">
        <v>18</v>
      </c>
      <c r="AB50" s="98">
        <v>9109</v>
      </c>
      <c r="AC50" s="96">
        <v>0.25625000000000003</v>
      </c>
      <c r="AD50" s="96"/>
      <c r="AE50" s="96"/>
      <c r="AF50" s="96">
        <v>1.0541666666666667</v>
      </c>
      <c r="AG50" s="95">
        <v>289288</v>
      </c>
      <c r="AI50" s="98">
        <v>9209</v>
      </c>
      <c r="AJ50" s="96">
        <v>0.25138888888888888</v>
      </c>
      <c r="AK50" s="96">
        <v>0.88124999999999998</v>
      </c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Z51" s="85">
        <v>19</v>
      </c>
      <c r="AB51" s="98">
        <v>9210</v>
      </c>
      <c r="AC51" s="96">
        <v>0.26041666666666669</v>
      </c>
      <c r="AD51" s="96"/>
      <c r="AE51" s="96"/>
      <c r="AF51" s="96">
        <v>0.88888888888888884</v>
      </c>
      <c r="AG51" s="95">
        <v>236324</v>
      </c>
      <c r="AI51" s="98">
        <v>9109</v>
      </c>
      <c r="AJ51" s="96">
        <v>0.25625000000000003</v>
      </c>
      <c r="AK51" s="96">
        <v>1.0541666666666667</v>
      </c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Z52" s="85">
        <v>20</v>
      </c>
      <c r="AB52" s="98">
        <v>9110</v>
      </c>
      <c r="AC52" s="96">
        <v>0.26458333333333334</v>
      </c>
      <c r="AD52" s="96"/>
      <c r="AE52" s="96"/>
      <c r="AF52" s="96">
        <v>1.0666666666666667</v>
      </c>
      <c r="AG52" s="95">
        <v>289288</v>
      </c>
      <c r="AI52" s="98">
        <v>9210</v>
      </c>
      <c r="AJ52" s="96">
        <v>0.26041666666666669</v>
      </c>
      <c r="AK52" s="96">
        <v>0.88888888888888884</v>
      </c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Z53" s="85">
        <v>21</v>
      </c>
      <c r="AB53" s="98">
        <v>9211</v>
      </c>
      <c r="AC53" s="96">
        <v>0.26874999999999999</v>
      </c>
      <c r="AD53" s="96">
        <v>0.40347222222222223</v>
      </c>
      <c r="AE53" s="96">
        <v>0.64097222222222217</v>
      </c>
      <c r="AF53" s="96">
        <v>1.0291666666666666</v>
      </c>
      <c r="AG53" s="95">
        <v>191702</v>
      </c>
      <c r="AI53" s="98">
        <v>9110</v>
      </c>
      <c r="AJ53" s="96">
        <v>0.26458333333333334</v>
      </c>
      <c r="AK53" s="96">
        <v>1.0666666666666667</v>
      </c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Z54" s="85">
        <v>22</v>
      </c>
      <c r="AB54" s="98">
        <v>9212</v>
      </c>
      <c r="AC54" s="96">
        <v>0.27083333333333331</v>
      </c>
      <c r="AD54" s="96"/>
      <c r="AE54" s="96"/>
      <c r="AF54" s="96">
        <v>1.0416666666666667</v>
      </c>
      <c r="AG54" s="95">
        <v>286786</v>
      </c>
      <c r="AI54" s="98">
        <v>9211</v>
      </c>
      <c r="AJ54" s="96">
        <v>0.26874999999999999</v>
      </c>
      <c r="AK54" s="96">
        <v>1.0291666666666666</v>
      </c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Z55" s="85">
        <v>23</v>
      </c>
      <c r="AB55" s="98">
        <v>9111</v>
      </c>
      <c r="AC55" s="96">
        <v>0.27291666666666664</v>
      </c>
      <c r="AD55" s="96"/>
      <c r="AE55" s="96"/>
      <c r="AF55" s="96">
        <v>0.88263888888888886</v>
      </c>
      <c r="AG55" s="95">
        <v>218784</v>
      </c>
      <c r="AI55" s="98">
        <v>9212</v>
      </c>
      <c r="AJ55" s="96">
        <v>0.27083333333333331</v>
      </c>
      <c r="AK55" s="96">
        <v>1.0416666666666667</v>
      </c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Z56" s="85">
        <v>24</v>
      </c>
      <c r="AB56" s="98">
        <v>9213</v>
      </c>
      <c r="AC56" s="96">
        <v>0.27638888888888885</v>
      </c>
      <c r="AD56" s="96"/>
      <c r="AE56" s="96"/>
      <c r="AF56" s="96">
        <v>0.83750000000000002</v>
      </c>
      <c r="AG56" s="95">
        <v>212910</v>
      </c>
      <c r="AI56" s="98">
        <v>9111</v>
      </c>
      <c r="AJ56" s="96">
        <v>0.27291666666666664</v>
      </c>
      <c r="AK56" s="96">
        <v>0.88263888888888886</v>
      </c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Z57" s="85">
        <v>25</v>
      </c>
      <c r="AB57" s="98">
        <v>9112</v>
      </c>
      <c r="AC57" s="96">
        <v>0.28333333333333333</v>
      </c>
      <c r="AD57" s="96"/>
      <c r="AE57" s="96"/>
      <c r="AF57" s="96">
        <v>1.0361111111111112</v>
      </c>
      <c r="AG57" s="95">
        <v>271662</v>
      </c>
      <c r="AI57" s="98">
        <v>9213</v>
      </c>
      <c r="AJ57" s="96">
        <v>0.27638888888888885</v>
      </c>
      <c r="AK57" s="96">
        <v>0.83750000000000002</v>
      </c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Z58" s="85">
        <v>26</v>
      </c>
      <c r="AB58" s="98">
        <v>9214</v>
      </c>
      <c r="AC58" s="96">
        <v>0.28402777777777777</v>
      </c>
      <c r="AD58" s="96"/>
      <c r="AE58" s="96"/>
      <c r="AF58" s="96">
        <v>0.85277777777777775</v>
      </c>
      <c r="AG58" s="95">
        <v>212912</v>
      </c>
      <c r="AI58" s="98">
        <v>9112</v>
      </c>
      <c r="AJ58" s="96">
        <v>0.28333333333333333</v>
      </c>
      <c r="AK58" s="96">
        <v>1.0361111111111112</v>
      </c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AB59"/>
      <c r="AC59"/>
      <c r="AD59"/>
      <c r="AE59"/>
      <c r="AF59"/>
      <c r="AG59"/>
      <c r="AI59" s="98">
        <v>9214</v>
      </c>
      <c r="AJ59" s="96">
        <v>0.28402777777777777</v>
      </c>
      <c r="AK59" s="96">
        <v>0.85277777777777775</v>
      </c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AB60"/>
      <c r="AC60"/>
      <c r="AD60"/>
      <c r="AE60"/>
      <c r="AF60"/>
      <c r="AG60"/>
      <c r="AI60" s="98"/>
      <c r="AJ60" s="96"/>
      <c r="AK60" s="96"/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AB61"/>
      <c r="AC61"/>
      <c r="AD61"/>
      <c r="AE61"/>
      <c r="AF61"/>
      <c r="AG61"/>
      <c r="AI61" s="98"/>
      <c r="AJ61" s="96"/>
      <c r="AK61" s="96"/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AG62" s="86"/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</row>
    <row r="65" spans="3:26" hidden="1" x14ac:dyDescent="0.3">
      <c r="C65" s="90"/>
      <c r="D65" s="90"/>
      <c r="E65" s="90"/>
      <c r="F65" s="90"/>
      <c r="G65" s="90"/>
      <c r="H65" s="90"/>
      <c r="I65" s="90"/>
      <c r="K65" s="90"/>
    </row>
    <row r="66" spans="3:26" hidden="1" x14ac:dyDescent="0.3">
      <c r="C66" s="90"/>
      <c r="D66" s="90"/>
      <c r="E66" s="90"/>
      <c r="F66" s="90"/>
      <c r="G66" s="90"/>
      <c r="H66" s="90"/>
      <c r="I66" s="90"/>
      <c r="K66" s="90"/>
    </row>
    <row r="67" spans="3:26" hidden="1" x14ac:dyDescent="0.3">
      <c r="C67" s="90"/>
      <c r="D67" s="90"/>
      <c r="E67" s="90"/>
      <c r="F67" s="90"/>
      <c r="G67" s="90"/>
      <c r="H67" s="90"/>
      <c r="I67" s="90"/>
      <c r="K67" s="90"/>
    </row>
    <row r="68" spans="3:26" hidden="1" x14ac:dyDescent="0.3">
      <c r="C68" s="90"/>
      <c r="D68" s="90"/>
      <c r="E68" s="90"/>
      <c r="F68" s="90"/>
      <c r="G68" s="90"/>
      <c r="H68" s="90"/>
      <c r="I68" s="90"/>
      <c r="K68" s="90"/>
    </row>
    <row r="69" spans="3:26" hidden="1" x14ac:dyDescent="0.3">
      <c r="C69" s="90"/>
      <c r="D69" s="90"/>
      <c r="E69" s="90"/>
      <c r="F69" s="90"/>
      <c r="G69" s="90"/>
      <c r="H69" s="90"/>
      <c r="I69" s="90"/>
      <c r="K69" s="90"/>
    </row>
    <row r="70" spans="3:26" hidden="1" x14ac:dyDescent="0.3">
      <c r="C70" s="90"/>
      <c r="D70" s="90"/>
      <c r="E70" s="90"/>
      <c r="F70" s="90"/>
      <c r="G70" s="90"/>
      <c r="H70" s="90"/>
      <c r="I70" s="90"/>
      <c r="K70" s="90"/>
    </row>
    <row r="71" spans="3:26" hidden="1" x14ac:dyDescent="0.3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">
      <c r="C72" s="90"/>
      <c r="D72" s="90"/>
      <c r="E72" s="90"/>
      <c r="F72" s="90"/>
      <c r="G72" s="90"/>
      <c r="H72" s="90"/>
      <c r="I72" s="90"/>
      <c r="K72" s="90"/>
      <c r="M72" s="90"/>
    </row>
    <row r="73" spans="3:26" hidden="1" x14ac:dyDescent="0.3">
      <c r="D73" s="90"/>
      <c r="E73" s="90"/>
      <c r="F73" s="90"/>
      <c r="G73" s="90"/>
      <c r="H73" s="90"/>
      <c r="I73" s="90"/>
      <c r="K73" s="90"/>
      <c r="M73" s="90"/>
      <c r="S73" s="85" t="s">
        <v>2</v>
      </c>
    </row>
    <row r="74" spans="3:26" hidden="1" x14ac:dyDescent="0.3">
      <c r="J74" s="85" t="s">
        <v>2</v>
      </c>
      <c r="O74" s="85" t="s">
        <v>2</v>
      </c>
      <c r="P74" s="85" t="s">
        <v>2</v>
      </c>
    </row>
    <row r="75" spans="3:26" hidden="1" x14ac:dyDescent="0.3">
      <c r="S75" s="85" t="s">
        <v>2</v>
      </c>
    </row>
    <row r="76" spans="3:26" hidden="1" x14ac:dyDescent="0.3"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spans="3:26" hidden="1" x14ac:dyDescent="0.3"/>
    <row r="78" spans="3:26" hidden="1" x14ac:dyDescent="0.3"/>
    <row r="79" spans="3:26" hidden="1" x14ac:dyDescent="0.3"/>
    <row r="80" spans="3:26" hidden="1" x14ac:dyDescent="0.3"/>
    <row r="81" spans="3:45" hidden="1" x14ac:dyDescent="0.3"/>
    <row r="82" spans="3:45" hidden="1" x14ac:dyDescent="0.3"/>
    <row r="83" spans="3:45" hidden="1" x14ac:dyDescent="0.3"/>
    <row r="84" spans="3:45" hidden="1" x14ac:dyDescent="0.3"/>
    <row r="85" spans="3:45" hidden="1" x14ac:dyDescent="0.3"/>
    <row r="86" spans="3:45" hidden="1" x14ac:dyDescent="0.3"/>
    <row r="87" spans="3:45" hidden="1" x14ac:dyDescent="0.3">
      <c r="AH87" s="85" t="s">
        <v>59</v>
      </c>
    </row>
    <row r="88" spans="3:45" ht="15.75" customHeight="1" x14ac:dyDescent="0.3">
      <c r="C88" s="139">
        <v>1001</v>
      </c>
      <c r="D88" s="573" t="str">
        <f t="shared" ref="D88:D93" si="0">VLOOKUP(C88,$C$102:$D$134,2)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VLOOKUP(H88,$C$102:$D$134,2)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VLOOKUP(M88,$C$102:$D$134,2)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VLOOKUP(R88,$C$102:$D$134,2)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VLOOKUP(W88,$C$102:$D$134,2)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VLOOKUP(AB88,$C$102:$D$134,2)</f>
        <v>L</v>
      </c>
      <c r="AD88" s="139"/>
    </row>
    <row r="89" spans="3:45" ht="15.75" customHeight="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VLOOKUP(AB89,$C$102:$D$134,2)</f>
        <v>L</v>
      </c>
      <c r="AD89" s="139"/>
    </row>
    <row r="90" spans="3:45" ht="15.75" customHeight="1" x14ac:dyDescent="0.3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VLOOKUP(AB90,$C$102:$D$134,2)</f>
        <v>L</v>
      </c>
      <c r="AD90" s="139"/>
    </row>
    <row r="91" spans="3:45" ht="15.75" customHeight="1" x14ac:dyDescent="0.3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 cm="1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 cm="1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K91" s="85" t="s">
        <v>251</v>
      </c>
      <c r="AM91" s="967" t="s">
        <v>60</v>
      </c>
      <c r="AN91" s="967"/>
      <c r="AO91" s="967"/>
      <c r="AP91" s="967"/>
      <c r="AQ91" s="967"/>
      <c r="AR91" s="967"/>
      <c r="AS91" s="967"/>
    </row>
    <row r="92" spans="3:45" ht="15.75" customHeight="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 cm="1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F92" s="85" t="s">
        <v>2</v>
      </c>
      <c r="AM92" s="968">
        <f ca="1">TODAY()</f>
        <v>45613</v>
      </c>
      <c r="AN92" s="969"/>
      <c r="AO92" s="969"/>
      <c r="AP92" s="969"/>
      <c r="AQ92" s="970"/>
      <c r="AR92" s="967" t="s">
        <v>61</v>
      </c>
      <c r="AS92" s="967"/>
    </row>
    <row r="93" spans="3:45" ht="15.75" customHeight="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133" t="s">
        <v>62</v>
      </c>
      <c r="AN93" s="133" t="s">
        <v>63</v>
      </c>
      <c r="AO93" s="133" t="s">
        <v>64</v>
      </c>
      <c r="AP93" s="133" t="s">
        <v>65</v>
      </c>
      <c r="AQ93" s="133" t="s">
        <v>66</v>
      </c>
      <c r="AR93" s="133" t="s">
        <v>67</v>
      </c>
      <c r="AS93" s="133" t="s">
        <v>68</v>
      </c>
    </row>
    <row r="94" spans="3:45" ht="24.75" customHeight="1" x14ac:dyDescent="0.3">
      <c r="AM94" s="445">
        <f>$M$29</f>
        <v>9105</v>
      </c>
      <c r="AN94" s="445">
        <f>$N$29</f>
        <v>0</v>
      </c>
      <c r="AO94" s="446">
        <v>0.39583333333333331</v>
      </c>
      <c r="AP94" s="445" t="s">
        <v>252</v>
      </c>
      <c r="AQ94" s="447"/>
      <c r="AR94" s="448"/>
      <c r="AS94" s="448"/>
    </row>
    <row r="95" spans="3:45" ht="24.75" customHeight="1" x14ac:dyDescent="0.3">
      <c r="AM95" s="449">
        <f>$H$29</f>
        <v>9211</v>
      </c>
      <c r="AN95" s="449">
        <f>$I$29</f>
        <v>0</v>
      </c>
      <c r="AO95" s="450">
        <v>0.40347222222222223</v>
      </c>
      <c r="AP95" s="449" t="s">
        <v>252</v>
      </c>
      <c r="AQ95" s="451"/>
      <c r="AR95" s="333"/>
      <c r="AS95" s="333"/>
    </row>
    <row r="96" spans="3:45" ht="24.75" customHeight="1" x14ac:dyDescent="0.3">
      <c r="AI96" s="85" t="s">
        <v>59</v>
      </c>
      <c r="AM96" s="452">
        <v>9206</v>
      </c>
      <c r="AN96" s="452">
        <f>$S$29</f>
        <v>0</v>
      </c>
      <c r="AO96" s="453">
        <v>0.40208333333333335</v>
      </c>
      <c r="AP96" s="452" t="s">
        <v>252</v>
      </c>
      <c r="AQ96" s="454"/>
      <c r="AR96" s="444"/>
      <c r="AS96" s="444"/>
    </row>
    <row r="97" spans="3:45" ht="24.75" customHeight="1" x14ac:dyDescent="0.3">
      <c r="AM97" s="445">
        <f>$W$29</f>
        <v>9102</v>
      </c>
      <c r="AN97" s="445">
        <f>$X$29</f>
        <v>0</v>
      </c>
      <c r="AO97" s="446">
        <v>0.4069444444444445</v>
      </c>
      <c r="AP97" s="445" t="s">
        <v>252</v>
      </c>
      <c r="AQ97" s="447"/>
      <c r="AR97" s="448"/>
      <c r="AS97" s="448"/>
    </row>
    <row r="101" spans="3:45" hidden="1" x14ac:dyDescent="0.3">
      <c r="M101" s="85" t="s">
        <v>253</v>
      </c>
    </row>
    <row r="102" spans="3:45" x14ac:dyDescent="0.3">
      <c r="C102" s="85">
        <v>1001</v>
      </c>
      <c r="D102" s="85" t="str">
        <f>'Semaine P1 30 old'!D101</f>
        <v>L</v>
      </c>
    </row>
    <row r="103" spans="3:45" x14ac:dyDescent="0.3">
      <c r="C103" s="85">
        <v>1002</v>
      </c>
      <c r="D103" s="85" t="str">
        <f>'Semaine P1 30 old'!D102</f>
        <v>T</v>
      </c>
    </row>
    <row r="104" spans="3:45" x14ac:dyDescent="0.3">
      <c r="C104" s="85">
        <v>1003</v>
      </c>
      <c r="D104" s="85" t="str">
        <f>'Semaine P1 30 old'!D103</f>
        <v>N</v>
      </c>
    </row>
    <row r="105" spans="3:45" x14ac:dyDescent="0.3">
      <c r="C105" s="85">
        <v>1004</v>
      </c>
      <c r="D105" s="85" t="str">
        <f>'Semaine P1 30 old'!D104</f>
        <v>L</v>
      </c>
    </row>
    <row r="106" spans="3:45" x14ac:dyDescent="0.3">
      <c r="C106" s="85">
        <v>1005</v>
      </c>
      <c r="D106" s="85" t="str">
        <f>'Semaine P1 30 old'!D105</f>
        <v>T</v>
      </c>
    </row>
    <row r="107" spans="3:45" x14ac:dyDescent="0.3">
      <c r="C107" s="85">
        <v>1006</v>
      </c>
      <c r="D107" s="85" t="str">
        <f>'Semaine P1 30 old'!D106</f>
        <v>N</v>
      </c>
    </row>
    <row r="108" spans="3:45" x14ac:dyDescent="0.3">
      <c r="C108" s="85">
        <v>1007</v>
      </c>
      <c r="D108" s="85" t="str">
        <f>'Semaine P1 30 old'!D107</f>
        <v>N</v>
      </c>
    </row>
    <row r="109" spans="3:45" x14ac:dyDescent="0.3">
      <c r="C109" s="85">
        <v>1008</v>
      </c>
      <c r="D109" s="85" t="str">
        <f>'Semaine P1 30 old'!D108</f>
        <v>L</v>
      </c>
    </row>
    <row r="110" spans="3:45" x14ac:dyDescent="0.3">
      <c r="C110" s="85">
        <v>1009</v>
      </c>
      <c r="D110" s="85" t="str">
        <f>'Semaine P1 30 old'!D109</f>
        <v>N</v>
      </c>
    </row>
    <row r="111" spans="3:45" x14ac:dyDescent="0.3">
      <c r="C111" s="85">
        <v>1010</v>
      </c>
      <c r="D111" s="85" t="str">
        <f>'Semaine P1 30 old'!D110</f>
        <v>T</v>
      </c>
    </row>
    <row r="112" spans="3:45" x14ac:dyDescent="0.3">
      <c r="C112" s="85">
        <v>1011</v>
      </c>
      <c r="D112" s="85" t="str">
        <f>'Semaine P1 30 old'!D111</f>
        <v>N</v>
      </c>
    </row>
    <row r="113" spans="3:31" x14ac:dyDescent="0.3">
      <c r="C113" s="85">
        <v>1012</v>
      </c>
      <c r="D113" s="85" t="str">
        <f>'Semaine P1 30 old'!D112</f>
        <v>L</v>
      </c>
    </row>
    <row r="114" spans="3:31" x14ac:dyDescent="0.3">
      <c r="C114" s="85">
        <v>1013</v>
      </c>
      <c r="D114" s="85" t="str">
        <f>'Semaine P1 30 old'!D113</f>
        <v>T</v>
      </c>
    </row>
    <row r="115" spans="3:31" x14ac:dyDescent="0.3">
      <c r="C115" s="85">
        <v>1014</v>
      </c>
      <c r="D115" s="85" t="str">
        <f>'Semaine P1 30 old'!D114</f>
        <v>T</v>
      </c>
    </row>
    <row r="116" spans="3:31" x14ac:dyDescent="0.3">
      <c r="C116" s="85">
        <v>1015</v>
      </c>
      <c r="D116" s="85" t="str">
        <f>'Semaine P1 30 old'!D115</f>
        <v>T</v>
      </c>
    </row>
    <row r="117" spans="3:31" x14ac:dyDescent="0.3">
      <c r="C117" s="85">
        <v>1016</v>
      </c>
      <c r="D117" s="85" t="str">
        <f>'Semaine P1 30 old'!D116</f>
        <v>T</v>
      </c>
    </row>
    <row r="118" spans="3:31" x14ac:dyDescent="0.3">
      <c r="C118" s="85">
        <v>1017</v>
      </c>
      <c r="D118" s="85" t="str">
        <f>'Semaine P1 30 old'!D117</f>
        <v>T</v>
      </c>
    </row>
    <row r="119" spans="3:31" x14ac:dyDescent="0.3">
      <c r="C119" s="85">
        <v>1018</v>
      </c>
      <c r="D119" s="85" t="str">
        <f>'Semaine P1 30 old'!D118</f>
        <v>L</v>
      </c>
    </row>
    <row r="120" spans="3:31" x14ac:dyDescent="0.3">
      <c r="C120" s="85">
        <v>1019</v>
      </c>
      <c r="D120" s="85" t="str">
        <f>'Semaine P1 30 old'!D119</f>
        <v>T</v>
      </c>
    </row>
    <row r="121" spans="3:31" x14ac:dyDescent="0.3">
      <c r="C121" s="85">
        <v>1020</v>
      </c>
      <c r="D121" s="85" t="str">
        <f>'Semaine P1 30 old'!D120</f>
        <v>N</v>
      </c>
    </row>
    <row r="122" spans="3:31" x14ac:dyDescent="0.3">
      <c r="C122" s="85">
        <v>1021</v>
      </c>
      <c r="D122" s="85" t="str">
        <f>'Semaine P1 30 old'!D121</f>
        <v>N</v>
      </c>
      <c r="AE122" s="85" t="s">
        <v>73</v>
      </c>
    </row>
    <row r="123" spans="3:31" x14ac:dyDescent="0.3">
      <c r="C123" s="85">
        <v>1022</v>
      </c>
      <c r="D123" s="85" t="str">
        <f>'Semaine P1 30 old'!D122</f>
        <v>L</v>
      </c>
      <c r="AE123" s="85" t="s">
        <v>2</v>
      </c>
    </row>
    <row r="124" spans="3:31" x14ac:dyDescent="0.3">
      <c r="C124" s="85">
        <v>1023</v>
      </c>
      <c r="D124" s="85" t="str">
        <f>'Semaine P1 30 old'!D123</f>
        <v>L</v>
      </c>
      <c r="M124" s="85" t="s">
        <v>254</v>
      </c>
    </row>
    <row r="125" spans="3:31" x14ac:dyDescent="0.3">
      <c r="C125" s="85">
        <v>1024</v>
      </c>
      <c r="D125" s="85" t="str">
        <f>'Semaine P1 30 old'!D124</f>
        <v>T</v>
      </c>
    </row>
    <row r="126" spans="3:31" x14ac:dyDescent="0.3">
      <c r="C126" s="85">
        <v>1025</v>
      </c>
      <c r="D126" s="85" t="str">
        <f>'Semaine P1 30 old'!D125</f>
        <v>T</v>
      </c>
    </row>
    <row r="127" spans="3:31" x14ac:dyDescent="0.3">
      <c r="C127" s="85">
        <v>1026</v>
      </c>
      <c r="D127" s="85" t="str">
        <f>'Semaine P1 30 old'!D126</f>
        <v>N</v>
      </c>
    </row>
    <row r="128" spans="3:31" x14ac:dyDescent="0.3">
      <c r="C128" s="85">
        <v>1027</v>
      </c>
      <c r="D128" s="85" t="str">
        <f>'Semaine P1 30 old'!D127</f>
        <v>L</v>
      </c>
    </row>
    <row r="129" spans="3:33" x14ac:dyDescent="0.3">
      <c r="C129" s="85">
        <v>1028</v>
      </c>
      <c r="D129" s="85" t="str">
        <f>'Semaine P1 30 old'!D128</f>
        <v>T</v>
      </c>
      <c r="AF129" s="85">
        <v>4</v>
      </c>
      <c r="AG129" s="85">
        <v>74471</v>
      </c>
    </row>
    <row r="130" spans="3:33" x14ac:dyDescent="0.3">
      <c r="C130" s="85">
        <v>1029</v>
      </c>
      <c r="D130" s="85" t="str">
        <f>'Semaine P1 30 old'!D129</f>
        <v>L</v>
      </c>
    </row>
    <row r="131" spans="3:33" x14ac:dyDescent="0.3">
      <c r="C131" s="85">
        <v>1030</v>
      </c>
      <c r="D131" s="85" t="str">
        <f>'Semaine P1 30 old'!D130</f>
        <v>L</v>
      </c>
    </row>
    <row r="132" spans="3:33" x14ac:dyDescent="0.3">
      <c r="C132" s="85">
        <v>1031</v>
      </c>
      <c r="D132" s="85" t="str">
        <f>'Semaine P1 30 old'!D131</f>
        <v>L</v>
      </c>
    </row>
    <row r="133" spans="3:33" x14ac:dyDescent="0.3">
      <c r="C133" s="85">
        <v>1032</v>
      </c>
      <c r="D133" s="85" t="str">
        <f>'Semaine P1 30 old'!D132</f>
        <v>L</v>
      </c>
    </row>
    <row r="134" spans="3:33" x14ac:dyDescent="0.3">
      <c r="C134" s="85">
        <v>1033</v>
      </c>
      <c r="D134" s="85" t="str">
        <f>'Semaine P1 30 old'!D133</f>
        <v>L</v>
      </c>
    </row>
    <row r="145" spans="3:47" x14ac:dyDescent="0.3">
      <c r="C145" s="85" t="s">
        <v>255</v>
      </c>
      <c r="D145" s="85" t="s">
        <v>256</v>
      </c>
      <c r="E145" s="85" t="s">
        <v>257</v>
      </c>
    </row>
    <row r="146" spans="3:47" x14ac:dyDescent="0.3">
      <c r="AN146" s="85" t="s">
        <v>258</v>
      </c>
      <c r="AO146" s="85" t="s">
        <v>259</v>
      </c>
      <c r="AP146" s="85" t="s">
        <v>260</v>
      </c>
    </row>
    <row r="152" spans="3:47" x14ac:dyDescent="0.3">
      <c r="L152" s="85" t="s">
        <v>261</v>
      </c>
      <c r="AU152" s="85" t="s">
        <v>262</v>
      </c>
    </row>
  </sheetData>
  <sortState xmlns:xlrd2="http://schemas.microsoft.com/office/spreadsheetml/2017/richdata2" ref="AB33:AG58">
    <sortCondition ref="AC33:AC58"/>
  </sortState>
  <mergeCells count="140">
    <mergeCell ref="AM91:AS91"/>
    <mergeCell ref="AM92:AQ92"/>
    <mergeCell ref="AR92:AS92"/>
    <mergeCell ref="C31:D31"/>
    <mergeCell ref="E31:F31"/>
    <mergeCell ref="H31:I31"/>
    <mergeCell ref="J31:K31"/>
    <mergeCell ref="M31:N31"/>
    <mergeCell ref="O31:P31"/>
    <mergeCell ref="A29:A31"/>
    <mergeCell ref="C29:E29"/>
    <mergeCell ref="N29:O29"/>
    <mergeCell ref="S29:T29"/>
    <mergeCell ref="X29:Y29"/>
    <mergeCell ref="C30:D30"/>
    <mergeCell ref="E30:F30"/>
    <mergeCell ref="H30:I30"/>
    <mergeCell ref="J30:K30"/>
    <mergeCell ref="R31:S31"/>
    <mergeCell ref="T31:U31"/>
    <mergeCell ref="W31:X31"/>
    <mergeCell ref="Y31:Z31"/>
    <mergeCell ref="I29:J29"/>
    <mergeCell ref="Y26:Z26"/>
    <mergeCell ref="W22:X22"/>
    <mergeCell ref="Y22:Z22"/>
    <mergeCell ref="S25:T25"/>
    <mergeCell ref="X25:Y25"/>
    <mergeCell ref="M30:N30"/>
    <mergeCell ref="O30:P30"/>
    <mergeCell ref="R30:S30"/>
    <mergeCell ref="T30:U30"/>
    <mergeCell ref="W30:X30"/>
    <mergeCell ref="Y30:Z30"/>
    <mergeCell ref="H18:I18"/>
    <mergeCell ref="J18:K18"/>
    <mergeCell ref="M18:N18"/>
    <mergeCell ref="O18:P18"/>
    <mergeCell ref="R18:S18"/>
    <mergeCell ref="T18:U18"/>
    <mergeCell ref="I25:J25"/>
    <mergeCell ref="H22:I22"/>
    <mergeCell ref="J22:K22"/>
    <mergeCell ref="H23:K23"/>
    <mergeCell ref="X21:Y21"/>
    <mergeCell ref="AJ25:AJ26"/>
    <mergeCell ref="C26:D26"/>
    <mergeCell ref="E26:F26"/>
    <mergeCell ref="H26:I26"/>
    <mergeCell ref="J26:K26"/>
    <mergeCell ref="M14:N14"/>
    <mergeCell ref="O14:P14"/>
    <mergeCell ref="H21:J21"/>
    <mergeCell ref="N21:O21"/>
    <mergeCell ref="S21:T21"/>
    <mergeCell ref="T22:U22"/>
    <mergeCell ref="R26:S26"/>
    <mergeCell ref="T26:U26"/>
    <mergeCell ref="W26:X26"/>
    <mergeCell ref="C18:D18"/>
    <mergeCell ref="E18:F18"/>
    <mergeCell ref="M22:N22"/>
    <mergeCell ref="O22:P22"/>
    <mergeCell ref="R22:S22"/>
    <mergeCell ref="M26:N26"/>
    <mergeCell ref="O26:P26"/>
    <mergeCell ref="W18:X18"/>
    <mergeCell ref="Y18:Z18"/>
    <mergeCell ref="D13:E13"/>
    <mergeCell ref="I13:J13"/>
    <mergeCell ref="X13:Y13"/>
    <mergeCell ref="C10:D10"/>
    <mergeCell ref="E10:F10"/>
    <mergeCell ref="A17:A19"/>
    <mergeCell ref="N25:O25"/>
    <mergeCell ref="I17:J17"/>
    <mergeCell ref="N17:O17"/>
    <mergeCell ref="S17:T17"/>
    <mergeCell ref="X17:Y17"/>
    <mergeCell ref="A13:A15"/>
    <mergeCell ref="C25:E25"/>
    <mergeCell ref="C21:E21"/>
    <mergeCell ref="W14:X14"/>
    <mergeCell ref="Y14:Z14"/>
    <mergeCell ref="A25:A27"/>
    <mergeCell ref="A21:A23"/>
    <mergeCell ref="C22:D22"/>
    <mergeCell ref="E22:F22"/>
    <mergeCell ref="D17:E17"/>
    <mergeCell ref="E14:F14"/>
    <mergeCell ref="H14:I14"/>
    <mergeCell ref="J14:K14"/>
    <mergeCell ref="H6:I6"/>
    <mergeCell ref="J6:K6"/>
    <mergeCell ref="R14:S14"/>
    <mergeCell ref="T14:U14"/>
    <mergeCell ref="AB14:AC14"/>
    <mergeCell ref="D9:E9"/>
    <mergeCell ref="AB18:AC18"/>
    <mergeCell ref="A9:A11"/>
    <mergeCell ref="I9:J9"/>
    <mergeCell ref="N9:O9"/>
    <mergeCell ref="M6:N6"/>
    <mergeCell ref="O6:P6"/>
    <mergeCell ref="R6:S6"/>
    <mergeCell ref="S9:T9"/>
    <mergeCell ref="X9:Y9"/>
    <mergeCell ref="AB17:AC17"/>
    <mergeCell ref="H10:I10"/>
    <mergeCell ref="J10:K10"/>
    <mergeCell ref="M10:N10"/>
    <mergeCell ref="O10:P10"/>
    <mergeCell ref="R10:S10"/>
    <mergeCell ref="T10:U10"/>
    <mergeCell ref="W10:X10"/>
    <mergeCell ref="Y10:Z10"/>
    <mergeCell ref="C7:F7"/>
    <mergeCell ref="H7:K7"/>
    <mergeCell ref="N13:O13"/>
    <mergeCell ref="S13:T13"/>
    <mergeCell ref="AB13:AC13"/>
    <mergeCell ref="C14:D14"/>
    <mergeCell ref="A1:Z1"/>
    <mergeCell ref="A3:B3"/>
    <mergeCell ref="C3:F3"/>
    <mergeCell ref="H3:K3"/>
    <mergeCell ref="M3:P3"/>
    <mergeCell ref="R3:U3"/>
    <mergeCell ref="W3:Z3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</mergeCells>
  <phoneticPr fontId="3" type="noConversion"/>
  <conditionalFormatting sqref="D88:D93 Z91:AB93 F88:G93 K88:L93 P88:Q93 U88:V93 I88:I93 N88:N93 S88:S93 X88:X93 Z88:AA90">
    <cfRule type="cellIs" dxfId="7649" priority="875" operator="equal">
      <formula>"GL"</formula>
    </cfRule>
    <cfRule type="cellIs" dxfId="7648" priority="876" operator="equal">
      <formula>"VE"</formula>
    </cfRule>
    <cfRule type="cellIs" dxfId="7647" priority="877" operator="equal">
      <formula>"AT"</formula>
    </cfRule>
  </conditionalFormatting>
  <conditionalFormatting sqref="C5:E5 H5:J5 W5:Y5 C29:E29 M5:O5 R5:T5 C25:E25 C21:E21 H21:J21">
    <cfRule type="expression" dxfId="7646" priority="740">
      <formula>COUNTIF($C$5:$Z$31,$C$134)&gt;1</formula>
    </cfRule>
    <cfRule type="expression" dxfId="7645" priority="741">
      <formula>COUNTIF($C$5:$Z$31,$C$133)&gt;1</formula>
    </cfRule>
    <cfRule type="expression" dxfId="7644" priority="742">
      <formula>COUNTIF($C$5:$Z$31,$C$132)&gt;1</formula>
    </cfRule>
    <cfRule type="expression" dxfId="7643" priority="743">
      <formula>COUNTIF($C$5:$Z$31,$C$131)&gt;1</formula>
    </cfRule>
    <cfRule type="expression" dxfId="7642" priority="744">
      <formula>COUNTIF($C$5:$Z$31,$C$130)&gt;1</formula>
    </cfRule>
    <cfRule type="expression" dxfId="7641" priority="745">
      <formula>COUNTIF($C$5:$Z$31,$C$129)&gt;1</formula>
    </cfRule>
    <cfRule type="expression" dxfId="7640" priority="746">
      <formula>COUNTIF($C$5:$Z$31,$C$128)&gt;1</formula>
    </cfRule>
    <cfRule type="expression" dxfId="7639" priority="747">
      <formula>COUNTIF($C$5:$Z$31,$C$127)&gt;1</formula>
    </cfRule>
    <cfRule type="expression" dxfId="7638" priority="748">
      <formula>COUNTIF($C$5:$Z$31,$C$126)&gt;1</formula>
    </cfRule>
    <cfRule type="expression" dxfId="7637" priority="749">
      <formula>COUNTIF($C$5:$Z$31,$C$125)&gt;1</formula>
    </cfRule>
    <cfRule type="expression" dxfId="7636" priority="750">
      <formula>COUNTIF($C$5:$Z$31,$C$124)&gt;1</formula>
    </cfRule>
    <cfRule type="expression" dxfId="7635" priority="751">
      <formula>COUNTIF($C$5:$Z$31,$C$123)&gt;1</formula>
    </cfRule>
    <cfRule type="expression" dxfId="7634" priority="752">
      <formula>COUNTIF($C$5:$Z$31,$C$122)&gt;1</formula>
    </cfRule>
    <cfRule type="expression" dxfId="7633" priority="753">
      <formula>COUNTIF($C$5:$Z$31,$C$121)&gt;1</formula>
    </cfRule>
    <cfRule type="expression" dxfId="7632" priority="754">
      <formula>COUNTIF($C$5:$Z$31,$C$120)&gt;1</formula>
    </cfRule>
    <cfRule type="expression" dxfId="7631" priority="755">
      <formula>COUNTIF($C$5:$Z$31,$C$119)&gt;1</formula>
    </cfRule>
    <cfRule type="expression" dxfId="7630" priority="756">
      <formula>COUNTIF($C$5:$Z$31,$C$118)&gt;1</formula>
    </cfRule>
    <cfRule type="expression" dxfId="7629" priority="757">
      <formula>COUNTIF($C$5:$Z$31,$C$117)&gt;1</formula>
    </cfRule>
    <cfRule type="expression" dxfId="7628" priority="758">
      <formula>COUNTIF($C$5:$Z$31,$C$116)&gt;1</formula>
    </cfRule>
    <cfRule type="expression" dxfId="7627" priority="759">
      <formula>COUNTIF($C$5:$Z$31,$C$115)&gt;1</formula>
    </cfRule>
    <cfRule type="expression" dxfId="7626" priority="760">
      <formula>COUNTIF($C$5:$Z$31,$C$114)&gt;1</formula>
    </cfRule>
    <cfRule type="expression" dxfId="7625" priority="761">
      <formula>COUNTIF($C$5:$Z$31,$C$113)&gt;1</formula>
    </cfRule>
    <cfRule type="expression" dxfId="7624" priority="762">
      <formula>COUNTIF($C$5:$Z$31,$C$112)&gt;1</formula>
    </cfRule>
    <cfRule type="expression" dxfId="7623" priority="763">
      <formula>COUNTIF($C$5:$Z$31,$C$111)&gt;1</formula>
    </cfRule>
    <cfRule type="expression" dxfId="7622" priority="764">
      <formula>COUNTIF($C$5:$Z$31,$C$110)&gt;1</formula>
    </cfRule>
    <cfRule type="expression" dxfId="7621" priority="765">
      <formula>COUNTIF($C$5:$Z$31,$C$109)&gt;1</formula>
    </cfRule>
    <cfRule type="expression" dxfId="7620" priority="766">
      <formula>COUNTIF($C$5:$Z$31,$C$108)&gt;1</formula>
    </cfRule>
    <cfRule type="expression" dxfId="7619" priority="767">
      <formula>COUNTIF($C$5:$Z$31,$C$107)&gt;1</formula>
    </cfRule>
    <cfRule type="expression" dxfId="7618" priority="768">
      <formula>COUNTIF($C$5:$Z$31,$C$106)&gt;1</formula>
    </cfRule>
    <cfRule type="expression" dxfId="7617" priority="769">
      <formula>COUNTIF($C$5:$Z$31,$C$105)&gt;1</formula>
    </cfRule>
    <cfRule type="expression" dxfId="7616" priority="770">
      <formula>COUNTIF($C$5:$Z$31,$C$104)&gt;1</formula>
    </cfRule>
    <cfRule type="expression" dxfId="7615" priority="771">
      <formula>COUNTIF($C$5:$Z$31,$C$103)&gt;1</formula>
    </cfRule>
    <cfRule type="expression" dxfId="7614" priority="772">
      <formula>COUNTIF($C$5:$Z$31,$C$102)&gt;1</formula>
    </cfRule>
  </conditionalFormatting>
  <conditionalFormatting sqref="S13:T13 N13:O13 I13:J13 D13:E13 S9:T9 X9:Y9 N9:O9 D9:E9 X13:Y13">
    <cfRule type="expression" dxfId="7613" priority="841" stopIfTrue="1">
      <formula>COUNTIF($C$5:$Z$31,$C$134)&gt;1</formula>
    </cfRule>
    <cfRule type="expression" dxfId="7612" priority="842" stopIfTrue="1">
      <formula>COUNTIF($C$5:$Z$31,$C$133)&gt;1</formula>
    </cfRule>
    <cfRule type="expression" dxfId="7611" priority="843" stopIfTrue="1">
      <formula>COUNTIF($C$5:$Z$31,$C$132)&gt;1</formula>
    </cfRule>
    <cfRule type="expression" dxfId="7610" priority="844" stopIfTrue="1">
      <formula>COUNTIF($C$5:$Z$31,$C$131)&gt;1</formula>
    </cfRule>
    <cfRule type="expression" dxfId="7609" priority="845" stopIfTrue="1">
      <formula>COUNTIF($C$5:$Z$31,$C$130)&gt;1</formula>
    </cfRule>
    <cfRule type="expression" dxfId="7608" priority="846" stopIfTrue="1">
      <formula>COUNTIF($C$5:$Z$31,$C$129)&gt;1</formula>
    </cfRule>
    <cfRule type="expression" dxfId="7607" priority="847" stopIfTrue="1">
      <formula>COUNTIF($C$5:$Z$31,$C$128)&gt;1</formula>
    </cfRule>
    <cfRule type="expression" dxfId="7606" priority="848" stopIfTrue="1">
      <formula>COUNTIF($C$5:$Z$31,$C$127)&gt;1</formula>
    </cfRule>
    <cfRule type="expression" dxfId="7605" priority="849" stopIfTrue="1">
      <formula>COUNTIF($C$5:$Z$31,$C$126)&gt;1</formula>
    </cfRule>
    <cfRule type="expression" dxfId="7604" priority="850" stopIfTrue="1">
      <formula>COUNTIF($C$5:$Z$31,$C$125)&gt;1</formula>
    </cfRule>
    <cfRule type="expression" dxfId="7603" priority="851" stopIfTrue="1">
      <formula>COUNTIF($C$5:$Z$31,$C$124)&gt;1</formula>
    </cfRule>
    <cfRule type="expression" dxfId="7602" priority="852" stopIfTrue="1">
      <formula>COUNTIF($C$5:$Z$31,$C$123)&gt;1</formula>
    </cfRule>
    <cfRule type="expression" dxfId="7601" priority="853" stopIfTrue="1">
      <formula>COUNTIF($C$5:$Z$31,$C$122)&gt;1</formula>
    </cfRule>
    <cfRule type="expression" dxfId="7600" priority="854" stopIfTrue="1">
      <formula>COUNTIF($C$5:$Z$31,$C$121)&gt;1</formula>
    </cfRule>
    <cfRule type="expression" dxfId="7599" priority="855" stopIfTrue="1">
      <formula>COUNTIF($C$5:$Z$31,$C$120)&gt;1</formula>
    </cfRule>
    <cfRule type="expression" dxfId="7598" priority="856" stopIfTrue="1">
      <formula>COUNTIF($C$5:$Z$31,$C$119)&gt;1</formula>
    </cfRule>
    <cfRule type="expression" dxfId="7597" priority="857" stopIfTrue="1">
      <formula>COUNTIF($C$5:$Z$31,$C$118)&gt;1</formula>
    </cfRule>
    <cfRule type="expression" dxfId="7596" priority="858" stopIfTrue="1">
      <formula>COUNTIF($C$5:$Z$31,$C$117)&gt;1</formula>
    </cfRule>
    <cfRule type="expression" dxfId="7595" priority="859" stopIfTrue="1">
      <formula>COUNTIF($C$5:$Z$31,$C$116)&gt;1</formula>
    </cfRule>
    <cfRule type="expression" dxfId="7594" priority="860" stopIfTrue="1">
      <formula>COUNTIF($C$5:$Z$31,$C$115)&gt;1</formula>
    </cfRule>
    <cfRule type="expression" dxfId="7593" priority="861" stopIfTrue="1">
      <formula>COUNTIF($C$5:$Z$31,$C$114)&gt;1</formula>
    </cfRule>
    <cfRule type="expression" dxfId="7592" priority="862" stopIfTrue="1">
      <formula>COUNTIF($C$5:$Z$31,$C$113)&gt;1</formula>
    </cfRule>
    <cfRule type="expression" dxfId="7591" priority="863" stopIfTrue="1">
      <formula>COUNTIF($C$5:$Z$31,$C$112)&gt;1</formula>
    </cfRule>
    <cfRule type="expression" dxfId="7590" priority="864" stopIfTrue="1">
      <formula>COUNTIF($C$5:$Z$31,$C$111)&gt;1</formula>
    </cfRule>
    <cfRule type="expression" dxfId="7589" priority="865" stopIfTrue="1">
      <formula>COUNTIF($C$5:$Z$31,$C$110)&gt;1</formula>
    </cfRule>
    <cfRule type="expression" dxfId="7588" priority="866" stopIfTrue="1">
      <formula>COUNTIF($C$5:$Z$31,$C$109)&gt;1</formula>
    </cfRule>
    <cfRule type="expression" dxfId="7587" priority="867" stopIfTrue="1">
      <formula>COUNTIF($C$5:$Z$31,$C$108)&gt;1</formula>
    </cfRule>
    <cfRule type="expression" dxfId="7586" priority="868" stopIfTrue="1">
      <formula>COUNTIF($C$5:$Z$31,$C$107)&gt;1</formula>
    </cfRule>
    <cfRule type="expression" dxfId="7585" priority="869" stopIfTrue="1">
      <formula>COUNTIF($C$5:$Z$31,$C$106)&gt;1</formula>
    </cfRule>
    <cfRule type="expression" dxfId="7584" priority="870" stopIfTrue="1">
      <formula>COUNTIF($C$5:$Z$31,$C$105)&gt;1</formula>
    </cfRule>
    <cfRule type="expression" dxfId="7583" priority="871" stopIfTrue="1">
      <formula>COUNTIF($C$5:$Z$31,$C$104)&gt;1</formula>
    </cfRule>
    <cfRule type="expression" dxfId="7582" priority="872" stopIfTrue="1">
      <formula>COUNTIF($C$5:$Z$31,$C$103)&gt;1</formula>
    </cfRule>
    <cfRule type="expression" dxfId="7581" priority="873" stopIfTrue="1">
      <formula>COUNTIF($C$5:$Z$31,$C$102)&gt;1</formula>
    </cfRule>
    <cfRule type="cellIs" dxfId="7580" priority="874" operator="between">
      <formula>0</formula>
      <formula>1500</formula>
    </cfRule>
  </conditionalFormatting>
  <conditionalFormatting sqref="N21:O21 D17:E17 S21:T21 X21:Y21 I17:J17 S17:T17 N17:O17 X17:Y17">
    <cfRule type="expression" dxfId="7579" priority="807" stopIfTrue="1">
      <formula>COUNTIF($C$5:$Z$31,$C$134)&gt;1</formula>
    </cfRule>
    <cfRule type="expression" dxfId="7578" priority="808" stopIfTrue="1">
      <formula>COUNTIF($C$5:$Z$31,$C$133)&gt;1</formula>
    </cfRule>
    <cfRule type="expression" dxfId="7577" priority="809" stopIfTrue="1">
      <formula>COUNTIF($C$5:$Z$31,$C$132)&gt;1</formula>
    </cfRule>
    <cfRule type="expression" dxfId="7576" priority="810" stopIfTrue="1">
      <formula>COUNTIF($C$5:$Z$31,$C$131)&gt;1</formula>
    </cfRule>
    <cfRule type="expression" dxfId="7575" priority="811" stopIfTrue="1">
      <formula>COUNTIF($C$5:$Z$31,$C$130)&gt;1</formula>
    </cfRule>
    <cfRule type="expression" dxfId="7574" priority="812" stopIfTrue="1">
      <formula>COUNTIF($C$5:$Z$31,$C$129)&gt;1</formula>
    </cfRule>
    <cfRule type="expression" dxfId="7573" priority="813" stopIfTrue="1">
      <formula>COUNTIF($C$5:$Z$31,$C$128)&gt;1</formula>
    </cfRule>
    <cfRule type="expression" dxfId="7572" priority="814" stopIfTrue="1">
      <formula>COUNTIF($C$5:$Z$31,$C$127)&gt;1</formula>
    </cfRule>
    <cfRule type="expression" dxfId="7571" priority="815" stopIfTrue="1">
      <formula>COUNTIF($C$5:$Z$31,$C$126)&gt;1</formula>
    </cfRule>
    <cfRule type="expression" dxfId="7570" priority="816" stopIfTrue="1">
      <formula>COUNTIF($C$5:$Z$31,$C$125)&gt;1</formula>
    </cfRule>
    <cfRule type="expression" dxfId="7569" priority="817" stopIfTrue="1">
      <formula>COUNTIF($C$5:$Z$31,$C$124)&gt;1</formula>
    </cfRule>
    <cfRule type="expression" dxfId="7568" priority="818" stopIfTrue="1">
      <formula>COUNTIF($C$5:$Z$31,$C$123)&gt;1</formula>
    </cfRule>
    <cfRule type="expression" dxfId="7567" priority="819" stopIfTrue="1">
      <formula>COUNTIF($C$5:$Z$31,$C$122)&gt;1</formula>
    </cfRule>
    <cfRule type="expression" dxfId="7566" priority="820" stopIfTrue="1">
      <formula>COUNTIF($C$5:$Z$31,$C$121)&gt;1</formula>
    </cfRule>
    <cfRule type="expression" dxfId="7565" priority="821" stopIfTrue="1">
      <formula>COUNTIF($C$5:$Z$31,$C$120)&gt;1</formula>
    </cfRule>
    <cfRule type="expression" dxfId="7564" priority="822" stopIfTrue="1">
      <formula>COUNTIF($C$5:$Z$31,$C$119)&gt;1</formula>
    </cfRule>
    <cfRule type="expression" dxfId="7563" priority="823" stopIfTrue="1">
      <formula>COUNTIF($C$5:$Z$31,$C$118)&gt;1</formula>
    </cfRule>
    <cfRule type="expression" dxfId="7562" priority="824" stopIfTrue="1">
      <formula>COUNTIF($C$5:$Z$31,$C$117)&gt;1</formula>
    </cfRule>
    <cfRule type="expression" dxfId="7561" priority="825" stopIfTrue="1">
      <formula>COUNTIF($C$5:$Z$31,$C$116)&gt;1</formula>
    </cfRule>
    <cfRule type="expression" dxfId="7560" priority="826" stopIfTrue="1">
      <formula>COUNTIF($C$5:$Z$31,$C$115)&gt;1</formula>
    </cfRule>
    <cfRule type="expression" dxfId="7559" priority="827" stopIfTrue="1">
      <formula>COUNTIF($C$5:$Z$31,$C$114)&gt;1</formula>
    </cfRule>
    <cfRule type="expression" dxfId="7558" priority="828" stopIfTrue="1">
      <formula>COUNTIF($C$5:$Z$31,$C$113)&gt;1</formula>
    </cfRule>
    <cfRule type="expression" dxfId="7557" priority="829" stopIfTrue="1">
      <formula>COUNTIF($C$5:$Z$31,$C$112)&gt;1</formula>
    </cfRule>
    <cfRule type="expression" dxfId="7556" priority="830" stopIfTrue="1">
      <formula>COUNTIF($C$5:$Z$31,$C$111)&gt;1</formula>
    </cfRule>
    <cfRule type="expression" dxfId="7555" priority="831" stopIfTrue="1">
      <formula>COUNTIF($C$5:$Z$31,$C$110)&gt;1</formula>
    </cfRule>
    <cfRule type="expression" dxfId="7554" priority="832" stopIfTrue="1">
      <formula>COUNTIF($C$5:$Z$31,$C$109)&gt;1</formula>
    </cfRule>
    <cfRule type="expression" dxfId="7553" priority="833" stopIfTrue="1">
      <formula>COUNTIF($C$5:$Z$31,$C$108)&gt;1</formula>
    </cfRule>
    <cfRule type="expression" dxfId="7552" priority="834" stopIfTrue="1">
      <formula>COUNTIF($C$5:$Z$31,$C$107)&gt;1</formula>
    </cfRule>
    <cfRule type="expression" dxfId="7551" priority="835" stopIfTrue="1">
      <formula>COUNTIF($C$5:$Z$31,$C$106)&gt;1</formula>
    </cfRule>
    <cfRule type="expression" dxfId="7550" priority="836" stopIfTrue="1">
      <formula>COUNTIF($C$5:$Z$31,$C$105)&gt;1</formula>
    </cfRule>
    <cfRule type="expression" dxfId="7549" priority="837" stopIfTrue="1">
      <formula>COUNTIF($C$5:$Z$31,$C$104)&gt;1</formula>
    </cfRule>
    <cfRule type="expression" dxfId="7548" priority="838" stopIfTrue="1">
      <formula>COUNTIF($C$5:$Z$31,$C$103)&gt;1</formula>
    </cfRule>
    <cfRule type="expression" dxfId="7547" priority="839" stopIfTrue="1">
      <formula>COUNTIF($C$5:$Z$31,$C$102)&gt;1</formula>
    </cfRule>
    <cfRule type="cellIs" dxfId="7546" priority="840" operator="between">
      <formula>0</formula>
      <formula>1500</formula>
    </cfRule>
  </conditionalFormatting>
  <conditionalFormatting sqref="N25:O25 I25:J25 S25:T25 X25:Y25 N29:O29 S29:T29 X29:Y29 I29:J29">
    <cfRule type="expression" dxfId="7545" priority="773" stopIfTrue="1">
      <formula>COUNTIF($C$5:$Z$31,$C$134)&gt;1</formula>
    </cfRule>
    <cfRule type="expression" dxfId="7544" priority="774" stopIfTrue="1">
      <formula>COUNTIF($C$5:$Z$31,$C$133)&gt;1</formula>
    </cfRule>
    <cfRule type="expression" dxfId="7543" priority="775" stopIfTrue="1">
      <formula>COUNTIF($C$5:$Z$31,$C$132)&gt;1</formula>
    </cfRule>
    <cfRule type="expression" dxfId="7542" priority="776" stopIfTrue="1">
      <formula>COUNTIF($C$5:$Z$31,$C$131)&gt;1</formula>
    </cfRule>
    <cfRule type="expression" dxfId="7541" priority="777" stopIfTrue="1">
      <formula>COUNTIF($C$5:$Z$31,$C$130)&gt;1</formula>
    </cfRule>
    <cfRule type="expression" dxfId="7540" priority="778" stopIfTrue="1">
      <formula>COUNTIF($C$5:$Z$31,$C$129)&gt;1</formula>
    </cfRule>
    <cfRule type="expression" dxfId="7539" priority="779" stopIfTrue="1">
      <formula>COUNTIF($C$5:$Z$31,$C$128)&gt;1</formula>
    </cfRule>
    <cfRule type="expression" dxfId="7538" priority="780" stopIfTrue="1">
      <formula>COUNTIF($C$5:$Z$31,$C$127)&gt;1</formula>
    </cfRule>
    <cfRule type="expression" dxfId="7537" priority="781" stopIfTrue="1">
      <formula>COUNTIF($C$5:$Z$31,$C$126)&gt;1</formula>
    </cfRule>
    <cfRule type="expression" dxfId="7536" priority="782" stopIfTrue="1">
      <formula>COUNTIF($C$5:$Z$31,$C$125)&gt;1</formula>
    </cfRule>
    <cfRule type="expression" dxfId="7535" priority="783" stopIfTrue="1">
      <formula>COUNTIF($C$5:$Z$31,$C$124)&gt;1</formula>
    </cfRule>
    <cfRule type="expression" dxfId="7534" priority="784" stopIfTrue="1">
      <formula>COUNTIF($C$5:$Z$31,$C$123)&gt;1</formula>
    </cfRule>
    <cfRule type="expression" dxfId="7533" priority="785" stopIfTrue="1">
      <formula>COUNTIF($C$5:$Z$31,$C$122)&gt;1</formula>
    </cfRule>
    <cfRule type="expression" dxfId="7532" priority="786" stopIfTrue="1">
      <formula>COUNTIF($C$5:$Z$31,$C$121)&gt;1</formula>
    </cfRule>
    <cfRule type="expression" dxfId="7531" priority="787" stopIfTrue="1">
      <formula>COUNTIF($C$5:$Z$31,$C$120)&gt;1</formula>
    </cfRule>
    <cfRule type="expression" dxfId="7530" priority="788" stopIfTrue="1">
      <formula>COUNTIF($C$5:$Z$31,$C$119)&gt;1</formula>
    </cfRule>
    <cfRule type="expression" dxfId="7529" priority="789" stopIfTrue="1">
      <formula>COUNTIF($C$5:$Z$31,$C$118)&gt;1</formula>
    </cfRule>
    <cfRule type="expression" dxfId="7528" priority="790" stopIfTrue="1">
      <formula>COUNTIF($C$5:$Z$31,$C$117)&gt;1</formula>
    </cfRule>
    <cfRule type="expression" dxfId="7527" priority="791" stopIfTrue="1">
      <formula>COUNTIF($C$5:$Z$31,$C$116)&gt;1</formula>
    </cfRule>
    <cfRule type="expression" dxfId="7526" priority="792" stopIfTrue="1">
      <formula>COUNTIF($C$5:$Z$31,$C$115)&gt;1</formula>
    </cfRule>
    <cfRule type="expression" dxfId="7525" priority="793" stopIfTrue="1">
      <formula>COUNTIF($C$5:$Z$31,$C$114)&gt;1</formula>
    </cfRule>
    <cfRule type="expression" dxfId="7524" priority="794" stopIfTrue="1">
      <formula>COUNTIF($C$5:$Z$31,$C$113)&gt;1</formula>
    </cfRule>
    <cfRule type="expression" dxfId="7523" priority="795" stopIfTrue="1">
      <formula>COUNTIF($C$5:$Z$31,$C$112)&gt;1</formula>
    </cfRule>
    <cfRule type="expression" dxfId="7522" priority="796" stopIfTrue="1">
      <formula>COUNTIF($C$5:$Z$31,$C$111)&gt;1</formula>
    </cfRule>
    <cfRule type="expression" dxfId="7521" priority="797" stopIfTrue="1">
      <formula>COUNTIF($C$5:$Z$31,$C$110)&gt;1</formula>
    </cfRule>
    <cfRule type="expression" dxfId="7520" priority="798" stopIfTrue="1">
      <formula>COUNTIF($C$5:$Z$31,$C$109)&gt;1</formula>
    </cfRule>
    <cfRule type="expression" dxfId="7519" priority="799" stopIfTrue="1">
      <formula>COUNTIF($C$5:$Z$31,$C$108)&gt;1</formula>
    </cfRule>
    <cfRule type="expression" dxfId="7518" priority="800" stopIfTrue="1">
      <formula>COUNTIF($C$5:$Z$31,$C$107)&gt;1</formula>
    </cfRule>
    <cfRule type="expression" dxfId="7517" priority="801" stopIfTrue="1">
      <formula>COUNTIF($C$5:$Z$31,$C$106)&gt;1</formula>
    </cfRule>
    <cfRule type="expression" dxfId="7516" priority="802" stopIfTrue="1">
      <formula>COUNTIF($C$5:$Z$31,$C$105)&gt;1</formula>
    </cfRule>
    <cfRule type="expression" dxfId="7515" priority="803" stopIfTrue="1">
      <formula>COUNTIF($C$5:$Z$31,$C$104)&gt;1</formula>
    </cfRule>
    <cfRule type="expression" dxfId="7514" priority="804" stopIfTrue="1">
      <formula>COUNTIF($C$5:$Z$31,$C$103)&gt;1</formula>
    </cfRule>
    <cfRule type="expression" dxfId="7513" priority="805" stopIfTrue="1">
      <formula>COUNTIF($C$5:$Z$31,$C$102)&gt;1</formula>
    </cfRule>
    <cfRule type="cellIs" dxfId="7512" priority="806" operator="between">
      <formula>0</formula>
      <formula>1500</formula>
    </cfRule>
  </conditionalFormatting>
  <conditionalFormatting sqref="AC88:AC93">
    <cfRule type="cellIs" dxfId="7511" priority="737" operator="equal">
      <formula>"GL"</formula>
    </cfRule>
    <cfRule type="cellIs" dxfId="7510" priority="738" operator="equal">
      <formula>"VE"</formula>
    </cfRule>
    <cfRule type="cellIs" dxfId="7509" priority="739" operator="equal">
      <formula>"AT"</formula>
    </cfRule>
  </conditionalFormatting>
  <conditionalFormatting sqref="C88:C93">
    <cfRule type="expression" dxfId="7508" priority="732">
      <formula>AND(D88="B")</formula>
    </cfRule>
    <cfRule type="expression" dxfId="7507" priority="733">
      <formula>AND(D88="g")</formula>
    </cfRule>
    <cfRule type="expression" dxfId="7506" priority="734">
      <formula>AND(D88="t")</formula>
    </cfRule>
    <cfRule type="expression" dxfId="7505" priority="735">
      <formula>AND(D88="L")</formula>
    </cfRule>
    <cfRule type="expression" dxfId="7504" priority="736">
      <formula>AND(D88="N")</formula>
    </cfRule>
  </conditionalFormatting>
  <conditionalFormatting sqref="H88:H93">
    <cfRule type="expression" dxfId="7503" priority="727">
      <formula>AND(I88="B")</formula>
    </cfRule>
    <cfRule type="expression" dxfId="7502" priority="728">
      <formula>AND(I88="g")</formula>
    </cfRule>
    <cfRule type="expression" dxfId="7501" priority="729">
      <formula>AND(I88="t")</formula>
    </cfRule>
    <cfRule type="expression" dxfId="7500" priority="730">
      <formula>AND(I88="L")</formula>
    </cfRule>
    <cfRule type="expression" dxfId="7499" priority="731">
      <formula>AND(I88="N")</formula>
    </cfRule>
  </conditionalFormatting>
  <conditionalFormatting sqref="M88:M93">
    <cfRule type="expression" dxfId="7498" priority="722">
      <formula>AND(N88="B")</formula>
    </cfRule>
    <cfRule type="expression" dxfId="7497" priority="723">
      <formula>AND(N88="g")</formula>
    </cfRule>
    <cfRule type="expression" dxfId="7496" priority="724">
      <formula>AND(N88="t")</formula>
    </cfRule>
    <cfRule type="expression" dxfId="7495" priority="725">
      <formula>AND(N88="L")</formula>
    </cfRule>
    <cfRule type="expression" dxfId="7494" priority="726">
      <formula>AND(N88="N")</formula>
    </cfRule>
  </conditionalFormatting>
  <conditionalFormatting sqref="R88:R93">
    <cfRule type="expression" dxfId="7493" priority="717">
      <formula>AND(S88="B")</formula>
    </cfRule>
    <cfRule type="expression" dxfId="7492" priority="718">
      <formula>AND(S88="g")</formula>
    </cfRule>
    <cfRule type="expression" dxfId="7491" priority="719">
      <formula>AND(S88="t")</formula>
    </cfRule>
    <cfRule type="expression" dxfId="7490" priority="720">
      <formula>AND(S88="L")</formula>
    </cfRule>
    <cfRule type="expression" dxfId="7489" priority="721">
      <formula>AND(S88="N")</formula>
    </cfRule>
  </conditionalFormatting>
  <conditionalFormatting sqref="W88:W93">
    <cfRule type="expression" dxfId="7488" priority="712">
      <formula>AND(X88="B")</formula>
    </cfRule>
    <cfRule type="expression" dxfId="7487" priority="713">
      <formula>AND(X88="g")</formula>
    </cfRule>
    <cfRule type="expression" dxfId="7486" priority="714">
      <formula>AND(X88="t")</formula>
    </cfRule>
    <cfRule type="expression" dxfId="7485" priority="715">
      <formula>AND(X88="L")</formula>
    </cfRule>
    <cfRule type="expression" dxfId="7484" priority="716">
      <formula>AND(X88="N")</formula>
    </cfRule>
  </conditionalFormatting>
  <conditionalFormatting sqref="AB88:AB90">
    <cfRule type="expression" dxfId="7483" priority="707">
      <formula>AND(AC88="B")</formula>
    </cfRule>
    <cfRule type="expression" dxfId="7482" priority="708">
      <formula>AND(AC88="g")</formula>
    </cfRule>
    <cfRule type="expression" dxfId="7481" priority="709">
      <formula>AND(AC88="t")</formula>
    </cfRule>
    <cfRule type="expression" dxfId="7480" priority="710">
      <formula>AND(AC88="L")</formula>
    </cfRule>
    <cfRule type="expression" dxfId="7479" priority="711">
      <formula>AND(AC88="N")</formula>
    </cfRule>
  </conditionalFormatting>
  <conditionalFormatting sqref="E88:E93">
    <cfRule type="cellIs" dxfId="7478" priority="704" operator="equal">
      <formula>"GL"</formula>
    </cfRule>
    <cfRule type="cellIs" dxfId="7477" priority="705" operator="equal">
      <formula>"VE"</formula>
    </cfRule>
    <cfRule type="cellIs" dxfId="7476" priority="706" operator="equal">
      <formula>"AT"</formula>
    </cfRule>
  </conditionalFormatting>
  <conditionalFormatting sqref="J88:J93">
    <cfRule type="cellIs" dxfId="7475" priority="701" operator="equal">
      <formula>"GL"</formula>
    </cfRule>
    <cfRule type="cellIs" dxfId="7474" priority="702" operator="equal">
      <formula>"VE"</formula>
    </cfRule>
    <cfRule type="cellIs" dxfId="7473" priority="703" operator="equal">
      <formula>"AT"</formula>
    </cfRule>
  </conditionalFormatting>
  <conditionalFormatting sqref="O88:O93">
    <cfRule type="cellIs" dxfId="7472" priority="698" operator="equal">
      <formula>"GL"</formula>
    </cfRule>
    <cfRule type="cellIs" dxfId="7471" priority="699" operator="equal">
      <formula>"VE"</formula>
    </cfRule>
    <cfRule type="cellIs" dxfId="7470" priority="700" operator="equal">
      <formula>"AT"</formula>
    </cfRule>
  </conditionalFormatting>
  <conditionalFormatting sqref="T88:T93">
    <cfRule type="cellIs" dxfId="7469" priority="695" operator="equal">
      <formula>"GL"</formula>
    </cfRule>
    <cfRule type="cellIs" dxfId="7468" priority="696" operator="equal">
      <formula>"VE"</formula>
    </cfRule>
    <cfRule type="cellIs" dxfId="7467" priority="697" operator="equal">
      <formula>"AT"</formula>
    </cfRule>
  </conditionalFormatting>
  <conditionalFormatting sqref="Y88:Y93">
    <cfRule type="cellIs" dxfId="7466" priority="692" operator="equal">
      <formula>"GL"</formula>
    </cfRule>
    <cfRule type="cellIs" dxfId="7465" priority="693" operator="equal">
      <formula>"VE"</formula>
    </cfRule>
    <cfRule type="cellIs" dxfId="7464" priority="694" operator="equal">
      <formula>"AT"</formula>
    </cfRule>
  </conditionalFormatting>
  <conditionalFormatting sqref="AD88:AD93">
    <cfRule type="cellIs" dxfId="7463" priority="689" operator="equal">
      <formula>"GL"</formula>
    </cfRule>
    <cfRule type="cellIs" dxfId="7462" priority="690" operator="equal">
      <formula>"VE"</formula>
    </cfRule>
    <cfRule type="cellIs" dxfId="7461" priority="691" operator="equal">
      <formula>"AT"</formula>
    </cfRule>
  </conditionalFormatting>
  <conditionalFormatting sqref="AG32">
    <cfRule type="cellIs" dxfId="7460" priority="649" stopIfTrue="1" operator="between">
      <formula>0</formula>
      <formula>210000</formula>
    </cfRule>
    <cfRule type="cellIs" dxfId="7459" priority="650" stopIfTrue="1" operator="between">
      <formula>210000</formula>
      <formula>281000</formula>
    </cfRule>
    <cfRule type="cellIs" dxfId="7458" priority="651" stopIfTrue="1" operator="greaterThan">
      <formula>281000</formula>
    </cfRule>
  </conditionalFormatting>
  <conditionalFormatting sqref="AG33">
    <cfRule type="cellIs" dxfId="7457" priority="646" stopIfTrue="1" operator="between">
      <formula>0</formula>
      <formula>212915</formula>
    </cfRule>
    <cfRule type="cellIs" dxfId="7456" priority="647" stopIfTrue="1" operator="between">
      <formula>212916</formula>
      <formula>281000</formula>
    </cfRule>
    <cfRule type="cellIs" dxfId="7455" priority="648" stopIfTrue="1" operator="greaterThan">
      <formula>281000</formula>
    </cfRule>
  </conditionalFormatting>
  <conditionalFormatting sqref="AG34:AG58">
    <cfRule type="cellIs" dxfId="7454" priority="204" stopIfTrue="1" operator="between">
      <formula>0</formula>
      <formula>212915</formula>
    </cfRule>
    <cfRule type="cellIs" dxfId="7453" priority="205" stopIfTrue="1" operator="between">
      <formula>212916</formula>
      <formula>281000</formula>
    </cfRule>
    <cfRule type="cellIs" dxfId="7452" priority="206" stopIfTrue="1" operator="greaterThan">
      <formula>281000</formula>
    </cfRule>
  </conditionalFormatting>
  <conditionalFormatting sqref="I9:J9">
    <cfRule type="expression" dxfId="7451" priority="1" stopIfTrue="1">
      <formula>COUNTIF($C$5:$Z$31,$C$133)&gt;1</formula>
    </cfRule>
    <cfRule type="expression" dxfId="7450" priority="2" stopIfTrue="1">
      <formula>COUNTIF($C$5:$Z$31,$C$132)&gt;1</formula>
    </cfRule>
    <cfRule type="expression" dxfId="7449" priority="3" stopIfTrue="1">
      <formula>COUNTIF($C$5:$Z$31,$C$131)&gt;1</formula>
    </cfRule>
    <cfRule type="expression" dxfId="7448" priority="4" stopIfTrue="1">
      <formula>COUNTIF($C$5:$Z$31,$C$130)&gt;1</formula>
    </cfRule>
    <cfRule type="expression" dxfId="7447" priority="5" stopIfTrue="1">
      <formula>COUNTIF($C$5:$Z$31,$C$129)&gt;1</formula>
    </cfRule>
    <cfRule type="expression" dxfId="7446" priority="6" stopIfTrue="1">
      <formula>COUNTIF($C$5:$Z$31,$C$128)&gt;1</formula>
    </cfRule>
    <cfRule type="expression" dxfId="7445" priority="7" stopIfTrue="1">
      <formula>COUNTIF($C$5:$Z$31,$C$127)&gt;1</formula>
    </cfRule>
    <cfRule type="expression" dxfId="7444" priority="8" stopIfTrue="1">
      <formula>COUNTIF($C$5:$Z$31,$C$126)&gt;1</formula>
    </cfRule>
    <cfRule type="expression" dxfId="7443" priority="9" stopIfTrue="1">
      <formula>COUNTIF($C$5:$Z$31,$C$125)&gt;1</formula>
    </cfRule>
    <cfRule type="expression" dxfId="7442" priority="10" stopIfTrue="1">
      <formula>COUNTIF($C$5:$Z$31,$C$124)&gt;1</formula>
    </cfRule>
    <cfRule type="expression" dxfId="7441" priority="11" stopIfTrue="1">
      <formula>COUNTIF($C$5:$Z$31,$C$123)&gt;1</formula>
    </cfRule>
    <cfRule type="expression" dxfId="7440" priority="12" stopIfTrue="1">
      <formula>COUNTIF($C$5:$Z$31,$C$122)&gt;1</formula>
    </cfRule>
    <cfRule type="expression" dxfId="7439" priority="13" stopIfTrue="1">
      <formula>COUNTIF($C$5:$Z$31,$C$121)&gt;1</formula>
    </cfRule>
    <cfRule type="expression" dxfId="7438" priority="14" stopIfTrue="1">
      <formula>COUNTIF($C$5:$Z$31,$C$120)&gt;1</formula>
    </cfRule>
    <cfRule type="expression" dxfId="7437" priority="15" stopIfTrue="1">
      <formula>COUNTIF($C$5:$Z$31,$C$119)&gt;1</formula>
    </cfRule>
    <cfRule type="expression" dxfId="7436" priority="16" stopIfTrue="1">
      <formula>COUNTIF($C$5:$Z$31,$C$118)&gt;1</formula>
    </cfRule>
    <cfRule type="expression" dxfId="7435" priority="17" stopIfTrue="1">
      <formula>COUNTIF($C$5:$Z$31,$C$117)&gt;1</formula>
    </cfRule>
    <cfRule type="expression" dxfId="7434" priority="18" stopIfTrue="1">
      <formula>COUNTIF($C$5:$Z$31,$C$116)&gt;1</formula>
    </cfRule>
    <cfRule type="expression" dxfId="7433" priority="19" stopIfTrue="1">
      <formula>COUNTIF($C$5:$Z$31,$C$115)&gt;1</formula>
    </cfRule>
    <cfRule type="expression" dxfId="7432" priority="20" stopIfTrue="1">
      <formula>COUNTIF($C$5:$Z$31,$C$114)&gt;1</formula>
    </cfRule>
    <cfRule type="expression" dxfId="7431" priority="21" stopIfTrue="1">
      <formula>COUNTIF($C$5:$Z$31,$C$113)&gt;1</formula>
    </cfRule>
    <cfRule type="expression" dxfId="7430" priority="22" stopIfTrue="1">
      <formula>COUNTIF($C$5:$Z$31,$C$112)&gt;1</formula>
    </cfRule>
    <cfRule type="expression" dxfId="7429" priority="23" stopIfTrue="1">
      <formula>COUNTIF($C$5:$Z$31,$C$111)&gt;1</formula>
    </cfRule>
    <cfRule type="expression" dxfId="7428" priority="24" stopIfTrue="1">
      <formula>COUNTIF($C$5:$Z$31,$C$110)&gt;1</formula>
    </cfRule>
    <cfRule type="expression" dxfId="7427" priority="25" stopIfTrue="1">
      <formula>COUNTIF($C$5:$Z$31,$C$109)&gt;1</formula>
    </cfRule>
    <cfRule type="expression" dxfId="7426" priority="26" stopIfTrue="1">
      <formula>COUNTIF($C$5:$Z$31,$C$108)&gt;1</formula>
    </cfRule>
    <cfRule type="expression" dxfId="7425" priority="27" stopIfTrue="1">
      <formula>COUNTIF($C$5:$Z$31,$C$107)&gt;1</formula>
    </cfRule>
    <cfRule type="expression" dxfId="7424" priority="28" stopIfTrue="1">
      <formula>COUNTIF($C$5:$Z$31,$C$106)&gt;1</formula>
    </cfRule>
    <cfRule type="expression" dxfId="7423" priority="29" stopIfTrue="1">
      <formula>COUNTIF($C$5:$Z$31,$C$105)&gt;1</formula>
    </cfRule>
    <cfRule type="expression" dxfId="7422" priority="30" stopIfTrue="1">
      <formula>COUNTIF($C$5:$Z$31,$C$104)&gt;1</formula>
    </cfRule>
    <cfRule type="expression" dxfId="7421" priority="31" stopIfTrue="1">
      <formula>COUNTIF($C$5:$Z$31,$C$103)&gt;1</formula>
    </cfRule>
    <cfRule type="expression" dxfId="7420" priority="32" stopIfTrue="1">
      <formula>COUNTIF($C$5:$Z$31,$C$102)&gt;1</formula>
    </cfRule>
    <cfRule type="expression" dxfId="7419" priority="33" stopIfTrue="1">
      <formula>COUNTIF($C$5:$Z$31,$C$101)&gt;1</formula>
    </cfRule>
    <cfRule type="cellIs" dxfId="741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Semaine_P2">
                <anchor moveWithCells="1" sizeWithCells="1">
                  <from>
                    <xdr:col>30</xdr:col>
                    <xdr:colOff>66675</xdr:colOff>
                    <xdr:row>17</xdr:row>
                    <xdr:rowOff>161925</xdr:rowOff>
                  </from>
                  <to>
                    <xdr:col>30</xdr:col>
                    <xdr:colOff>800100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2F986-8280-424D-B5B8-FD97DC8AA0F5}">
  <sheetPr codeName="Feuil18">
    <tabColor rgb="FF7030A0"/>
    <pageSetUpPr fitToPage="1"/>
  </sheetPr>
  <dimension ref="A1:AK156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5703125" style="85" customWidth="1"/>
    <col min="8" max="8" width="7.7109375" style="85" customWidth="1"/>
    <col min="9" max="9" width="3.7109375" style="85" customWidth="1"/>
    <col min="10" max="10" width="6.5703125" style="85" customWidth="1"/>
    <col min="11" max="11" width="5.7109375" style="85" customWidth="1"/>
    <col min="12" max="12" width="1.2851562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8.5703125" style="85" customWidth="1"/>
    <col min="28" max="29" width="8.42578125" style="85" customWidth="1"/>
    <col min="30" max="30" width="10.5703125" style="85" customWidth="1"/>
    <col min="31" max="33" width="11.42578125" style="85"/>
    <col min="34" max="34" width="10" style="85" customWidth="1"/>
    <col min="35" max="35" width="14" style="85" customWidth="1"/>
    <col min="36" max="36" width="13.28515625" style="85" customWidth="1"/>
    <col min="37" max="16384" width="11.42578125" style="85"/>
  </cols>
  <sheetData>
    <row r="1" spans="1:37" ht="18" customHeight="1" x14ac:dyDescent="0.3">
      <c r="A1" s="865">
        <f ca="1">TODAY()</f>
        <v>45613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37" ht="18" x14ac:dyDescent="0.35">
      <c r="A2" s="117" t="s">
        <v>263</v>
      </c>
      <c r="C2" s="117" t="s">
        <v>264</v>
      </c>
      <c r="D2" s="85" t="s">
        <v>1</v>
      </c>
    </row>
    <row r="3" spans="1:37" ht="18" x14ac:dyDescent="0.35">
      <c r="A3" s="905"/>
      <c r="B3" s="906"/>
      <c r="C3" s="980">
        <v>1</v>
      </c>
      <c r="D3" s="980"/>
      <c r="E3" s="980"/>
      <c r="F3" s="980"/>
      <c r="G3" s="723"/>
      <c r="H3" s="980">
        <v>2</v>
      </c>
      <c r="I3" s="980"/>
      <c r="J3" s="980"/>
      <c r="K3" s="980"/>
      <c r="L3" s="723"/>
      <c r="M3" s="980">
        <v>3</v>
      </c>
      <c r="N3" s="980"/>
      <c r="O3" s="980"/>
      <c r="P3" s="980"/>
      <c r="Q3" s="723"/>
      <c r="R3" s="980">
        <v>4</v>
      </c>
      <c r="S3" s="980"/>
      <c r="T3" s="980"/>
      <c r="U3" s="980"/>
      <c r="V3" s="723"/>
      <c r="W3" s="980">
        <v>5</v>
      </c>
      <c r="X3" s="980"/>
      <c r="Y3" s="980"/>
      <c r="Z3" s="980"/>
      <c r="AA3" s="116"/>
      <c r="AE3" s="188" t="s">
        <v>3</v>
      </c>
      <c r="AF3" s="722" t="s">
        <v>4</v>
      </c>
      <c r="AG3" s="190" t="s">
        <v>5</v>
      </c>
      <c r="AI3" s="192" t="s">
        <v>6</v>
      </c>
      <c r="AJ3" s="192" t="s">
        <v>7</v>
      </c>
    </row>
    <row r="4" spans="1:37" ht="5.0999999999999996" customHeight="1" thickBot="1" x14ac:dyDescent="0.4">
      <c r="A4" s="104"/>
      <c r="B4" s="104"/>
      <c r="C4" s="721"/>
      <c r="D4" s="721"/>
      <c r="E4" s="721"/>
      <c r="F4" s="721"/>
      <c r="G4" s="721"/>
      <c r="H4" s="721"/>
      <c r="I4" s="721"/>
      <c r="J4" s="721"/>
      <c r="K4" s="721"/>
      <c r="L4" s="721"/>
      <c r="M4" s="721"/>
      <c r="N4" s="721"/>
      <c r="O4" s="721"/>
      <c r="P4" s="721"/>
      <c r="Q4" s="721"/>
      <c r="R4" s="721"/>
      <c r="S4" s="721"/>
      <c r="T4" s="721"/>
      <c r="U4" s="721"/>
      <c r="V4" s="721"/>
      <c r="W4" s="721"/>
      <c r="X4" s="721"/>
      <c r="Y4" s="721"/>
      <c r="Z4" s="721"/>
      <c r="AA4" s="104"/>
      <c r="AE4" s="471"/>
      <c r="AF4" s="472"/>
      <c r="AG4" s="473"/>
      <c r="AI4" s="193"/>
      <c r="AJ4" s="193"/>
    </row>
    <row r="5" spans="1:37" ht="18" customHeight="1" thickBot="1" x14ac:dyDescent="0.4">
      <c r="A5" s="885" t="s">
        <v>8</v>
      </c>
      <c r="B5" s="104"/>
      <c r="C5" s="973">
        <v>1005</v>
      </c>
      <c r="D5" s="974"/>
      <c r="E5" s="979"/>
      <c r="F5" s="126"/>
      <c r="G5" s="104"/>
      <c r="H5" s="973"/>
      <c r="I5" s="974"/>
      <c r="J5" s="979"/>
      <c r="K5" s="126"/>
      <c r="L5" s="104"/>
      <c r="M5" s="973"/>
      <c r="N5" s="974"/>
      <c r="O5" s="979"/>
      <c r="P5" s="113"/>
      <c r="Q5" s="104"/>
      <c r="R5" s="973"/>
      <c r="S5" s="974"/>
      <c r="T5" s="979"/>
      <c r="U5" s="113"/>
      <c r="V5" s="104"/>
      <c r="W5" s="973"/>
      <c r="X5" s="974"/>
      <c r="Y5" s="979"/>
      <c r="Z5" s="113"/>
      <c r="AA5" s="104"/>
      <c r="AD5" s="94"/>
      <c r="AE5" s="194">
        <v>1006</v>
      </c>
      <c r="AF5" s="720"/>
      <c r="AG5" s="476"/>
      <c r="AI5" s="196" t="s">
        <v>10</v>
      </c>
      <c r="AJ5" s="197">
        <v>68</v>
      </c>
      <c r="AK5" s="94"/>
    </row>
    <row r="6" spans="1:37" ht="18" customHeight="1" thickBot="1" x14ac:dyDescent="0.4">
      <c r="A6" s="885"/>
      <c r="B6" s="104"/>
      <c r="C6" s="987"/>
      <c r="D6" s="988"/>
      <c r="E6" s="971" t="s">
        <v>265</v>
      </c>
      <c r="F6" s="981"/>
      <c r="G6" s="104"/>
      <c r="H6" s="971"/>
      <c r="I6" s="981"/>
      <c r="J6" s="971"/>
      <c r="K6" s="981"/>
      <c r="L6" s="104"/>
      <c r="M6" s="971"/>
      <c r="N6" s="981"/>
      <c r="O6" s="982"/>
      <c r="P6" s="983"/>
      <c r="Q6" s="104"/>
      <c r="R6" s="984"/>
      <c r="S6" s="981"/>
      <c r="T6" s="971"/>
      <c r="U6" s="981"/>
      <c r="V6" s="719"/>
      <c r="W6" s="985"/>
      <c r="X6" s="986"/>
      <c r="Y6" s="971"/>
      <c r="Z6" s="972"/>
      <c r="AA6" s="104"/>
      <c r="AD6" s="94"/>
      <c r="AE6" s="198">
        <v>1032</v>
      </c>
      <c r="AF6" s="477"/>
      <c r="AG6" s="476"/>
      <c r="AI6" s="200" t="s">
        <v>11</v>
      </c>
      <c r="AJ6" s="324"/>
    </row>
    <row r="7" spans="1:37" ht="18" customHeight="1" x14ac:dyDescent="0.35">
      <c r="A7" s="886"/>
      <c r="B7" s="104"/>
      <c r="C7" s="107"/>
      <c r="D7" s="481"/>
      <c r="E7" s="481"/>
      <c r="F7" s="481"/>
      <c r="G7" s="480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D7" s="94"/>
      <c r="AE7" s="202"/>
      <c r="AF7" s="718"/>
      <c r="AG7" s="476"/>
      <c r="AI7" s="203" t="s">
        <v>12</v>
      </c>
      <c r="AJ7" s="322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D8" s="94"/>
      <c r="AE8" s="717"/>
      <c r="AF8" s="473"/>
      <c r="AG8" s="716"/>
      <c r="AI8" s="193"/>
      <c r="AJ8" s="486"/>
    </row>
    <row r="9" spans="1:37" ht="18" customHeight="1" thickBot="1" x14ac:dyDescent="0.4">
      <c r="A9" s="900" t="s">
        <v>13</v>
      </c>
      <c r="B9" s="104"/>
      <c r="C9" s="115" t="str">
        <f>$AB$54</f>
        <v>9211</v>
      </c>
      <c r="D9" s="1001">
        <v>1026</v>
      </c>
      <c r="E9" s="1002"/>
      <c r="F9" s="554">
        <v>21</v>
      </c>
      <c r="G9" s="104"/>
      <c r="H9" s="115" t="str">
        <f>$AB$47</f>
        <v>9107</v>
      </c>
      <c r="I9" s="1001"/>
      <c r="J9" s="1002"/>
      <c r="K9" s="111">
        <v>14</v>
      </c>
      <c r="L9" s="104"/>
      <c r="M9" s="115" t="str">
        <f>$AB$42</f>
        <v>9104</v>
      </c>
      <c r="N9" s="1001"/>
      <c r="O9" s="1002"/>
      <c r="P9" s="111">
        <v>9</v>
      </c>
      <c r="Q9" s="104"/>
      <c r="R9" s="115" t="str">
        <f>$AB$39</f>
        <v>9204</v>
      </c>
      <c r="S9" s="973"/>
      <c r="T9" s="974"/>
      <c r="U9" s="111">
        <v>6</v>
      </c>
      <c r="V9" s="104"/>
      <c r="W9" s="115" t="str">
        <f>$AB$34</f>
        <v>9201</v>
      </c>
      <c r="X9" s="973"/>
      <c r="Y9" s="974"/>
      <c r="Z9" s="111">
        <v>1</v>
      </c>
      <c r="AA9" s="117"/>
      <c r="AB9" s="546"/>
      <c r="AD9" s="94"/>
      <c r="AE9" s="194">
        <v>1008</v>
      </c>
      <c r="AF9" s="489"/>
      <c r="AG9" s="199"/>
      <c r="AI9" s="508" t="s">
        <v>15</v>
      </c>
      <c r="AJ9" s="318"/>
    </row>
    <row r="10" spans="1:37" ht="18" customHeight="1" thickBot="1" x14ac:dyDescent="0.4">
      <c r="A10" s="900"/>
      <c r="B10" s="104"/>
      <c r="C10" s="994">
        <f>$AC$54</f>
        <v>0.27499999999999997</v>
      </c>
      <c r="D10" s="995"/>
      <c r="E10" s="912" t="str">
        <f>$AF$54</f>
        <v>25:05</v>
      </c>
      <c r="F10" s="1011"/>
      <c r="G10" s="106"/>
      <c r="H10" s="888">
        <f>$AC$47</f>
        <v>0.2388888888888889</v>
      </c>
      <c r="I10" s="975"/>
      <c r="J10" s="888">
        <f>$AF$47</f>
        <v>2.9861111111111113E-2</v>
      </c>
      <c r="K10" s="889"/>
      <c r="L10" s="109"/>
      <c r="M10" s="888">
        <f>$AC$42</f>
        <v>0.22222222222222221</v>
      </c>
      <c r="N10" s="975"/>
      <c r="O10" s="888">
        <f>$AF$42</f>
        <v>6.1111111111111116E-2</v>
      </c>
      <c r="P10" s="889"/>
      <c r="Q10" s="109"/>
      <c r="R10" s="888">
        <f>$AC$39</f>
        <v>0.20972222222222223</v>
      </c>
      <c r="S10" s="975"/>
      <c r="T10" s="888" t="str">
        <f>$AF$39</f>
        <v>21:24</v>
      </c>
      <c r="U10" s="889"/>
      <c r="V10" s="109"/>
      <c r="W10" s="888">
        <f>$AC$34</f>
        <v>0.17847222222222223</v>
      </c>
      <c r="X10" s="889"/>
      <c r="Y10" s="888">
        <f>$AF$34</f>
        <v>5.6250000000000001E-2</v>
      </c>
      <c r="Z10" s="889"/>
      <c r="AA10" s="104"/>
      <c r="AD10" s="94"/>
      <c r="AE10" s="198"/>
      <c r="AF10" s="492"/>
      <c r="AG10" s="715"/>
      <c r="AI10" s="493"/>
      <c r="AJ10" s="324"/>
    </row>
    <row r="11" spans="1:37" ht="18" customHeight="1" x14ac:dyDescent="0.35">
      <c r="A11" s="88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202">
        <v>1002</v>
      </c>
      <c r="AF11" s="495"/>
      <c r="AG11" s="714"/>
      <c r="AI11" s="497"/>
      <c r="AJ11" s="322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713"/>
      <c r="AF12" s="471"/>
      <c r="AG12" s="473"/>
      <c r="AI12" s="486"/>
      <c r="AJ12" s="486"/>
    </row>
    <row r="13" spans="1:37" ht="18" customHeight="1" thickBot="1" x14ac:dyDescent="0.4">
      <c r="A13" s="885" t="s">
        <v>18</v>
      </c>
      <c r="B13" s="104"/>
      <c r="C13" s="115" t="str">
        <f>$AB$48</f>
        <v>9208</v>
      </c>
      <c r="D13" s="1001">
        <v>1029</v>
      </c>
      <c r="E13" s="1002"/>
      <c r="F13" s="111">
        <v>17</v>
      </c>
      <c r="G13" s="104"/>
      <c r="H13" s="115" t="str">
        <f>$AB$46</f>
        <v>9207</v>
      </c>
      <c r="I13" s="1001">
        <v>1001</v>
      </c>
      <c r="J13" s="1002"/>
      <c r="K13" s="111">
        <v>13</v>
      </c>
      <c r="L13" s="104"/>
      <c r="M13" s="115" t="str">
        <f>$AB$41</f>
        <v>9205</v>
      </c>
      <c r="N13" s="973"/>
      <c r="O13" s="974"/>
      <c r="P13" s="461">
        <v>8</v>
      </c>
      <c r="Q13" s="104"/>
      <c r="R13" s="115" t="str">
        <f>$AB$38</f>
        <v>9203</v>
      </c>
      <c r="S13" s="973"/>
      <c r="T13" s="974"/>
      <c r="U13" s="111">
        <v>5</v>
      </c>
      <c r="V13" s="104"/>
      <c r="W13" s="115" t="str">
        <f>$AB$36</f>
        <v>9202</v>
      </c>
      <c r="X13" s="973"/>
      <c r="Y13" s="974"/>
      <c r="Z13" s="111">
        <v>3</v>
      </c>
      <c r="AA13" s="104"/>
      <c r="AB13" s="90"/>
      <c r="AE13" s="198"/>
      <c r="AF13" s="500" t="s">
        <v>241</v>
      </c>
      <c r="AG13" s="501" t="s">
        <v>80</v>
      </c>
      <c r="AI13" s="508" t="s">
        <v>21</v>
      </c>
      <c r="AJ13" s="318"/>
    </row>
    <row r="14" spans="1:37" ht="18" customHeight="1" thickBot="1" x14ac:dyDescent="0.4">
      <c r="A14" s="885"/>
      <c r="B14" s="104"/>
      <c r="C14" s="888">
        <f>$AC$48</f>
        <v>0.24652777777777779</v>
      </c>
      <c r="D14" s="975"/>
      <c r="E14" s="888" t="str">
        <f>$AF$48</f>
        <v>20:42</v>
      </c>
      <c r="F14" s="889"/>
      <c r="G14" s="106"/>
      <c r="H14" s="888">
        <f>$AC$46</f>
        <v>0.23611111111111113</v>
      </c>
      <c r="I14" s="975"/>
      <c r="J14" s="888">
        <f>$AF$46</f>
        <v>2.7777777777777779E-3</v>
      </c>
      <c r="K14" s="889"/>
      <c r="L14" s="106"/>
      <c r="M14" s="888">
        <f>$AC$41</f>
        <v>0.22083333333333333</v>
      </c>
      <c r="N14" s="889"/>
      <c r="O14" s="888" t="str">
        <f>$AF$41</f>
        <v>21:55</v>
      </c>
      <c r="P14" s="889"/>
      <c r="Q14" s="109"/>
      <c r="R14" s="888">
        <f>$AC$38</f>
        <v>0.20486111111111113</v>
      </c>
      <c r="S14" s="975"/>
      <c r="T14" s="888">
        <f>R6</f>
        <v>0</v>
      </c>
      <c r="U14" s="889"/>
      <c r="V14" s="109"/>
      <c r="W14" s="888">
        <f>$AC$36</f>
        <v>0.19722222222222222</v>
      </c>
      <c r="X14" s="975"/>
      <c r="Y14" s="888">
        <f>$AF$36</f>
        <v>5.8333333333333327E-2</v>
      </c>
      <c r="Z14" s="889"/>
      <c r="AA14" s="104"/>
      <c r="AC14" s="87"/>
      <c r="AE14" s="198"/>
      <c r="AF14" s="761"/>
      <c r="AG14" s="502"/>
      <c r="AI14" s="497"/>
      <c r="AJ14" s="318"/>
    </row>
    <row r="15" spans="1:37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C15" s="90"/>
      <c r="AE15" s="503"/>
      <c r="AF15" s="504"/>
      <c r="AG15" s="505"/>
      <c r="AI15" s="497"/>
      <c r="AJ15" s="324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I16" s="486"/>
      <c r="AJ16" s="486"/>
    </row>
    <row r="17" spans="1:37" ht="20.25" thickBot="1" x14ac:dyDescent="0.4">
      <c r="A17" s="900" t="s">
        <v>22</v>
      </c>
      <c r="B17" s="104"/>
      <c r="C17" s="114" t="str">
        <f>$AB$45</f>
        <v>9106</v>
      </c>
      <c r="D17" s="973"/>
      <c r="E17" s="979"/>
      <c r="F17" s="111">
        <v>12</v>
      </c>
      <c r="G17" s="104"/>
      <c r="H17" s="114" t="str">
        <f>$AB$43</f>
        <v>9206</v>
      </c>
      <c r="I17" s="973"/>
      <c r="J17" s="979"/>
      <c r="K17" s="111">
        <v>10</v>
      </c>
      <c r="L17" s="104"/>
      <c r="M17" s="114" t="str">
        <f>$AB$40</f>
        <v>9103</v>
      </c>
      <c r="N17" s="973"/>
      <c r="O17" s="979"/>
      <c r="P17" s="111">
        <v>7</v>
      </c>
      <c r="Q17" s="104"/>
      <c r="R17" s="114" t="str">
        <f>$AB$37</f>
        <v>9102</v>
      </c>
      <c r="S17" s="973"/>
      <c r="T17" s="979"/>
      <c r="U17" s="111">
        <v>4</v>
      </c>
      <c r="V17" s="104"/>
      <c r="W17" s="115" t="str">
        <f>$AB$35</f>
        <v>9101</v>
      </c>
      <c r="X17" s="973"/>
      <c r="Y17" s="974"/>
      <c r="Z17" s="111">
        <v>2</v>
      </c>
      <c r="AA17" s="117"/>
      <c r="AB17" s="546"/>
      <c r="AC17" s="90" t="s">
        <v>2</v>
      </c>
      <c r="AI17" s="508" t="s">
        <v>24</v>
      </c>
      <c r="AJ17" s="318"/>
    </row>
    <row r="18" spans="1:37" ht="22.5" customHeight="1" thickBot="1" x14ac:dyDescent="0.4">
      <c r="A18" s="900"/>
      <c r="B18" s="104"/>
      <c r="C18" s="888">
        <f>$AC$45</f>
        <v>0.23402777777777781</v>
      </c>
      <c r="D18" s="975"/>
      <c r="E18" s="888" t="str">
        <f>$AF$45</f>
        <v>21:08</v>
      </c>
      <c r="F18" s="889"/>
      <c r="G18" s="604"/>
      <c r="H18" s="888">
        <f>$AC$43</f>
        <v>0.22500000000000001</v>
      </c>
      <c r="I18" s="975"/>
      <c r="J18" s="888" t="str">
        <f>$AF$43</f>
        <v>20:28</v>
      </c>
      <c r="K18" s="889"/>
      <c r="L18" s="608"/>
      <c r="M18" s="888">
        <f>$AC$40</f>
        <v>0.21458333333333335</v>
      </c>
      <c r="N18" s="889"/>
      <c r="O18" s="888" t="str">
        <f>$AF$40</f>
        <v>19:34</v>
      </c>
      <c r="P18" s="889"/>
      <c r="Q18" s="608"/>
      <c r="R18" s="888">
        <f>$AC$37</f>
        <v>0.20555555555555557</v>
      </c>
      <c r="S18" s="889"/>
      <c r="T18" s="888" t="str">
        <f>$AF$37</f>
        <v>19:23</v>
      </c>
      <c r="U18" s="889"/>
      <c r="V18" s="109"/>
      <c r="W18" s="888">
        <f>$AC$35</f>
        <v>0.19166666666666665</v>
      </c>
      <c r="X18" s="975"/>
      <c r="Y18" s="888">
        <f>$AF$35</f>
        <v>3.8194444444444441E-2</v>
      </c>
      <c r="Z18" s="889"/>
      <c r="AA18" s="104"/>
      <c r="AI18" s="493"/>
      <c r="AJ18" s="318"/>
    </row>
    <row r="19" spans="1:37" ht="18.75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85" t="s">
        <v>2</v>
      </c>
      <c r="AI19" s="497" t="s">
        <v>2</v>
      </c>
      <c r="AJ19" s="324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85" t="s">
        <v>2</v>
      </c>
      <c r="AI20" s="486"/>
      <c r="AJ20" s="486"/>
    </row>
    <row r="21" spans="1:37" ht="18" customHeight="1" thickBot="1" x14ac:dyDescent="0.4">
      <c r="A21" s="885" t="s">
        <v>27</v>
      </c>
      <c r="B21" s="104"/>
      <c r="C21" s="973">
        <v>1018</v>
      </c>
      <c r="D21" s="974"/>
      <c r="E21" s="979"/>
      <c r="F21" s="111"/>
      <c r="G21" s="104"/>
      <c r="H21" s="973">
        <v>1004</v>
      </c>
      <c r="I21" s="974"/>
      <c r="J21" s="979"/>
      <c r="K21" s="113"/>
      <c r="M21" s="114" t="str">
        <f>$AB$52</f>
        <v>9210</v>
      </c>
      <c r="N21" s="973"/>
      <c r="O21" s="979"/>
      <c r="P21" s="554">
        <v>19</v>
      </c>
      <c r="Q21" s="104"/>
      <c r="R21" s="114" t="str">
        <f>$AB$51</f>
        <v>9109</v>
      </c>
      <c r="S21" s="973"/>
      <c r="T21" s="979"/>
      <c r="U21" s="554">
        <v>18</v>
      </c>
      <c r="V21" s="104"/>
      <c r="W21" s="114" t="str">
        <f>$AB$48</f>
        <v>9208</v>
      </c>
      <c r="X21" s="973"/>
      <c r="Y21" s="979"/>
      <c r="Z21" s="111">
        <v>15</v>
      </c>
      <c r="AA21" s="104"/>
      <c r="AB21" s="90"/>
      <c r="AI21" s="508" t="s">
        <v>29</v>
      </c>
      <c r="AJ21" s="318"/>
    </row>
    <row r="22" spans="1:37" ht="18" customHeight="1" thickBot="1" x14ac:dyDescent="0.4">
      <c r="A22" s="885"/>
      <c r="B22" s="104"/>
      <c r="C22" s="989"/>
      <c r="D22" s="990"/>
      <c r="E22" s="936"/>
      <c r="F22" s="991"/>
      <c r="G22" s="109"/>
      <c r="H22" s="1013"/>
      <c r="I22" s="1014"/>
      <c r="J22" s="971"/>
      <c r="K22" s="972"/>
      <c r="M22" s="888">
        <f>$AC$52</f>
        <v>0.26111111111111113</v>
      </c>
      <c r="N22" s="975"/>
      <c r="O22" s="888" t="str">
        <f>$AF$52</f>
        <v>21:25</v>
      </c>
      <c r="P22" s="975"/>
      <c r="Q22" s="109"/>
      <c r="R22" s="888">
        <f>$AC$51</f>
        <v>0.25833333333333336</v>
      </c>
      <c r="S22" s="975"/>
      <c r="T22" s="888" t="str">
        <f>$AF$51</f>
        <v>21:46</v>
      </c>
      <c r="U22" s="975"/>
      <c r="V22" s="106"/>
      <c r="W22" s="888">
        <f>$AC$48</f>
        <v>0.24652777777777779</v>
      </c>
      <c r="X22" s="975"/>
      <c r="Y22" s="888" t="str">
        <f>$AF$48</f>
        <v>20:42</v>
      </c>
      <c r="Z22" s="889"/>
      <c r="AA22" s="104"/>
      <c r="AB22" s="105"/>
      <c r="AI22" s="493"/>
      <c r="AJ22" s="324"/>
    </row>
    <row r="23" spans="1:37" ht="18" customHeight="1" x14ac:dyDescent="0.35">
      <c r="A23" s="886"/>
      <c r="B23" s="104"/>
      <c r="C23" s="107"/>
      <c r="D23" s="107"/>
      <c r="E23" s="107"/>
      <c r="F23" s="107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AA23" s="104"/>
      <c r="AE23" s="90"/>
      <c r="AF23" s="90"/>
      <c r="AG23" s="90"/>
      <c r="AI23" s="493"/>
      <c r="AJ23" s="324"/>
      <c r="AK23" s="85" t="s">
        <v>245</v>
      </c>
    </row>
    <row r="24" spans="1:37" ht="5.0999999999999996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I24" s="507"/>
      <c r="AJ24" s="508"/>
    </row>
    <row r="25" spans="1:37" ht="18" customHeight="1" thickBot="1" x14ac:dyDescent="0.4">
      <c r="A25" s="900" t="s">
        <v>30</v>
      </c>
      <c r="B25" s="104"/>
      <c r="C25" s="976"/>
      <c r="D25" s="977"/>
      <c r="E25" s="978"/>
      <c r="F25" s="554"/>
      <c r="G25" s="104"/>
      <c r="H25" s="976"/>
      <c r="I25" s="977"/>
      <c r="J25" s="978"/>
      <c r="K25" s="554"/>
      <c r="L25" s="462"/>
      <c r="M25" s="976"/>
      <c r="N25" s="977"/>
      <c r="O25" s="978"/>
      <c r="P25" s="554"/>
      <c r="Q25" s="462"/>
      <c r="R25" s="976"/>
      <c r="S25" s="977"/>
      <c r="T25" s="978"/>
      <c r="U25" s="554"/>
      <c r="V25" s="462"/>
      <c r="W25" s="712" t="str">
        <f>$AB$53</f>
        <v>9110</v>
      </c>
      <c r="X25" s="1003">
        <v>1021</v>
      </c>
      <c r="Y25" s="1004"/>
      <c r="Z25" s="554">
        <v>20</v>
      </c>
      <c r="AA25" s="104"/>
      <c r="AB25" s="895" t="s">
        <v>2</v>
      </c>
      <c r="AC25" s="896"/>
      <c r="AD25" s="110"/>
      <c r="AF25" s="101">
        <f>COUNTA(AE5:AE7,S17,S29,I13,D9,AE9:AE11,AE13:AE15,AF14,AG14,AG15,AG5:AG6,C5,H5,M5,R5,W5,M29,AG7,S9,I17,X9,X29,N13,N21,X21,X13,I9,D13,C29,C21,C25,R25,S21,S13,N9,X25,H29,D17,N17,X17,AF5,H25,M25,H21)</f>
        <v>14</v>
      </c>
      <c r="AI25" s="711" t="s">
        <v>32</v>
      </c>
      <c r="AJ25" s="1005"/>
    </row>
    <row r="26" spans="1:37" ht="18" customHeight="1" thickBot="1" x14ac:dyDescent="0.4">
      <c r="A26" s="900"/>
      <c r="B26" s="104"/>
      <c r="C26" s="1009"/>
      <c r="D26" s="1010"/>
      <c r="E26" s="971"/>
      <c r="F26" s="972"/>
      <c r="G26" s="109"/>
      <c r="H26" s="1009"/>
      <c r="I26" s="1010"/>
      <c r="J26" s="971"/>
      <c r="K26" s="972"/>
      <c r="L26" s="608"/>
      <c r="M26" s="996"/>
      <c r="N26" s="997"/>
      <c r="O26" s="971"/>
      <c r="P26" s="913"/>
      <c r="Q26" s="608"/>
      <c r="R26" s="1007"/>
      <c r="S26" s="1008"/>
      <c r="T26" s="971"/>
      <c r="U26" s="913"/>
      <c r="V26" s="604"/>
      <c r="W26" s="888">
        <f>$AC$53</f>
        <v>0.27291666666666664</v>
      </c>
      <c r="X26" s="975"/>
      <c r="Y26" s="888" t="str">
        <f>$AF$53</f>
        <v>19:57</v>
      </c>
      <c r="Z26" s="975"/>
      <c r="AA26" s="104"/>
      <c r="AB26" s="105"/>
      <c r="AI26" s="710" t="s">
        <v>33</v>
      </c>
      <c r="AJ26" s="1006"/>
    </row>
    <row r="27" spans="1:37" ht="18" customHeight="1" x14ac:dyDescent="0.35">
      <c r="A27" s="886"/>
      <c r="B27" s="104"/>
      <c r="C27" s="555"/>
      <c r="D27" s="555"/>
      <c r="E27" s="555"/>
      <c r="F27" s="555"/>
      <c r="G27" s="104"/>
      <c r="H27" s="107"/>
      <c r="I27" s="107"/>
      <c r="J27" s="107"/>
      <c r="K27" s="481"/>
      <c r="L27" s="104"/>
      <c r="M27" s="107"/>
      <c r="N27" s="107"/>
      <c r="O27" s="107"/>
      <c r="P27" s="481"/>
      <c r="Q27" s="104"/>
      <c r="V27" s="104"/>
      <c r="AA27" s="104"/>
      <c r="AE27" s="85" t="s">
        <v>2</v>
      </c>
      <c r="AI27" s="212"/>
      <c r="AJ27" s="324"/>
    </row>
    <row r="28" spans="1:37" ht="18.75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V28" s="104"/>
      <c r="AA28" s="104"/>
      <c r="AJ28" s="140"/>
    </row>
    <row r="29" spans="1:37" ht="18" customHeight="1" thickBot="1" x14ac:dyDescent="0.4">
      <c r="A29" s="900" t="s">
        <v>35</v>
      </c>
      <c r="B29" s="104"/>
      <c r="C29" s="976">
        <v>1015</v>
      </c>
      <c r="D29" s="977"/>
      <c r="E29" s="978"/>
      <c r="F29" s="554"/>
      <c r="G29" s="104"/>
      <c r="H29" s="976">
        <v>1016</v>
      </c>
      <c r="I29" s="977"/>
      <c r="J29" s="978"/>
      <c r="K29" s="554"/>
      <c r="L29" s="462"/>
      <c r="M29" s="976">
        <v>1019</v>
      </c>
      <c r="N29" s="977"/>
      <c r="O29" s="978"/>
      <c r="P29" s="554"/>
      <c r="Q29" s="462"/>
      <c r="R29" s="351" t="str">
        <f>$AB$49</f>
        <v>9108</v>
      </c>
      <c r="S29" s="1001"/>
      <c r="T29" s="1012"/>
      <c r="U29" s="595">
        <v>16</v>
      </c>
      <c r="V29" s="462"/>
      <c r="W29" s="114" t="str">
        <f>$AB$44</f>
        <v>9105</v>
      </c>
      <c r="X29" s="973"/>
      <c r="Y29" s="979"/>
      <c r="Z29" s="595">
        <v>11</v>
      </c>
      <c r="AA29" s="104"/>
      <c r="AB29" s="895"/>
      <c r="AC29" s="896"/>
      <c r="AI29" s="514" t="s">
        <v>36</v>
      </c>
      <c r="AJ29" s="513"/>
    </row>
    <row r="30" spans="1:37" ht="18" customHeight="1" thickBot="1" x14ac:dyDescent="0.4">
      <c r="A30" s="900"/>
      <c r="B30" s="104"/>
      <c r="C30" s="996"/>
      <c r="D30" s="997"/>
      <c r="E30" s="971"/>
      <c r="F30" s="972"/>
      <c r="G30" s="109"/>
      <c r="H30" s="996"/>
      <c r="I30" s="997"/>
      <c r="J30" s="919"/>
      <c r="K30" s="998"/>
      <c r="L30" s="608"/>
      <c r="M30" s="999"/>
      <c r="N30" s="1000"/>
      <c r="O30" s="971"/>
      <c r="P30" s="981"/>
      <c r="Q30" s="608"/>
      <c r="R30" s="992">
        <f>$AC$49</f>
        <v>0.24861111111111112</v>
      </c>
      <c r="S30" s="993"/>
      <c r="T30" s="992" t="str">
        <f>$AD$49</f>
        <v>9:48</v>
      </c>
      <c r="U30" s="993"/>
      <c r="V30" s="608"/>
      <c r="W30" s="992">
        <f>$AC$44</f>
        <v>0.22847222222222222</v>
      </c>
      <c r="X30" s="993"/>
      <c r="Y30" s="992" t="str">
        <f>$AD$44</f>
        <v>9:20</v>
      </c>
      <c r="Z30" s="993"/>
      <c r="AA30" s="104"/>
      <c r="AI30" s="708"/>
      <c r="AJ30" s="513"/>
    </row>
    <row r="31" spans="1:37" ht="18" customHeight="1" thickBot="1" x14ac:dyDescent="0.4">
      <c r="A31" s="886"/>
      <c r="B31" s="104"/>
      <c r="D31" s="709"/>
      <c r="E31" s="709"/>
      <c r="F31" s="709"/>
      <c r="G31" s="709"/>
      <c r="H31" s="90"/>
      <c r="J31" s="88"/>
      <c r="K31" s="90"/>
      <c r="L31" s="88"/>
      <c r="R31" s="992">
        <f>$AE$49</f>
        <v>0.66388888888888886</v>
      </c>
      <c r="S31" s="993"/>
      <c r="T31" s="992">
        <f>$AF$49</f>
        <v>2.013888888888889E-2</v>
      </c>
      <c r="U31" s="993"/>
      <c r="V31" s="464"/>
      <c r="W31" s="992">
        <f>$AE$44</f>
        <v>0.63750000000000007</v>
      </c>
      <c r="X31" s="993"/>
      <c r="Y31" s="992">
        <f>$AF$44</f>
        <v>4.7222222222222221E-2</v>
      </c>
      <c r="Z31" s="993"/>
      <c r="AA31" s="104"/>
      <c r="AI31" s="708"/>
      <c r="AJ31" s="513"/>
    </row>
    <row r="32" spans="1:37" ht="13.9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4.45" hidden="1" customHeight="1" x14ac:dyDescent="0.3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4.45" hidden="1" customHeight="1" x14ac:dyDescent="0.3">
      <c r="Z34" s="85">
        <v>1</v>
      </c>
      <c r="AB34" s="703" t="s">
        <v>41</v>
      </c>
      <c r="AC34" s="768">
        <v>0.17847222222222223</v>
      </c>
      <c r="AD34" s="703"/>
      <c r="AE34" s="703"/>
      <c r="AF34" s="707">
        <v>5.6250000000000001E-2</v>
      </c>
      <c r="AG34" s="703">
        <v>329</v>
      </c>
      <c r="AI34" s="94"/>
      <c r="AJ34" s="93"/>
      <c r="AK34" s="93"/>
    </row>
    <row r="35" spans="3:37" ht="14.45" hidden="1" customHeight="1" x14ac:dyDescent="0.3">
      <c r="Z35" s="85">
        <v>2</v>
      </c>
      <c r="AB35" s="703" t="s">
        <v>42</v>
      </c>
      <c r="AC35" s="768">
        <v>0.19166666666666665</v>
      </c>
      <c r="AD35" s="707"/>
      <c r="AE35" s="707"/>
      <c r="AF35" s="707">
        <v>3.8194444444444441E-2</v>
      </c>
      <c r="AG35" s="703">
        <v>306</v>
      </c>
      <c r="AI35" s="94"/>
      <c r="AJ35" s="93"/>
      <c r="AK35" s="93"/>
    </row>
    <row r="36" spans="3:37" ht="14.45" hidden="1" customHeight="1" x14ac:dyDescent="0.3">
      <c r="C36" s="91"/>
      <c r="Z36" s="85">
        <v>3</v>
      </c>
      <c r="AB36" s="703" t="s">
        <v>44</v>
      </c>
      <c r="AC36" s="768">
        <v>0.19722222222222222</v>
      </c>
      <c r="AD36" s="703"/>
      <c r="AE36" s="703"/>
      <c r="AF36" s="707">
        <v>5.8333333333333327E-2</v>
      </c>
      <c r="AG36" s="703">
        <v>326</v>
      </c>
      <c r="AI36" s="94"/>
      <c r="AJ36" s="93"/>
      <c r="AK36" s="93"/>
    </row>
    <row r="37" spans="3:37" ht="14.45" hidden="1" customHeight="1" x14ac:dyDescent="0.3">
      <c r="C37" s="91"/>
      <c r="Z37" s="85">
        <v>4</v>
      </c>
      <c r="AB37" s="703" t="s">
        <v>94</v>
      </c>
      <c r="AC37" s="768">
        <v>0.20555555555555557</v>
      </c>
      <c r="AD37" s="707"/>
      <c r="AE37" s="703"/>
      <c r="AF37" s="707" t="s">
        <v>266</v>
      </c>
      <c r="AG37" s="703">
        <v>218</v>
      </c>
      <c r="AI37" s="94"/>
      <c r="AJ37" s="93"/>
      <c r="AK37" s="93"/>
    </row>
    <row r="38" spans="3:37" ht="14.45" hidden="1" customHeight="1" x14ac:dyDescent="0.3">
      <c r="C38" s="91"/>
      <c r="Z38" s="85">
        <v>5</v>
      </c>
      <c r="AB38" s="703" t="s">
        <v>100</v>
      </c>
      <c r="AC38" s="768">
        <v>0.20486111111111113</v>
      </c>
      <c r="AD38" s="703"/>
      <c r="AE38" s="703"/>
      <c r="AF38" s="707">
        <v>3.6805555555555557E-2</v>
      </c>
      <c r="AG38" s="703">
        <v>310</v>
      </c>
      <c r="AI38" s="94"/>
      <c r="AJ38" s="93"/>
      <c r="AK38" s="93"/>
    </row>
    <row r="39" spans="3:37" ht="14.45" hidden="1" customHeight="1" x14ac:dyDescent="0.3">
      <c r="C39" s="91"/>
      <c r="Z39" s="85">
        <v>6</v>
      </c>
      <c r="AB39" s="703" t="s">
        <v>45</v>
      </c>
      <c r="AC39" s="768">
        <v>0.20972222222222223</v>
      </c>
      <c r="AD39" s="703"/>
      <c r="AE39" s="703"/>
      <c r="AF39" s="703" t="s">
        <v>267</v>
      </c>
      <c r="AG39" s="703">
        <v>256</v>
      </c>
      <c r="AI39" s="94"/>
      <c r="AJ39" s="93"/>
      <c r="AK39" s="93"/>
    </row>
    <row r="40" spans="3:37" ht="14.45" hidden="1" customHeight="1" x14ac:dyDescent="0.3">
      <c r="C40" s="91"/>
      <c r="Z40" s="85">
        <v>7</v>
      </c>
      <c r="AB40" s="703" t="s">
        <v>46</v>
      </c>
      <c r="AC40" s="768">
        <v>0.21458333333333335</v>
      </c>
      <c r="AD40" s="703"/>
      <c r="AE40" s="703"/>
      <c r="AF40" s="703" t="s">
        <v>268</v>
      </c>
      <c r="AG40" s="703">
        <v>218</v>
      </c>
      <c r="AI40" s="94"/>
      <c r="AJ40" s="93"/>
      <c r="AK40" s="93"/>
    </row>
    <row r="41" spans="3:37" ht="14.45" hidden="1" customHeight="1" x14ac:dyDescent="0.3">
      <c r="C41" s="91"/>
      <c r="M41" s="703"/>
      <c r="N41" s="768"/>
      <c r="O41" s="707"/>
      <c r="P41" s="703"/>
      <c r="Q41" s="707"/>
      <c r="Z41" s="85">
        <v>8</v>
      </c>
      <c r="AB41" s="703" t="s">
        <v>123</v>
      </c>
      <c r="AC41" s="768">
        <v>0.22083333333333333</v>
      </c>
      <c r="AD41" s="707"/>
      <c r="AE41" s="707"/>
      <c r="AF41" s="707" t="s">
        <v>269</v>
      </c>
      <c r="AG41" s="703">
        <v>259</v>
      </c>
      <c r="AI41" s="94"/>
      <c r="AJ41" s="93"/>
      <c r="AK41" s="93"/>
    </row>
    <row r="42" spans="3:37" ht="14.45" hidden="1" customHeight="1" x14ac:dyDescent="0.3">
      <c r="C42" s="91"/>
      <c r="Z42" s="85">
        <v>9</v>
      </c>
      <c r="AB42" s="703" t="s">
        <v>48</v>
      </c>
      <c r="AC42" s="768">
        <v>0.22222222222222221</v>
      </c>
      <c r="AD42" s="703"/>
      <c r="AE42" s="703"/>
      <c r="AF42" s="707">
        <v>6.1111111111111116E-2</v>
      </c>
      <c r="AG42" s="703">
        <v>306</v>
      </c>
      <c r="AI42" s="94"/>
      <c r="AJ42" s="93"/>
      <c r="AK42" s="93"/>
    </row>
    <row r="43" spans="3:37" ht="14.45" hidden="1" customHeight="1" x14ac:dyDescent="0.3">
      <c r="C43" s="91"/>
      <c r="Z43" s="85">
        <v>10</v>
      </c>
      <c r="AB43" s="703" t="s">
        <v>133</v>
      </c>
      <c r="AC43" s="768">
        <v>0.22500000000000001</v>
      </c>
      <c r="AD43" s="703"/>
      <c r="AE43" s="703"/>
      <c r="AF43" s="707" t="s">
        <v>270</v>
      </c>
      <c r="AG43" s="703">
        <v>236</v>
      </c>
      <c r="AI43" s="94"/>
      <c r="AJ43" s="93"/>
      <c r="AK43" s="93"/>
    </row>
    <row r="44" spans="3:37" ht="14.45" hidden="1" customHeight="1" x14ac:dyDescent="0.3">
      <c r="C44" s="91"/>
      <c r="R44" s="100"/>
      <c r="S44" s="100"/>
      <c r="T44" s="100"/>
      <c r="U44" s="100"/>
      <c r="Z44" s="85">
        <v>11</v>
      </c>
      <c r="AB44" s="703" t="s">
        <v>119</v>
      </c>
      <c r="AC44" s="768">
        <v>0.22847222222222222</v>
      </c>
      <c r="AD44" s="707" t="s">
        <v>271</v>
      </c>
      <c r="AE44" s="707">
        <v>0.63750000000000007</v>
      </c>
      <c r="AF44" s="707">
        <v>4.7222222222222221E-2</v>
      </c>
      <c r="AG44" s="703">
        <v>208</v>
      </c>
      <c r="AI44" s="94"/>
      <c r="AJ44" s="93"/>
      <c r="AK44" s="93"/>
    </row>
    <row r="45" spans="3:37" ht="14.45" hidden="1" customHeight="1" x14ac:dyDescent="0.3">
      <c r="C45" s="91"/>
      <c r="R45" s="100"/>
      <c r="S45" s="100"/>
      <c r="T45" s="100"/>
      <c r="U45" s="100"/>
      <c r="Z45" s="85">
        <v>12</v>
      </c>
      <c r="AB45" s="703" t="s">
        <v>127</v>
      </c>
      <c r="AC45" s="768">
        <v>0.23402777777777781</v>
      </c>
      <c r="AD45" s="703"/>
      <c r="AE45" s="703"/>
      <c r="AF45" s="703" t="s">
        <v>139</v>
      </c>
      <c r="AG45" s="703">
        <v>236</v>
      </c>
      <c r="AI45" s="94"/>
      <c r="AJ45" s="93"/>
      <c r="AK45" s="93"/>
    </row>
    <row r="46" spans="3:37" ht="14.45" hidden="1" customHeight="1" x14ac:dyDescent="0.3">
      <c r="C46" s="91"/>
      <c r="Z46" s="85">
        <v>13</v>
      </c>
      <c r="AB46" s="703" t="s">
        <v>142</v>
      </c>
      <c r="AC46" s="768">
        <v>0.23611111111111113</v>
      </c>
      <c r="AD46" s="703"/>
      <c r="AE46" s="703"/>
      <c r="AF46" s="707">
        <v>2.7777777777777779E-3</v>
      </c>
      <c r="AG46" s="703">
        <v>286</v>
      </c>
      <c r="AI46" s="94"/>
      <c r="AJ46" s="93"/>
      <c r="AK46" s="93"/>
    </row>
    <row r="47" spans="3:37" ht="14.45" hidden="1" customHeight="1" x14ac:dyDescent="0.3">
      <c r="C47" s="91"/>
      <c r="Z47" s="85">
        <v>14</v>
      </c>
      <c r="AB47" s="703" t="s">
        <v>129</v>
      </c>
      <c r="AC47" s="768">
        <v>0.2388888888888889</v>
      </c>
      <c r="AD47" s="703"/>
      <c r="AE47" s="703"/>
      <c r="AF47" s="707">
        <v>2.9861111111111113E-2</v>
      </c>
      <c r="AG47" s="703">
        <v>289</v>
      </c>
      <c r="AI47" s="94"/>
      <c r="AJ47" s="93"/>
      <c r="AK47" s="93"/>
    </row>
    <row r="48" spans="3:37" ht="14.45" hidden="1" customHeight="1" x14ac:dyDescent="0.3">
      <c r="C48" s="91"/>
      <c r="Z48" s="85">
        <v>15</v>
      </c>
      <c r="AB48" s="703" t="s">
        <v>152</v>
      </c>
      <c r="AC48" s="768">
        <v>0.24652777777777779</v>
      </c>
      <c r="AD48" s="703"/>
      <c r="AE48" s="703"/>
      <c r="AF48" s="703" t="s">
        <v>272</v>
      </c>
      <c r="AG48" s="703">
        <v>232</v>
      </c>
      <c r="AI48" s="94"/>
      <c r="AJ48" s="93"/>
      <c r="AK48" s="93"/>
    </row>
    <row r="49" spans="3:37" ht="14.45" hidden="1" customHeight="1" x14ac:dyDescent="0.3">
      <c r="C49" s="91"/>
      <c r="Z49" s="85">
        <v>16</v>
      </c>
      <c r="AB49" s="703" t="s">
        <v>51</v>
      </c>
      <c r="AC49" s="768">
        <v>0.24861111111111112</v>
      </c>
      <c r="AD49" s="707" t="s">
        <v>273</v>
      </c>
      <c r="AE49" s="707">
        <v>0.66388888888888886</v>
      </c>
      <c r="AF49" s="707">
        <v>2.013888888888889E-2</v>
      </c>
      <c r="AG49" s="703">
        <v>190</v>
      </c>
      <c r="AI49" s="94"/>
      <c r="AJ49" s="93"/>
      <c r="AK49" s="93"/>
    </row>
    <row r="50" spans="3:37" ht="14.45" hidden="1" customHeight="1" x14ac:dyDescent="0.3">
      <c r="C50" s="91"/>
      <c r="Z50" s="85">
        <v>17</v>
      </c>
      <c r="AB50" s="703" t="s">
        <v>157</v>
      </c>
      <c r="AC50" s="768">
        <v>0.25138888888888888</v>
      </c>
      <c r="AD50" s="703"/>
      <c r="AE50" s="703"/>
      <c r="AF50" s="707">
        <v>2.4305555555555556E-2</v>
      </c>
      <c r="AG50" s="703">
        <v>286</v>
      </c>
      <c r="AH50" s="90"/>
      <c r="AI50" s="94"/>
      <c r="AJ50" s="93"/>
      <c r="AK50" s="93"/>
    </row>
    <row r="51" spans="3:37" ht="14.45" hidden="1" customHeight="1" x14ac:dyDescent="0.3">
      <c r="C51" s="91"/>
      <c r="Z51" s="85">
        <v>18</v>
      </c>
      <c r="AB51" s="703" t="s">
        <v>52</v>
      </c>
      <c r="AC51" s="768">
        <v>0.25833333333333336</v>
      </c>
      <c r="AD51" s="703"/>
      <c r="AE51" s="703"/>
      <c r="AF51" s="703" t="s">
        <v>274</v>
      </c>
      <c r="AG51" s="703">
        <v>236</v>
      </c>
      <c r="AH51" s="90"/>
      <c r="AI51" s="94"/>
      <c r="AJ51" s="93"/>
      <c r="AK51" s="93"/>
    </row>
    <row r="52" spans="3:37" ht="14.45" hidden="1" customHeight="1" x14ac:dyDescent="0.3">
      <c r="C52" s="91"/>
      <c r="Z52" s="85">
        <v>19</v>
      </c>
      <c r="AB52" s="703" t="s">
        <v>175</v>
      </c>
      <c r="AC52" s="768">
        <v>0.26111111111111113</v>
      </c>
      <c r="AD52" s="703"/>
      <c r="AE52" s="703"/>
      <c r="AF52" s="703" t="s">
        <v>275</v>
      </c>
      <c r="AG52" s="703">
        <v>236</v>
      </c>
      <c r="AH52" s="90"/>
      <c r="AI52" s="94"/>
      <c r="AJ52" s="93"/>
      <c r="AK52" s="93"/>
    </row>
    <row r="53" spans="3:37" ht="14.45" hidden="1" customHeight="1" x14ac:dyDescent="0.3">
      <c r="C53" s="91"/>
      <c r="Z53" s="85">
        <v>20</v>
      </c>
      <c r="AB53" s="703" t="s">
        <v>55</v>
      </c>
      <c r="AC53" s="768">
        <v>0.27291666666666664</v>
      </c>
      <c r="AD53" s="703"/>
      <c r="AE53" s="703"/>
      <c r="AF53" s="703" t="s">
        <v>276</v>
      </c>
      <c r="AG53" s="703">
        <v>201</v>
      </c>
      <c r="AH53" s="90"/>
      <c r="AI53" s="94"/>
      <c r="AJ53" s="93"/>
      <c r="AK53" s="93"/>
    </row>
    <row r="54" spans="3:37" ht="0.75" hidden="1" customHeight="1" x14ac:dyDescent="0.3">
      <c r="C54" s="91"/>
      <c r="Z54" s="85">
        <v>21</v>
      </c>
      <c r="AB54" s="703" t="s">
        <v>180</v>
      </c>
      <c r="AC54" s="703">
        <v>0.27499999999999997</v>
      </c>
      <c r="AD54" s="703"/>
      <c r="AE54" s="703"/>
      <c r="AF54" s="707" t="s">
        <v>277</v>
      </c>
      <c r="AG54" s="703">
        <v>286</v>
      </c>
      <c r="AH54" s="90"/>
      <c r="AI54" s="94"/>
      <c r="AJ54" s="93"/>
      <c r="AK54" s="93"/>
    </row>
    <row r="55" spans="3:37" ht="17.25" hidden="1" customHeight="1" x14ac:dyDescent="0.3">
      <c r="C55" s="91"/>
      <c r="AB55" s="703"/>
      <c r="AC55" s="90"/>
      <c r="AD55" s="90"/>
      <c r="AE55" s="90"/>
      <c r="AF55" s="90"/>
      <c r="AG55" s="90"/>
      <c r="AH55" s="90"/>
      <c r="AI55" s="94"/>
      <c r="AJ55" s="93"/>
      <c r="AK55" s="93"/>
    </row>
    <row r="56" spans="3:37" ht="14.45" hidden="1" customHeight="1" x14ac:dyDescent="0.3">
      <c r="C56" s="91"/>
      <c r="AB56" s="703"/>
      <c r="AC56" s="90"/>
      <c r="AD56" s="90"/>
      <c r="AE56" s="90"/>
      <c r="AF56" s="90"/>
      <c r="AG56" s="90"/>
      <c r="AH56" s="90"/>
      <c r="AI56" s="94"/>
      <c r="AJ56" s="93"/>
      <c r="AK56" s="93"/>
    </row>
    <row r="57" spans="3:37" hidden="1" x14ac:dyDescent="0.3">
      <c r="C57" s="91"/>
      <c r="D57" s="88"/>
      <c r="E57" s="89"/>
      <c r="F57" s="90"/>
      <c r="G57" s="88"/>
      <c r="H57" s="90"/>
      <c r="J57" s="88"/>
      <c r="K57" s="90"/>
      <c r="L57" s="88"/>
      <c r="AC57" s="87"/>
      <c r="AF57" s="87"/>
      <c r="AG57" s="86"/>
      <c r="AI57" s="94"/>
      <c r="AJ57" s="93"/>
      <c r="AK57" s="93"/>
    </row>
    <row r="58" spans="3:37" hidden="1" x14ac:dyDescent="0.3">
      <c r="C58" s="91"/>
      <c r="D58" s="88"/>
      <c r="E58" s="89"/>
      <c r="F58" s="90"/>
      <c r="G58" s="88"/>
      <c r="H58" s="90"/>
      <c r="J58" s="88"/>
      <c r="K58" s="90"/>
      <c r="L58" s="88"/>
      <c r="AC58" s="87"/>
      <c r="AF58" s="87"/>
      <c r="AG58" s="86"/>
      <c r="AI58" s="94"/>
      <c r="AJ58" s="93"/>
      <c r="AK58" s="93"/>
    </row>
    <row r="59" spans="3:37" hidden="1" x14ac:dyDescent="0.3">
      <c r="C59" s="91"/>
      <c r="D59" s="88"/>
      <c r="E59" s="89"/>
      <c r="F59" s="90"/>
      <c r="G59" s="88"/>
      <c r="H59" s="90"/>
      <c r="J59" s="88"/>
      <c r="K59" s="90"/>
      <c r="L59" s="88"/>
      <c r="AC59" s="87"/>
      <c r="AF59" s="87"/>
      <c r="AG59" s="86"/>
      <c r="AI59" s="94"/>
      <c r="AJ59" s="93"/>
      <c r="AK59" s="93"/>
    </row>
    <row r="60" spans="3:37" hidden="1" x14ac:dyDescent="0.3">
      <c r="C60" s="91"/>
      <c r="D60" s="88"/>
      <c r="E60" s="89"/>
      <c r="F60" s="90"/>
      <c r="G60" s="88"/>
      <c r="H60" s="90"/>
      <c r="J60" s="88"/>
      <c r="K60" s="90"/>
      <c r="L60" s="88"/>
      <c r="AC60" s="87"/>
      <c r="AF60" s="87"/>
      <c r="AG60" s="86"/>
      <c r="AI60" s="94"/>
      <c r="AJ60" s="93"/>
      <c r="AK60" s="93"/>
    </row>
    <row r="61" spans="3:37" hidden="1" x14ac:dyDescent="0.3">
      <c r="C61" s="91"/>
      <c r="D61" s="88"/>
      <c r="E61" s="89"/>
      <c r="F61" s="90"/>
      <c r="G61" s="88"/>
      <c r="H61" s="90"/>
      <c r="J61" s="88"/>
      <c r="K61" s="90"/>
      <c r="L61" s="88"/>
      <c r="AC61" s="87"/>
      <c r="AF61" s="87"/>
      <c r="AG61" s="86"/>
      <c r="AI61" s="94"/>
      <c r="AJ61" s="93"/>
      <c r="AK61" s="93"/>
    </row>
    <row r="62" spans="3:37" hidden="1" x14ac:dyDescent="0.3">
      <c r="C62" s="91"/>
      <c r="D62" s="88"/>
      <c r="E62" s="89"/>
      <c r="F62" s="90"/>
      <c r="G62" s="88"/>
      <c r="H62" s="90"/>
      <c r="J62" s="88"/>
      <c r="K62" s="90"/>
      <c r="L62" s="88"/>
      <c r="AC62" s="87"/>
      <c r="AF62" s="87"/>
      <c r="AG62" s="86"/>
      <c r="AI62" s="94"/>
      <c r="AJ62" s="93"/>
      <c r="AK62" s="93"/>
    </row>
    <row r="63" spans="3:37" hidden="1" x14ac:dyDescent="0.3">
      <c r="C63" s="91"/>
      <c r="D63" s="88"/>
      <c r="E63" s="89"/>
      <c r="F63" s="90"/>
      <c r="G63" s="88"/>
      <c r="H63" s="90"/>
      <c r="J63" s="88"/>
      <c r="K63" s="90"/>
      <c r="L63" s="88"/>
      <c r="AC63" s="87"/>
      <c r="AF63" s="87"/>
      <c r="AG63" s="86"/>
      <c r="AI63" s="94"/>
      <c r="AJ63" s="93"/>
      <c r="AK63" s="93"/>
    </row>
    <row r="64" spans="3:37" hidden="1" x14ac:dyDescent="0.3">
      <c r="C64" s="91"/>
      <c r="D64" s="88"/>
      <c r="E64" s="89"/>
      <c r="F64" s="90"/>
      <c r="G64" s="88"/>
      <c r="H64" s="90"/>
      <c r="J64" s="88"/>
      <c r="K64" s="90"/>
      <c r="L64" s="88"/>
      <c r="AC64" s="87"/>
      <c r="AF64" s="87"/>
      <c r="AG64" s="86"/>
      <c r="AI64" s="94"/>
      <c r="AJ64" s="93"/>
      <c r="AK64" s="93"/>
    </row>
    <row r="65" spans="3:37" hidden="1" x14ac:dyDescent="0.3">
      <c r="C65" s="91"/>
      <c r="D65" s="88"/>
      <c r="E65" s="89"/>
      <c r="F65" s="90"/>
      <c r="G65" s="88"/>
      <c r="H65" s="90"/>
      <c r="J65" s="88"/>
      <c r="K65" s="90"/>
      <c r="L65" s="88"/>
      <c r="AC65" s="87"/>
      <c r="AF65" s="87"/>
      <c r="AG65" s="86"/>
      <c r="AI65" s="94"/>
      <c r="AJ65" s="93"/>
      <c r="AK65" s="93"/>
    </row>
    <row r="66" spans="3:37" hidden="1" x14ac:dyDescent="0.3">
      <c r="C66" s="91"/>
      <c r="D66" s="88"/>
      <c r="E66" s="89"/>
      <c r="F66" s="90"/>
      <c r="G66" s="88"/>
      <c r="H66" s="90"/>
      <c r="J66" s="88"/>
      <c r="K66" s="90"/>
      <c r="L66" s="88"/>
      <c r="AC66" s="87"/>
      <c r="AF66" s="87"/>
      <c r="AG66" s="86"/>
      <c r="AI66" s="94"/>
      <c r="AJ66" s="93"/>
      <c r="AK66" s="93"/>
    </row>
    <row r="67" spans="3:37" hidden="1" x14ac:dyDescent="0.3">
      <c r="C67" s="91"/>
      <c r="D67" s="88"/>
      <c r="E67" s="89"/>
      <c r="F67" s="90"/>
      <c r="G67" s="88"/>
      <c r="H67" s="90"/>
      <c r="J67" s="88"/>
      <c r="K67" s="90"/>
      <c r="L67" s="88"/>
      <c r="AC67" s="87"/>
      <c r="AF67" s="87"/>
      <c r="AG67" s="86"/>
      <c r="AI67" s="94"/>
      <c r="AJ67" s="93"/>
      <c r="AK67" s="93"/>
    </row>
    <row r="68" spans="3:37" hidden="1" x14ac:dyDescent="0.3">
      <c r="C68" s="91"/>
      <c r="D68" s="88"/>
      <c r="E68" s="89"/>
      <c r="F68" s="90"/>
      <c r="G68" s="88"/>
      <c r="H68" s="90"/>
      <c r="J68" s="88"/>
      <c r="K68" s="90"/>
      <c r="L68" s="88"/>
      <c r="AC68" s="87"/>
      <c r="AF68" s="87"/>
      <c r="AG68" s="86"/>
      <c r="AI68" s="94"/>
      <c r="AJ68" s="93"/>
      <c r="AK68" s="93"/>
    </row>
    <row r="69" spans="3:37" hidden="1" x14ac:dyDescent="0.3">
      <c r="C69" s="91"/>
      <c r="D69" s="88"/>
      <c r="E69" s="89"/>
      <c r="F69" s="90"/>
      <c r="G69" s="88"/>
      <c r="H69" s="90"/>
      <c r="J69" s="88"/>
      <c r="K69" s="90"/>
      <c r="L69" s="88"/>
      <c r="AC69" s="87"/>
      <c r="AF69" s="87"/>
      <c r="AG69" s="86"/>
      <c r="AI69" s="94"/>
      <c r="AJ69" s="93"/>
      <c r="AK69" s="93"/>
    </row>
    <row r="70" spans="3:37" hidden="1" x14ac:dyDescent="0.3">
      <c r="C70" s="91"/>
      <c r="D70" s="88"/>
      <c r="E70" s="89"/>
      <c r="F70" s="90"/>
      <c r="G70" s="88"/>
      <c r="H70" s="90"/>
      <c r="J70" s="88"/>
      <c r="K70" s="90"/>
      <c r="L70" s="88"/>
      <c r="AC70" s="87"/>
      <c r="AF70" s="87"/>
      <c r="AG70" s="86"/>
      <c r="AI70" s="94"/>
      <c r="AJ70" s="93"/>
      <c r="AK70" s="93"/>
    </row>
    <row r="71" spans="3:37" hidden="1" x14ac:dyDescent="0.3">
      <c r="C71" s="91"/>
      <c r="D71" s="88"/>
      <c r="E71" s="89"/>
      <c r="F71" s="90"/>
      <c r="G71" s="88"/>
      <c r="H71" s="90"/>
      <c r="J71" s="88"/>
      <c r="K71" s="90"/>
      <c r="L71" s="88"/>
      <c r="AC71" s="87"/>
      <c r="AF71" s="87"/>
      <c r="AG71" s="86"/>
      <c r="AI71" s="94"/>
      <c r="AJ71" s="93"/>
      <c r="AK71" s="93"/>
    </row>
    <row r="72" spans="3:37" hidden="1" x14ac:dyDescent="0.3">
      <c r="C72" s="91"/>
      <c r="D72" s="88"/>
      <c r="E72" s="89"/>
      <c r="F72" s="90"/>
      <c r="G72" s="88"/>
      <c r="H72" s="90"/>
      <c r="J72" s="88"/>
      <c r="K72" s="90"/>
      <c r="L72" s="88"/>
      <c r="AC72" s="87"/>
      <c r="AF72" s="87"/>
      <c r="AG72" s="86"/>
      <c r="AI72" s="94"/>
      <c r="AJ72" s="93"/>
      <c r="AK72" s="93"/>
    </row>
    <row r="73" spans="3:37" hidden="1" x14ac:dyDescent="0.3">
      <c r="C73" s="91"/>
      <c r="D73" s="88"/>
      <c r="E73" s="89"/>
      <c r="F73" s="90"/>
      <c r="G73" s="88"/>
      <c r="H73" s="90"/>
      <c r="J73" s="88"/>
      <c r="K73" s="90"/>
      <c r="L73" s="88"/>
      <c r="AC73" s="87"/>
      <c r="AF73" s="87"/>
      <c r="AG73" s="86"/>
      <c r="AI73" s="94"/>
      <c r="AJ73" s="93"/>
      <c r="AK73" s="93"/>
    </row>
    <row r="74" spans="3:37" hidden="1" x14ac:dyDescent="0.3">
      <c r="C74" s="91"/>
      <c r="D74" s="88"/>
      <c r="E74" s="89"/>
      <c r="F74" s="90"/>
      <c r="G74" s="88"/>
      <c r="H74" s="90"/>
      <c r="J74" s="88"/>
      <c r="K74" s="90"/>
      <c r="L74" s="88"/>
      <c r="AC74" s="87"/>
      <c r="AF74" s="87"/>
      <c r="AG74" s="86"/>
      <c r="AI74" s="94"/>
      <c r="AJ74" s="93"/>
      <c r="AK74" s="93"/>
    </row>
    <row r="75" spans="3:37" hidden="1" x14ac:dyDescent="0.3">
      <c r="C75" s="91"/>
      <c r="D75" s="88"/>
      <c r="E75" s="89"/>
      <c r="F75" s="90"/>
      <c r="G75" s="88"/>
      <c r="H75" s="90"/>
      <c r="J75" s="88"/>
      <c r="K75" s="90"/>
      <c r="L75" s="88"/>
      <c r="AC75" s="87"/>
      <c r="AF75" s="87"/>
      <c r="AG75" s="86"/>
      <c r="AI75" s="94"/>
      <c r="AJ75" s="93"/>
      <c r="AK75" s="93"/>
    </row>
    <row r="76" spans="3:37" hidden="1" x14ac:dyDescent="0.3">
      <c r="C76" s="91"/>
      <c r="D76" s="88"/>
      <c r="E76" s="89"/>
      <c r="F76" s="90"/>
      <c r="G76" s="88"/>
      <c r="H76" s="90"/>
      <c r="J76" s="88"/>
      <c r="K76" s="90"/>
      <c r="L76" s="88"/>
      <c r="AC76" s="87"/>
      <c r="AF76" s="87"/>
      <c r="AG76" s="86"/>
      <c r="AI76" s="94"/>
      <c r="AJ76" s="93"/>
      <c r="AK76" s="93"/>
    </row>
    <row r="77" spans="3:37" hidden="1" x14ac:dyDescent="0.3">
      <c r="C77" s="91"/>
      <c r="D77" s="88"/>
      <c r="E77" s="89"/>
      <c r="F77" s="90"/>
      <c r="G77" s="88"/>
      <c r="H77" s="90"/>
      <c r="J77" s="88"/>
      <c r="K77" s="90"/>
      <c r="L77" s="88"/>
      <c r="AC77" s="87"/>
      <c r="AF77" s="87"/>
      <c r="AG77" s="86"/>
      <c r="AI77" s="94"/>
      <c r="AJ77" s="93"/>
      <c r="AK77" s="93"/>
    </row>
    <row r="78" spans="3:37" hidden="1" x14ac:dyDescent="0.3">
      <c r="C78" s="91"/>
      <c r="D78" s="88"/>
      <c r="E78" s="89"/>
      <c r="F78" s="90"/>
      <c r="G78" s="88"/>
      <c r="H78" s="90"/>
      <c r="J78" s="88"/>
      <c r="K78" s="90"/>
      <c r="L78" s="88"/>
      <c r="AC78" s="87"/>
      <c r="AF78" s="87"/>
      <c r="AG78" s="86"/>
      <c r="AI78" s="94"/>
      <c r="AJ78" s="93"/>
      <c r="AK78" s="93"/>
    </row>
    <row r="79" spans="3:37" hidden="1" x14ac:dyDescent="0.3">
      <c r="C79" s="91"/>
      <c r="D79" s="88"/>
      <c r="E79" s="89"/>
      <c r="F79" s="90"/>
      <c r="G79" s="88"/>
      <c r="H79" s="90"/>
      <c r="J79" s="88"/>
      <c r="K79" s="90"/>
      <c r="L79" s="88"/>
      <c r="AC79" s="87"/>
      <c r="AF79" s="87"/>
      <c r="AG79" s="86"/>
      <c r="AI79" s="94"/>
      <c r="AJ79" s="93"/>
      <c r="AK79" s="93"/>
    </row>
    <row r="80" spans="3:37" hidden="1" x14ac:dyDescent="0.3">
      <c r="C80" s="91"/>
      <c r="D80" s="88"/>
      <c r="E80" s="89"/>
      <c r="F80" s="90"/>
      <c r="G80" s="88"/>
      <c r="H80" s="90"/>
      <c r="J80" s="88"/>
      <c r="K80" s="90"/>
      <c r="L80" s="88"/>
      <c r="AC80" s="87"/>
      <c r="AF80" s="87"/>
      <c r="AG80" s="86"/>
      <c r="AI80" s="94"/>
      <c r="AJ80" s="93"/>
      <c r="AK80" s="93"/>
    </row>
    <row r="81" spans="3:37" hidden="1" x14ac:dyDescent="0.3">
      <c r="C81" s="91"/>
      <c r="D81" s="88"/>
      <c r="E81" s="89"/>
      <c r="F81" s="90"/>
      <c r="G81" s="88"/>
      <c r="H81" s="90"/>
      <c r="J81" s="88"/>
      <c r="K81" s="90"/>
      <c r="L81" s="88"/>
      <c r="AC81" s="87"/>
      <c r="AF81" s="87"/>
      <c r="AG81" s="86"/>
      <c r="AI81" s="94"/>
      <c r="AJ81" s="93"/>
      <c r="AK81" s="93"/>
    </row>
    <row r="82" spans="3:37" hidden="1" x14ac:dyDescent="0.3">
      <c r="C82" s="91"/>
      <c r="D82" s="90"/>
      <c r="E82" s="89"/>
      <c r="F82" s="90"/>
      <c r="G82" s="88"/>
      <c r="H82" s="90"/>
      <c r="J82" s="88"/>
      <c r="K82" s="90"/>
      <c r="L82" s="88"/>
      <c r="AC82" s="87"/>
      <c r="AF82" s="87"/>
      <c r="AG82" s="86"/>
      <c r="AI82" s="94"/>
      <c r="AJ82" s="93"/>
      <c r="AK82" s="93"/>
    </row>
    <row r="83" spans="3:37" hidden="1" x14ac:dyDescent="0.3">
      <c r="C83" s="91"/>
      <c r="D83" s="90"/>
      <c r="E83" s="89"/>
      <c r="F83" s="90"/>
      <c r="G83" s="88"/>
      <c r="H83" s="90"/>
      <c r="J83" s="99"/>
      <c r="K83" s="90"/>
      <c r="L83" s="88"/>
      <c r="AC83" s="87"/>
      <c r="AF83" s="87"/>
      <c r="AG83" s="86"/>
      <c r="AI83" s="94"/>
      <c r="AJ83" s="93"/>
      <c r="AK83" s="93"/>
    </row>
    <row r="84" spans="3:37" hidden="1" x14ac:dyDescent="0.3">
      <c r="C84" s="91"/>
      <c r="D84" s="90"/>
      <c r="E84" s="89"/>
      <c r="G84" s="88"/>
      <c r="J84" s="88"/>
      <c r="L84" s="88"/>
      <c r="AC84" s="87"/>
      <c r="AF84" s="87"/>
      <c r="AG84" s="86"/>
    </row>
    <row r="85" spans="3:37" hidden="1" x14ac:dyDescent="0.3"/>
    <row r="86" spans="3:37" hidden="1" x14ac:dyDescent="0.3"/>
    <row r="87" spans="3:37" hidden="1" x14ac:dyDescent="0.3"/>
    <row r="88" spans="3:37" x14ac:dyDescent="0.3">
      <c r="C88" s="191">
        <v>1001</v>
      </c>
      <c r="D88" s="706" t="str">
        <f t="shared" ref="D88:D93" si="0">VLOOKUP(C88,$C$124:$D$156,2)</f>
        <v>L</v>
      </c>
      <c r="E88" s="191" t="str">
        <f t="array" ref="E88">IFERROR(INDEX($A$1:$A$30,SMALL(IF($C$5:$Z$31=C88,ROW($A$5:$A$30)),1)),"")</f>
        <v>R5</v>
      </c>
      <c r="F88" s="191"/>
      <c r="G88" s="191"/>
      <c r="H88" s="191">
        <v>1007</v>
      </c>
      <c r="I88" s="706" t="str">
        <f t="shared" ref="I88:I93" si="1">VLOOKUP(H88,$C$124:$D$156,2)</f>
        <v>N</v>
      </c>
      <c r="J88" s="191" t="str">
        <f t="array" ref="J88">IFERROR(INDEX($A$1:$A$30,SMALL(IF($C$5:$Z$31=H88,ROW($A$5:$A$30)),1)),"")</f>
        <v/>
      </c>
      <c r="K88" s="191"/>
      <c r="L88" s="191"/>
      <c r="M88" s="191">
        <v>1013</v>
      </c>
      <c r="N88" s="706" t="str">
        <f t="shared" ref="N88:N93" si="2">VLOOKUP(M88,$C$124:$D$156,2)</f>
        <v>T</v>
      </c>
      <c r="O88" s="191" t="str">
        <f t="array" ref="O88">IFERROR(INDEX($A$1:$A$30,SMALL(IF($C$5:$Z$31=M88,ROW($A$5:$A$30)),1)),"")</f>
        <v/>
      </c>
      <c r="P88" s="191"/>
      <c r="Q88" s="191"/>
      <c r="R88" s="191">
        <v>1019</v>
      </c>
      <c r="S88" s="706" t="str">
        <f t="shared" ref="S88:S93" si="3">VLOOKUP(R88,$C$124:$D$156,2)</f>
        <v>T</v>
      </c>
      <c r="T88" s="191" t="str">
        <f t="array" ref="T88">IFERROR(INDEX($A$1:$A$30,SMALL(IF($C$5:$Z$31=R88,ROW($A$5:$A$30)),1)),"")</f>
        <v>R1</v>
      </c>
      <c r="U88" s="191"/>
      <c r="V88" s="191"/>
      <c r="W88" s="191">
        <v>1025</v>
      </c>
      <c r="X88" s="706" t="str">
        <f t="shared" ref="X88:X93" si="4">VLOOKUP(W88,$C$124:$D$156,2)</f>
        <v>T</v>
      </c>
      <c r="Y88" s="191" t="str">
        <f t="array" ref="Y88">IFERROR(INDEX($A$1:$A$30,SMALL(IF($C$5:$Z$31=W88,ROW($A$5:$A$30)),1)),"")</f>
        <v/>
      </c>
      <c r="Z88" s="191"/>
      <c r="AA88" s="191"/>
      <c r="AB88" s="191">
        <v>1031</v>
      </c>
      <c r="AC88" s="706" t="str">
        <f>VLOOKUP(AB88,$C$124:$D$156,2)</f>
        <v>L</v>
      </c>
      <c r="AD88" s="191" t="str">
        <f t="array" ref="AD88">IFERROR(INDEX($A$1:$A$30,SMALL(IF($C$5:$Z$31=AB88,ROW($A$5:$A$30)),1)),"")</f>
        <v/>
      </c>
    </row>
    <row r="89" spans="3:37" x14ac:dyDescent="0.3">
      <c r="C89" s="191">
        <v>1002</v>
      </c>
      <c r="D89" s="706" t="str">
        <f t="shared" si="0"/>
        <v>T</v>
      </c>
      <c r="E89" s="191" t="str">
        <f t="array" ref="E89">IFERROR(INDEX($A$1:$A$30,SMALL(IF($C$5:$Z$31=C89,ROW($A$5:$A$30)),1)),"")</f>
        <v/>
      </c>
      <c r="F89" s="191"/>
      <c r="G89" s="191"/>
      <c r="H89" s="191">
        <v>1008</v>
      </c>
      <c r="I89" s="706" t="str">
        <f t="shared" si="1"/>
        <v>L</v>
      </c>
      <c r="J89" s="191" t="str">
        <f t="array" ref="J89">IFERROR(INDEX($A$1:$A$30,SMALL(IF($C$5:$Z$31=H89,ROW($A$5:$A$30)),1)),"")</f>
        <v/>
      </c>
      <c r="K89" s="191"/>
      <c r="L89" s="191"/>
      <c r="M89" s="191">
        <v>1014</v>
      </c>
      <c r="N89" s="706" t="str">
        <f t="shared" si="2"/>
        <v>T</v>
      </c>
      <c r="O89" s="191" t="str">
        <f t="array" ref="O89">IFERROR(INDEX($A$1:$A$30,SMALL(IF($C$5:$Z$31=M89,ROW($A$5:$A$30)),1)),"")</f>
        <v/>
      </c>
      <c r="P89" s="191"/>
      <c r="Q89" s="191"/>
      <c r="R89" s="191">
        <v>1020</v>
      </c>
      <c r="S89" s="706" t="str">
        <f t="shared" si="3"/>
        <v>N</v>
      </c>
      <c r="T89" s="191" t="str">
        <f t="array" ref="T89">IFERROR(INDEX($A$1:$A$30,SMALL(IF($C$5:$Z$31=R89,ROW($A$5:$A$30)),1)),"")</f>
        <v/>
      </c>
      <c r="U89" s="191"/>
      <c r="V89" s="191"/>
      <c r="W89" s="191">
        <v>1026</v>
      </c>
      <c r="X89" s="706" t="str">
        <f t="shared" si="4"/>
        <v>N</v>
      </c>
      <c r="Y89" s="191" t="str">
        <f t="array" ref="Y89">IFERROR(INDEX($A$1:$A$30,SMALL(IF($C$5:$Z$31=W89,ROW($A$5:$A$30)),1)),"")</f>
        <v>R6</v>
      </c>
      <c r="Z89" s="191"/>
      <c r="AA89" s="191"/>
      <c r="AB89" s="191">
        <v>1032</v>
      </c>
      <c r="AC89" s="706" t="str">
        <f>VLOOKUP(AB89,$C$124:$D$156,2)</f>
        <v>L</v>
      </c>
      <c r="AD89" s="191" t="str">
        <f t="array" ref="AD89">IFERROR(INDEX($A$1:$A$30,SMALL(IF($C$5:$Z$31=AB89,ROW($A$5:$A$30)),1)),"")</f>
        <v/>
      </c>
    </row>
    <row r="90" spans="3:37" x14ac:dyDescent="0.3">
      <c r="C90" s="191">
        <v>1003</v>
      </c>
      <c r="D90" s="706" t="str">
        <f t="shared" si="0"/>
        <v>N</v>
      </c>
      <c r="E90" s="191" t="str">
        <f t="array" ref="E90">IFERROR(INDEX($A$1:$A$30,SMALL(IF($C$5:$Z$31=C90,ROW($A$5:$A$30)),1)),"")</f>
        <v/>
      </c>
      <c r="F90" s="191"/>
      <c r="G90" s="191"/>
      <c r="H90" s="191">
        <v>1009</v>
      </c>
      <c r="I90" s="706" t="str">
        <f t="shared" si="1"/>
        <v>N</v>
      </c>
      <c r="J90" s="191" t="str">
        <f t="array" ref="J90">IFERROR(INDEX($A$1:$A$30,SMALL(IF($C$5:$Z$31=H90,ROW($A$5:$A$30)),1)),"")</f>
        <v/>
      </c>
      <c r="K90" s="191"/>
      <c r="L90" s="191"/>
      <c r="M90" s="191">
        <v>1015</v>
      </c>
      <c r="N90" s="706" t="str">
        <f t="shared" si="2"/>
        <v>T</v>
      </c>
      <c r="O90" s="191" t="str">
        <f t="array" ref="O90">IFERROR(INDEX($A$1:$A$30,SMALL(IF($C$5:$Z$31=M90,ROW($A$5:$A$30)),1)),"")</f>
        <v>R1</v>
      </c>
      <c r="P90" s="191"/>
      <c r="Q90" s="191"/>
      <c r="R90" s="191">
        <v>1021</v>
      </c>
      <c r="S90" s="706" t="str">
        <f t="shared" si="3"/>
        <v>N</v>
      </c>
      <c r="T90" s="191" t="str">
        <f t="array" ref="T90">IFERROR(INDEX($A$1:$A$30,SMALL(IF($C$5:$Z$31=R90,ROW($A$5:$A$30)),1)),"")</f>
        <v>R2</v>
      </c>
      <c r="U90" s="191"/>
      <c r="V90" s="191"/>
      <c r="W90" s="191">
        <v>1027</v>
      </c>
      <c r="X90" s="706" t="str">
        <f t="shared" si="4"/>
        <v>L</v>
      </c>
      <c r="Y90" s="191" t="str">
        <f t="array" ref="Y90">IFERROR(INDEX($A$1:$A$30,SMALL(IF($C$5:$Z$31=W90,ROW($A$5:$A$30)),1)),"")</f>
        <v/>
      </c>
      <c r="Z90" s="191"/>
      <c r="AA90" s="191"/>
      <c r="AB90" s="191">
        <v>1033</v>
      </c>
      <c r="AC90" s="706" t="str">
        <f>VLOOKUP(AB90,$C$124:$D$156,2)</f>
        <v>L</v>
      </c>
      <c r="AD90" s="191" t="str">
        <f t="array" ref="AD90">IFERROR(INDEX($A$1:$A$30,SMALL(IF($C$5:$Z$31=AB90,ROW($A$5:$A$30)),1)),"")</f>
        <v/>
      </c>
    </row>
    <row r="91" spans="3:37" x14ac:dyDescent="0.3">
      <c r="C91" s="191">
        <v>1004</v>
      </c>
      <c r="D91" s="706" t="str">
        <f t="shared" si="0"/>
        <v>L</v>
      </c>
      <c r="E91" s="191" t="str">
        <f t="array" ref="E91">IFERROR(INDEX($A$1:$A$30,SMALL(IF($C$5:$Z$31=C91,ROW($A$5:$A$30)),1)),"")</f>
        <v>R3</v>
      </c>
      <c r="F91" s="191"/>
      <c r="G91" s="191"/>
      <c r="H91" s="191">
        <v>1010</v>
      </c>
      <c r="I91" s="706" t="str">
        <f t="shared" si="1"/>
        <v>T</v>
      </c>
      <c r="J91" s="191" t="str">
        <f t="array" ref="J91">IFERROR(INDEX($A$1:$A$30,SMALL(IF($C$5:$Z$31=H91,ROW($A$5:$A$30)),1)),"")</f>
        <v/>
      </c>
      <c r="K91" s="191"/>
      <c r="L91" s="191"/>
      <c r="M91" s="191">
        <v>1016</v>
      </c>
      <c r="N91" s="706" t="str">
        <f t="shared" si="2"/>
        <v>T</v>
      </c>
      <c r="O91" s="191" t="str">
        <f t="array" ref="O91">IFERROR(INDEX($A$1:$A$30,SMALL(IF($C$5:$Z$31=M91,ROW($A$5:$A$30)),1)),"")</f>
        <v>R1</v>
      </c>
      <c r="P91" s="191"/>
      <c r="Q91" s="191"/>
      <c r="R91" s="191">
        <v>1022</v>
      </c>
      <c r="S91" s="706" t="str">
        <f t="shared" si="3"/>
        <v>L</v>
      </c>
      <c r="T91" s="191" t="str">
        <f t="array" ref="T91">IFERROR(INDEX($A$1:$A$30,SMALL(IF($C$5:$Z$31=R91,ROW($A$5:$A$30)),1)),"")</f>
        <v/>
      </c>
      <c r="U91" s="191"/>
      <c r="V91" s="191"/>
      <c r="W91" s="191">
        <v>1028</v>
      </c>
      <c r="X91" s="706" t="str">
        <f t="shared" si="4"/>
        <v>T</v>
      </c>
      <c r="Y91" s="191" t="str">
        <f t="array" ref="Y91">IFERROR(INDEX($A$1:$A$30,SMALL(IF($C$5:$Z$31=W91,ROW($A$5:$A$30)),1)),"")</f>
        <v/>
      </c>
      <c r="Z91" s="191"/>
      <c r="AA91" s="191"/>
      <c r="AB91" s="191"/>
      <c r="AC91" s="191"/>
      <c r="AD91" s="191"/>
    </row>
    <row r="92" spans="3:37" x14ac:dyDescent="0.3">
      <c r="C92" s="191">
        <v>1005</v>
      </c>
      <c r="D92" s="706" t="str">
        <f t="shared" si="0"/>
        <v>T</v>
      </c>
      <c r="E92" s="191" t="str">
        <f t="array" ref="E92">IFERROR(INDEX($A$1:$A$30,SMALL(IF($C$5:$Z$31=C92,ROW($A$5:$A$30)),1)),"")</f>
        <v>R7</v>
      </c>
      <c r="F92" s="191"/>
      <c r="G92" s="191"/>
      <c r="H92" s="191">
        <v>1011</v>
      </c>
      <c r="I92" s="706" t="str">
        <f t="shared" si="1"/>
        <v>N</v>
      </c>
      <c r="J92" s="191" t="str">
        <f t="array" ref="J92">IFERROR(INDEX($A$1:$A$30,SMALL(IF($C$5:$Z$31=H92,ROW($A$5:$A$30)),1)),"")</f>
        <v/>
      </c>
      <c r="K92" s="191"/>
      <c r="L92" s="191"/>
      <c r="M92" s="191">
        <v>1017</v>
      </c>
      <c r="N92" s="706" t="str">
        <f t="shared" si="2"/>
        <v>T</v>
      </c>
      <c r="O92" s="191" t="str">
        <f t="array" ref="O92">IFERROR(INDEX($A$1:$A$30,SMALL(IF($C$5:$Z$31=M92,ROW($A$5:$A$30)),1)),"")</f>
        <v/>
      </c>
      <c r="P92" s="191"/>
      <c r="Q92" s="191"/>
      <c r="R92" s="191">
        <v>1023</v>
      </c>
      <c r="S92" s="706" t="str">
        <f t="shared" si="3"/>
        <v>L</v>
      </c>
      <c r="T92" s="191" t="str">
        <f t="array" ref="T92">IFERROR(INDEX($A$1:$A$30,SMALL(IF($C$5:$Z$31=R92,ROW($A$5:$A$30)),1)),"")</f>
        <v/>
      </c>
      <c r="U92" s="191"/>
      <c r="V92" s="191"/>
      <c r="W92" s="191">
        <v>1029</v>
      </c>
      <c r="X92" s="706" t="str">
        <f t="shared" si="4"/>
        <v>L</v>
      </c>
      <c r="Y92" s="191" t="str">
        <f t="array" ref="Y92">IFERROR(INDEX($A$1:$A$30,SMALL(IF($C$5:$Z$31=W92,ROW($A$5:$A$30)),1)),"")</f>
        <v>R5</v>
      </c>
      <c r="Z92" s="191"/>
      <c r="AA92" s="191"/>
      <c r="AB92" s="191"/>
      <c r="AC92" s="191"/>
      <c r="AD92" s="191"/>
    </row>
    <row r="93" spans="3:37" x14ac:dyDescent="0.3">
      <c r="C93" s="191">
        <v>1006</v>
      </c>
      <c r="D93" s="706" t="str">
        <f t="shared" si="0"/>
        <v>N</v>
      </c>
      <c r="E93" s="191" t="str">
        <f t="array" ref="E93">IFERROR(INDEX($A$1:$A$30,SMALL(IF($C$5:$Z$31=C93,ROW($A$5:$A$30)),1)),"")</f>
        <v/>
      </c>
      <c r="F93" s="191"/>
      <c r="G93" s="191"/>
      <c r="H93" s="191">
        <v>1012</v>
      </c>
      <c r="I93" s="706" t="str">
        <f t="shared" si="1"/>
        <v>L</v>
      </c>
      <c r="J93" s="191" t="str">
        <f t="array" ref="J93">IFERROR(INDEX($A$1:$A$30,SMALL(IF($C$5:$Z$31=H93,ROW($A$5:$A$30)),1)),"")</f>
        <v/>
      </c>
      <c r="K93" s="191"/>
      <c r="L93" s="191"/>
      <c r="M93" s="191">
        <v>1018</v>
      </c>
      <c r="N93" s="706" t="str">
        <f t="shared" si="2"/>
        <v>L</v>
      </c>
      <c r="O93" s="191" t="str">
        <f t="array" ref="O93">IFERROR(INDEX($A$1:$A$30,SMALL(IF($C$5:$Z$31=M93,ROW($A$5:$A$30)),1)),"")</f>
        <v>R3</v>
      </c>
      <c r="P93" s="191"/>
      <c r="Q93" s="191"/>
      <c r="R93" s="191">
        <v>1024</v>
      </c>
      <c r="S93" s="706" t="str">
        <f t="shared" si="3"/>
        <v>T</v>
      </c>
      <c r="T93" s="191" t="str">
        <f t="array" ref="T93">IFERROR(INDEX($A$1:$A$30,SMALL(IF($C$5:$Z$31=R93,ROW($A$5:$A$30)),1)),"")</f>
        <v/>
      </c>
      <c r="U93" s="191"/>
      <c r="V93" s="191"/>
      <c r="W93" s="191">
        <v>1030</v>
      </c>
      <c r="X93" s="706" t="str">
        <f t="shared" si="4"/>
        <v>L</v>
      </c>
      <c r="Y93" s="191" t="str">
        <f t="array" ref="Y93">IFERROR(INDEX($A$1:$A$30,SMALL(IF($C$5:$Z$31=W93,ROW($A$5:$A$30)),1)),"")</f>
        <v/>
      </c>
      <c r="Z93" s="191"/>
      <c r="AA93" s="191"/>
      <c r="AB93" s="191"/>
      <c r="AC93" s="191"/>
      <c r="AD93" s="191"/>
    </row>
    <row r="94" spans="3:37" x14ac:dyDescent="0.3">
      <c r="Y94" s="191"/>
    </row>
    <row r="110" spans="4:29" x14ac:dyDescent="0.3">
      <c r="D110" s="134"/>
      <c r="I110" s="134"/>
      <c r="N110" s="134"/>
      <c r="S110" s="134"/>
      <c r="X110" s="134"/>
      <c r="AC110" s="134"/>
    </row>
    <row r="111" spans="4:29" x14ac:dyDescent="0.3">
      <c r="D111" s="134"/>
      <c r="I111" s="134"/>
      <c r="N111" s="134"/>
      <c r="S111" s="134"/>
      <c r="X111" s="134"/>
      <c r="AC111" s="134"/>
    </row>
    <row r="112" spans="4:29" x14ac:dyDescent="0.3">
      <c r="D112" s="134"/>
      <c r="I112" s="134"/>
      <c r="N112" s="134"/>
      <c r="S112" s="134"/>
      <c r="X112" s="134"/>
      <c r="AC112" s="134"/>
    </row>
    <row r="113" spans="3:24" x14ac:dyDescent="0.3">
      <c r="D113" s="134"/>
      <c r="I113" s="134"/>
      <c r="N113" s="134"/>
      <c r="S113" s="134"/>
      <c r="X113" s="134"/>
    </row>
    <row r="114" spans="3:24" x14ac:dyDescent="0.3">
      <c r="D114" s="134"/>
      <c r="I114" s="134"/>
      <c r="N114" s="134"/>
      <c r="S114" s="134"/>
      <c r="X114" s="134"/>
    </row>
    <row r="115" spans="3:24" x14ac:dyDescent="0.3">
      <c r="D115" s="134"/>
      <c r="I115" s="134"/>
      <c r="N115" s="134"/>
      <c r="S115" s="134"/>
      <c r="X115" s="134"/>
    </row>
    <row r="124" spans="3:24" x14ac:dyDescent="0.3">
      <c r="C124" s="85">
        <v>1001</v>
      </c>
      <c r="D124" s="85" t="str">
        <f>'Semaine P1 30 old'!D101</f>
        <v>L</v>
      </c>
    </row>
    <row r="125" spans="3:24" x14ac:dyDescent="0.3">
      <c r="C125" s="85">
        <v>1002</v>
      </c>
      <c r="D125" s="85" t="str">
        <f>'Semaine P1 30 old'!D102</f>
        <v>T</v>
      </c>
    </row>
    <row r="126" spans="3:24" x14ac:dyDescent="0.3">
      <c r="C126" s="85">
        <v>1003</v>
      </c>
      <c r="D126" s="85" t="str">
        <f>'Semaine P1 30 old'!D103</f>
        <v>N</v>
      </c>
    </row>
    <row r="127" spans="3:24" x14ac:dyDescent="0.3">
      <c r="C127" s="85">
        <v>1004</v>
      </c>
      <c r="D127" s="85" t="str">
        <f>'Semaine P1 30 old'!D104</f>
        <v>L</v>
      </c>
    </row>
    <row r="128" spans="3:24" x14ac:dyDescent="0.3">
      <c r="C128" s="85">
        <v>1005</v>
      </c>
      <c r="D128" s="85" t="str">
        <f>'Semaine P1 30 old'!D105</f>
        <v>T</v>
      </c>
    </row>
    <row r="129" spans="3:4" x14ac:dyDescent="0.3">
      <c r="C129" s="85">
        <v>1006</v>
      </c>
      <c r="D129" s="85" t="str">
        <f>'Semaine P1 30 old'!D106</f>
        <v>N</v>
      </c>
    </row>
    <row r="130" spans="3:4" x14ac:dyDescent="0.3">
      <c r="C130" s="85">
        <v>1007</v>
      </c>
      <c r="D130" s="85" t="str">
        <f>'Semaine P1 30 old'!D107</f>
        <v>N</v>
      </c>
    </row>
    <row r="131" spans="3:4" x14ac:dyDescent="0.3">
      <c r="C131" s="85">
        <v>1008</v>
      </c>
      <c r="D131" s="85" t="str">
        <f>'Semaine P1 30 old'!D108</f>
        <v>L</v>
      </c>
    </row>
    <row r="132" spans="3:4" x14ac:dyDescent="0.3">
      <c r="C132" s="85">
        <v>1009</v>
      </c>
      <c r="D132" s="85" t="str">
        <f>'Semaine P1 30 old'!D109</f>
        <v>N</v>
      </c>
    </row>
    <row r="133" spans="3:4" x14ac:dyDescent="0.3">
      <c r="C133" s="85">
        <v>1010</v>
      </c>
      <c r="D133" s="85" t="str">
        <f>'Semaine P1 30 old'!D110</f>
        <v>T</v>
      </c>
    </row>
    <row r="134" spans="3:4" x14ac:dyDescent="0.3">
      <c r="C134" s="85">
        <v>1011</v>
      </c>
      <c r="D134" s="85" t="str">
        <f>'Semaine P1 30 old'!D111</f>
        <v>N</v>
      </c>
    </row>
    <row r="135" spans="3:4" x14ac:dyDescent="0.3">
      <c r="C135" s="85">
        <v>1012</v>
      </c>
      <c r="D135" s="85" t="str">
        <f>'Semaine P1 30 old'!D112</f>
        <v>L</v>
      </c>
    </row>
    <row r="136" spans="3:4" x14ac:dyDescent="0.3">
      <c r="C136" s="85">
        <v>1013</v>
      </c>
      <c r="D136" s="85" t="str">
        <f>'Semaine P1 30 old'!D113</f>
        <v>T</v>
      </c>
    </row>
    <row r="137" spans="3:4" x14ac:dyDescent="0.3">
      <c r="C137" s="85">
        <v>1014</v>
      </c>
      <c r="D137" s="85" t="str">
        <f>'Semaine P1 30 old'!D114</f>
        <v>T</v>
      </c>
    </row>
    <row r="138" spans="3:4" x14ac:dyDescent="0.3">
      <c r="C138" s="85">
        <v>1015</v>
      </c>
      <c r="D138" s="85" t="str">
        <f>'Semaine P1 30 old'!D115</f>
        <v>T</v>
      </c>
    </row>
    <row r="139" spans="3:4" x14ac:dyDescent="0.3">
      <c r="C139" s="85">
        <v>1016</v>
      </c>
      <c r="D139" s="85" t="str">
        <f>'Semaine P1 30 old'!D116</f>
        <v>T</v>
      </c>
    </row>
    <row r="140" spans="3:4" x14ac:dyDescent="0.3">
      <c r="C140" s="85">
        <v>1017</v>
      </c>
      <c r="D140" s="85" t="str">
        <f>'Semaine P1 30 old'!D117</f>
        <v>T</v>
      </c>
    </row>
    <row r="141" spans="3:4" x14ac:dyDescent="0.3">
      <c r="C141" s="85">
        <v>1018</v>
      </c>
      <c r="D141" s="85" t="str">
        <f>'Semaine P1 30 old'!D118</f>
        <v>L</v>
      </c>
    </row>
    <row r="142" spans="3:4" x14ac:dyDescent="0.3">
      <c r="C142" s="85">
        <v>1019</v>
      </c>
      <c r="D142" s="85" t="str">
        <f>'Semaine P1 30 old'!D119</f>
        <v>T</v>
      </c>
    </row>
    <row r="143" spans="3:4" x14ac:dyDescent="0.3">
      <c r="C143" s="85">
        <v>1020</v>
      </c>
      <c r="D143" s="85" t="str">
        <f>'Semaine P1 30 old'!D120</f>
        <v>N</v>
      </c>
    </row>
    <row r="144" spans="3:4" x14ac:dyDescent="0.3">
      <c r="C144" s="85">
        <v>1021</v>
      </c>
      <c r="D144" s="85" t="str">
        <f>'Semaine P1 30 old'!D121</f>
        <v>N</v>
      </c>
    </row>
    <row r="145" spans="3:4" x14ac:dyDescent="0.3">
      <c r="C145" s="85">
        <v>1022</v>
      </c>
      <c r="D145" s="85" t="str">
        <f>'Semaine P1 30 old'!D122</f>
        <v>L</v>
      </c>
    </row>
    <row r="146" spans="3:4" x14ac:dyDescent="0.3">
      <c r="C146" s="85">
        <v>1023</v>
      </c>
      <c r="D146" s="85" t="str">
        <f>'Semaine P1 30 old'!D123</f>
        <v>L</v>
      </c>
    </row>
    <row r="147" spans="3:4" x14ac:dyDescent="0.3">
      <c r="C147" s="85">
        <v>1024</v>
      </c>
      <c r="D147" s="85" t="str">
        <f>'Semaine P1 30 old'!D124</f>
        <v>T</v>
      </c>
    </row>
    <row r="148" spans="3:4" x14ac:dyDescent="0.3">
      <c r="C148" s="85">
        <v>1025</v>
      </c>
      <c r="D148" s="85" t="str">
        <f>'Semaine P1 30 old'!D125</f>
        <v>T</v>
      </c>
    </row>
    <row r="149" spans="3:4" x14ac:dyDescent="0.3">
      <c r="C149" s="85">
        <v>1026</v>
      </c>
      <c r="D149" s="85" t="str">
        <f>'Semaine P1 30 old'!D126</f>
        <v>N</v>
      </c>
    </row>
    <row r="150" spans="3:4" x14ac:dyDescent="0.3">
      <c r="C150" s="85">
        <v>1027</v>
      </c>
      <c r="D150" s="85" t="str">
        <f>'Semaine P1 30 old'!D127</f>
        <v>L</v>
      </c>
    </row>
    <row r="151" spans="3:4" x14ac:dyDescent="0.3">
      <c r="C151" s="85">
        <v>1028</v>
      </c>
      <c r="D151" s="85" t="str">
        <f>'Semaine P1 30 old'!D128</f>
        <v>T</v>
      </c>
    </row>
    <row r="152" spans="3:4" x14ac:dyDescent="0.3">
      <c r="C152" s="85">
        <v>1029</v>
      </c>
      <c r="D152" s="85" t="str">
        <f>'Semaine P1 30 old'!D129</f>
        <v>L</v>
      </c>
    </row>
    <row r="153" spans="3:4" x14ac:dyDescent="0.3">
      <c r="C153" s="85">
        <v>1030</v>
      </c>
      <c r="D153" s="85" t="str">
        <f>'Semaine P1 30 old'!D130</f>
        <v>L</v>
      </c>
    </row>
    <row r="154" spans="3:4" x14ac:dyDescent="0.3">
      <c r="C154" s="85">
        <v>1031</v>
      </c>
      <c r="D154" s="85" t="str">
        <f>'Semaine P1 30 old'!D131</f>
        <v>L</v>
      </c>
    </row>
    <row r="155" spans="3:4" x14ac:dyDescent="0.3">
      <c r="C155" s="85">
        <v>1032</v>
      </c>
      <c r="D155" s="85" t="str">
        <f>'Semaine P1 30 old'!D132</f>
        <v>L</v>
      </c>
    </row>
    <row r="156" spans="3:4" x14ac:dyDescent="0.3">
      <c r="C156" s="85">
        <v>1033</v>
      </c>
      <c r="D156" s="85" t="str">
        <f>'Semaine P1 30 old'!D133</f>
        <v>L</v>
      </c>
    </row>
  </sheetData>
  <sheetProtection formatColumns="0" formatRows="0" deleteColumns="0" deleteRows="0" sort="0" autoFilter="0"/>
  <autoFilter ref="AB33:AG33" xr:uid="{00000000-0009-0000-0000-000003000000}">
    <sortState xmlns:xlrd2="http://schemas.microsoft.com/office/spreadsheetml/2017/richdata2" ref="AB34:AG54">
      <sortCondition ref="AB33"/>
    </sortState>
  </autoFilter>
  <mergeCells count="126">
    <mergeCell ref="R31:S31"/>
    <mergeCell ref="E18:F18"/>
    <mergeCell ref="H10:I10"/>
    <mergeCell ref="J18:K18"/>
    <mergeCell ref="C18:D18"/>
    <mergeCell ref="H14:I14"/>
    <mergeCell ref="J14:K14"/>
    <mergeCell ref="J10:K10"/>
    <mergeCell ref="D17:E17"/>
    <mergeCell ref="C30:D30"/>
    <mergeCell ref="A9:A11"/>
    <mergeCell ref="N9:O9"/>
    <mergeCell ref="R18:S18"/>
    <mergeCell ref="T18:U18"/>
    <mergeCell ref="T10:U10"/>
    <mergeCell ref="S29:T29"/>
    <mergeCell ref="AB25:AC25"/>
    <mergeCell ref="J22:K22"/>
    <mergeCell ref="M25:O25"/>
    <mergeCell ref="M26:N26"/>
    <mergeCell ref="O26:P26"/>
    <mergeCell ref="H25:J25"/>
    <mergeCell ref="H26:I26"/>
    <mergeCell ref="J26:K26"/>
    <mergeCell ref="X9:Y9"/>
    <mergeCell ref="M18:N18"/>
    <mergeCell ref="O14:P14"/>
    <mergeCell ref="H21:J21"/>
    <mergeCell ref="H22:I22"/>
    <mergeCell ref="W10:X10"/>
    <mergeCell ref="Y10:Z10"/>
    <mergeCell ref="X21:Y21"/>
    <mergeCell ref="W14:X14"/>
    <mergeCell ref="N21:O21"/>
    <mergeCell ref="AJ25:AJ26"/>
    <mergeCell ref="A1:AA1"/>
    <mergeCell ref="R14:S14"/>
    <mergeCell ref="T14:U14"/>
    <mergeCell ref="A21:A23"/>
    <mergeCell ref="A17:A19"/>
    <mergeCell ref="A13:A15"/>
    <mergeCell ref="D13:E13"/>
    <mergeCell ref="H29:J29"/>
    <mergeCell ref="M29:O29"/>
    <mergeCell ref="R26:S26"/>
    <mergeCell ref="W26:X26"/>
    <mergeCell ref="Y26:Z26"/>
    <mergeCell ref="O22:P22"/>
    <mergeCell ref="A29:A31"/>
    <mergeCell ref="T31:U31"/>
    <mergeCell ref="D9:E9"/>
    <mergeCell ref="C26:D26"/>
    <mergeCell ref="E26:F26"/>
    <mergeCell ref="I13:J13"/>
    <mergeCell ref="I17:J17"/>
    <mergeCell ref="E10:F10"/>
    <mergeCell ref="C21:E21"/>
    <mergeCell ref="R30:S30"/>
    <mergeCell ref="X13:Y13"/>
    <mergeCell ref="H18:I18"/>
    <mergeCell ref="S9:T9"/>
    <mergeCell ref="S17:T17"/>
    <mergeCell ref="W30:X30"/>
    <mergeCell ref="Y30:Z30"/>
    <mergeCell ref="C10:D10"/>
    <mergeCell ref="E30:F30"/>
    <mergeCell ref="W31:X31"/>
    <mergeCell ref="Y31:Z31"/>
    <mergeCell ref="H30:I30"/>
    <mergeCell ref="J30:K30"/>
    <mergeCell ref="M30:N30"/>
    <mergeCell ref="O30:P30"/>
    <mergeCell ref="T30:U30"/>
    <mergeCell ref="R25:T25"/>
    <mergeCell ref="M10:N10"/>
    <mergeCell ref="O10:P10"/>
    <mergeCell ref="R10:S10"/>
    <mergeCell ref="I9:J9"/>
    <mergeCell ref="S13:T13"/>
    <mergeCell ref="N13:O13"/>
    <mergeCell ref="X25:Y25"/>
    <mergeCell ref="M14:N14"/>
    <mergeCell ref="A25:A27"/>
    <mergeCell ref="T22:U22"/>
    <mergeCell ref="AB29:AC29"/>
    <mergeCell ref="R22:S22"/>
    <mergeCell ref="T26:U26"/>
    <mergeCell ref="C29:E29"/>
    <mergeCell ref="Y22:Z22"/>
    <mergeCell ref="C22:D22"/>
    <mergeCell ref="E22:F22"/>
    <mergeCell ref="X29:Y29"/>
    <mergeCell ref="W22:X22"/>
    <mergeCell ref="A3:B3"/>
    <mergeCell ref="C3:F3"/>
    <mergeCell ref="H3:K3"/>
    <mergeCell ref="M3:P3"/>
    <mergeCell ref="R3:U3"/>
    <mergeCell ref="W3:Z3"/>
    <mergeCell ref="M6:N6"/>
    <mergeCell ref="O6:P6"/>
    <mergeCell ref="M5:O5"/>
    <mergeCell ref="R5:T5"/>
    <mergeCell ref="W5:Y5"/>
    <mergeCell ref="H5:J5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X17:Y17"/>
    <mergeCell ref="Y18:Z18"/>
    <mergeCell ref="C14:D14"/>
    <mergeCell ref="E14:F14"/>
    <mergeCell ref="M22:N22"/>
    <mergeCell ref="C25:E25"/>
    <mergeCell ref="S21:T21"/>
    <mergeCell ref="O18:P18"/>
    <mergeCell ref="N17:O17"/>
    <mergeCell ref="W18:X18"/>
    <mergeCell ref="Y14:Z14"/>
  </mergeCells>
  <conditionalFormatting sqref="AG34:AG36 AG38:AG49">
    <cfRule type="cellIs" dxfId="7417" priority="220" stopIfTrue="1" operator="between">
      <formula>0</formula>
      <formula>202</formula>
    </cfRule>
    <cfRule type="cellIs" dxfId="7416" priority="221" stopIfTrue="1" operator="between">
      <formula>203</formula>
      <formula>255</formula>
    </cfRule>
    <cfRule type="cellIs" dxfId="7415" priority="222" stopIfTrue="1" operator="greaterThan">
      <formula>255</formula>
    </cfRule>
  </conditionalFormatting>
  <conditionalFormatting sqref="F88:G93 K88:L93 Z91:AB93 U88:V93 P88:Q93 AA88 Z89:AA90">
    <cfRule type="cellIs" dxfId="7414" priority="217" operator="equal">
      <formula>"GL"</formula>
    </cfRule>
    <cfRule type="cellIs" dxfId="7413" priority="218" operator="equal">
      <formula>"VE"</formula>
    </cfRule>
    <cfRule type="cellIs" dxfId="7412" priority="219" operator="equal">
      <formula>"AT"</formula>
    </cfRule>
  </conditionalFormatting>
  <conditionalFormatting sqref="Z88">
    <cfRule type="cellIs" dxfId="7411" priority="214" operator="equal">
      <formula>"GL"</formula>
    </cfRule>
    <cfRule type="cellIs" dxfId="7410" priority="215" operator="equal">
      <formula>"VE"</formula>
    </cfRule>
    <cfRule type="cellIs" dxfId="7409" priority="216" operator="equal">
      <formula>"AT"</formula>
    </cfRule>
  </conditionalFormatting>
  <conditionalFormatting sqref="Y94">
    <cfRule type="cellIs" dxfId="7408" priority="211" operator="equal">
      <formula>"GL"</formula>
    </cfRule>
    <cfRule type="cellIs" dxfId="7407" priority="212" operator="equal">
      <formula>"VE"</formula>
    </cfRule>
    <cfRule type="cellIs" dxfId="7406" priority="213" operator="equal">
      <formula>"AT"</formula>
    </cfRule>
  </conditionalFormatting>
  <conditionalFormatting sqref="AG50:AG53">
    <cfRule type="cellIs" dxfId="7405" priority="208" stopIfTrue="1" operator="between">
      <formula>0</formula>
      <formula>202</formula>
    </cfRule>
    <cfRule type="cellIs" dxfId="7404" priority="209" stopIfTrue="1" operator="between">
      <formula>203</formula>
      <formula>255</formula>
    </cfRule>
    <cfRule type="cellIs" dxfId="7403" priority="210" stopIfTrue="1" operator="greaterThan">
      <formula>255</formula>
    </cfRule>
  </conditionalFormatting>
  <conditionalFormatting sqref="S13:T13 N13:O13 I13:J13 D13:E13 N9:O9 S9:T9 D9:E9 X17:Y17 X9:Y9 X13:Y13 I9:J9">
    <cfRule type="expression" dxfId="7402" priority="223" stopIfTrue="1">
      <formula>COUNTIF($C$5:$Z$31,$C$156)&gt;1</formula>
    </cfRule>
    <cfRule type="expression" dxfId="7401" priority="224" stopIfTrue="1">
      <formula>COUNTIF($C$5:$Z$31,$C$155)&gt;1</formula>
    </cfRule>
    <cfRule type="expression" dxfId="7400" priority="225" stopIfTrue="1">
      <formula>COUNTIF($C$5:$Z$31,$C$154)&gt;1</formula>
    </cfRule>
    <cfRule type="expression" dxfId="7399" priority="226" stopIfTrue="1">
      <formula>COUNTIF($C$5:$Z$31,$C$153)&gt;1</formula>
    </cfRule>
    <cfRule type="expression" dxfId="7398" priority="227" stopIfTrue="1">
      <formula>COUNTIF($C$5:$Z$31,$C$152)&gt;1</formula>
    </cfRule>
    <cfRule type="expression" dxfId="7397" priority="228" stopIfTrue="1">
      <formula>COUNTIF($C$5:$Z$31,$C$151)&gt;1</formula>
    </cfRule>
    <cfRule type="expression" dxfId="7396" priority="229" stopIfTrue="1">
      <formula>COUNTIF($C$5:$Z$31,$C$150)&gt;1</formula>
    </cfRule>
    <cfRule type="expression" dxfId="7395" priority="230" stopIfTrue="1">
      <formula>COUNTIF($C$5:$Z$31,$C$149)&gt;1</formula>
    </cfRule>
    <cfRule type="expression" dxfId="7394" priority="231" stopIfTrue="1">
      <formula>COUNTIF($C$5:$Z$31,$C$148)&gt;1</formula>
    </cfRule>
    <cfRule type="expression" dxfId="7393" priority="232" stopIfTrue="1">
      <formula>COUNTIF($C$5:$Z$31,$C$147)&gt;1</formula>
    </cfRule>
    <cfRule type="expression" dxfId="7392" priority="233" stopIfTrue="1">
      <formula>COUNTIF($C$5:$Z$31,$C$146)&gt;1</formula>
    </cfRule>
    <cfRule type="expression" dxfId="7391" priority="234" stopIfTrue="1">
      <formula>COUNTIF($C$5:$Z$31,$C$145)&gt;1</formula>
    </cfRule>
    <cfRule type="expression" dxfId="7390" priority="235" stopIfTrue="1">
      <formula>COUNTIF($C$5:$Z$31,$C$144)&gt;1</formula>
    </cfRule>
    <cfRule type="expression" dxfId="7389" priority="236" stopIfTrue="1">
      <formula>COUNTIF($C$5:$Z$31,$C$143)&gt;1</formula>
    </cfRule>
    <cfRule type="expression" dxfId="7388" priority="237" stopIfTrue="1">
      <formula>COUNTIF($C$5:$Z$31,$C$142)&gt;1</formula>
    </cfRule>
    <cfRule type="expression" dxfId="7387" priority="238" stopIfTrue="1">
      <formula>COUNTIF($C$5:$Z$31,$C$141)&gt;1</formula>
    </cfRule>
    <cfRule type="expression" dxfId="7386" priority="239" stopIfTrue="1">
      <formula>COUNTIF($C$5:$Z$31,$C$140)&gt;1</formula>
    </cfRule>
    <cfRule type="expression" dxfId="7385" priority="240" stopIfTrue="1">
      <formula>COUNTIF($C$5:$Z$31,$C$139)&gt;1</formula>
    </cfRule>
    <cfRule type="expression" dxfId="7384" priority="241" stopIfTrue="1">
      <formula>COUNTIF($C$5:$Z$31,$C$138)&gt;1</formula>
    </cfRule>
    <cfRule type="expression" dxfId="7383" priority="242" stopIfTrue="1">
      <formula>COUNTIF($C$5:$Z$31,$C$137)&gt;1</formula>
    </cfRule>
    <cfRule type="expression" dxfId="7382" priority="243" stopIfTrue="1">
      <formula>COUNTIF($C$5:$Z$31,$C$136)&gt;1</formula>
    </cfRule>
    <cfRule type="expression" dxfId="7381" priority="244" stopIfTrue="1">
      <formula>COUNTIF($C$5:$Z$31,$C$135)&gt;1</formula>
    </cfRule>
    <cfRule type="expression" dxfId="7380" priority="245" stopIfTrue="1">
      <formula>COUNTIF($C$5:$Z$31,$C$134)&gt;1</formula>
    </cfRule>
    <cfRule type="expression" dxfId="7379" priority="246" stopIfTrue="1">
      <formula>COUNTIF($C$5:$Z$31,$C$133)&gt;1</formula>
    </cfRule>
    <cfRule type="expression" dxfId="7378" priority="247" stopIfTrue="1">
      <formula>COUNTIF($C$5:$Z$31,$C$132)&gt;1</formula>
    </cfRule>
    <cfRule type="expression" dxfId="7377" priority="248" stopIfTrue="1">
      <formula>COUNTIF($C$5:$Z$31,$C$131)&gt;1</formula>
    </cfRule>
    <cfRule type="expression" dxfId="7376" priority="249" stopIfTrue="1">
      <formula>COUNTIF($C$5:$Z$31,$C$130)&gt;1</formula>
    </cfRule>
    <cfRule type="expression" dxfId="7375" priority="250" stopIfTrue="1">
      <formula>COUNTIF($C$5:$Z$31,$C$129)&gt;1</formula>
    </cfRule>
    <cfRule type="expression" dxfId="7374" priority="251" stopIfTrue="1">
      <formula>COUNTIF($C$5:$Z$31,$C$128)&gt;1</formula>
    </cfRule>
    <cfRule type="expression" dxfId="7373" priority="252" stopIfTrue="1">
      <formula>COUNTIF($C$5:$Z$31,$C$127)&gt;1</formula>
    </cfRule>
    <cfRule type="expression" dxfId="7372" priority="253" stopIfTrue="1">
      <formula>COUNTIF($C$5:$Z$31,$C$126)&gt;1</formula>
    </cfRule>
    <cfRule type="expression" dxfId="7371" priority="254" stopIfTrue="1">
      <formula>COUNTIF($C$5:$Z$31,$C$125)&gt;1</formula>
    </cfRule>
    <cfRule type="expression" dxfId="7370" priority="255" stopIfTrue="1">
      <formula>COUNTIF($C$5:$Z$31,$C$124)&gt;1</formula>
    </cfRule>
    <cfRule type="cellIs" dxfId="7369" priority="256" operator="between">
      <formula>0</formula>
      <formula>1500</formula>
    </cfRule>
  </conditionalFormatting>
  <conditionalFormatting sqref="X29:Y29 N21:O21 S21:T21 X21:Y21 D17:E17 I17:J17 N17:O17 S17:T17">
    <cfRule type="expression" dxfId="7368" priority="257" stopIfTrue="1">
      <formula>COUNTIF($C$5:$Z$31,$C$156)&gt;1</formula>
    </cfRule>
    <cfRule type="expression" dxfId="7367" priority="258" stopIfTrue="1">
      <formula>COUNTIF($C$5:$Z$31,$C$155)&gt;1</formula>
    </cfRule>
    <cfRule type="expression" dxfId="7366" priority="259" stopIfTrue="1">
      <formula>COUNTIF($C$5:$Z$31,$C$154)&gt;1</formula>
    </cfRule>
    <cfRule type="expression" dxfId="7365" priority="260" stopIfTrue="1">
      <formula>COUNTIF($C$5:$Z$31,$C$153)&gt;1</formula>
    </cfRule>
    <cfRule type="expression" dxfId="7364" priority="261" stopIfTrue="1">
      <formula>COUNTIF($C$5:$Z$31,$C$152)&gt;1</formula>
    </cfRule>
    <cfRule type="expression" dxfId="7363" priority="262" stopIfTrue="1">
      <formula>COUNTIF($C$5:$Z$31,$C$151)&gt;1</formula>
    </cfRule>
    <cfRule type="expression" dxfId="7362" priority="263" stopIfTrue="1">
      <formula>COUNTIF($C$5:$Z$31,$C$150)&gt;1</formula>
    </cfRule>
    <cfRule type="expression" dxfId="7361" priority="264" stopIfTrue="1">
      <formula>COUNTIF($C$5:$Z$31,$C$149)&gt;1</formula>
    </cfRule>
    <cfRule type="expression" dxfId="7360" priority="265" stopIfTrue="1">
      <formula>COUNTIF($C$5:$Z$31,$C$148)&gt;1</formula>
    </cfRule>
    <cfRule type="expression" dxfId="7359" priority="266" stopIfTrue="1">
      <formula>COUNTIF($C$5:$Z$31,$C$147)&gt;1</formula>
    </cfRule>
    <cfRule type="expression" dxfId="7358" priority="267" stopIfTrue="1">
      <formula>COUNTIF($C$5:$Z$31,$C$146)&gt;1</formula>
    </cfRule>
    <cfRule type="expression" dxfId="7357" priority="268" stopIfTrue="1">
      <formula>COUNTIF($C$5:$Z$31,$C$145)&gt;1</formula>
    </cfRule>
    <cfRule type="expression" dxfId="7356" priority="269" stopIfTrue="1">
      <formula>COUNTIF($C$5:$Z$31,$C$144)&gt;1</formula>
    </cfRule>
    <cfRule type="expression" dxfId="7355" priority="270" stopIfTrue="1">
      <formula>COUNTIF($C$5:$Z$31,$C$143)&gt;1</formula>
    </cfRule>
    <cfRule type="expression" dxfId="7354" priority="271" stopIfTrue="1">
      <formula>COUNTIF($C$5:$Z$31,$C$142)&gt;1</formula>
    </cfRule>
    <cfRule type="expression" dxfId="7353" priority="272" stopIfTrue="1">
      <formula>COUNTIF($C$5:$Z$31,$C$141)&gt;1</formula>
    </cfRule>
    <cfRule type="expression" dxfId="7352" priority="273" stopIfTrue="1">
      <formula>COUNTIF($C$5:$Z$31,$C$140)&gt;1</formula>
    </cfRule>
    <cfRule type="expression" dxfId="7351" priority="274" stopIfTrue="1">
      <formula>COUNTIF($C$5:$Z$31,$C$139)&gt;1</formula>
    </cfRule>
    <cfRule type="expression" dxfId="7350" priority="275" stopIfTrue="1">
      <formula>COUNTIF($C$5:$Z$31,$C$138)&gt;1</formula>
    </cfRule>
    <cfRule type="expression" dxfId="7349" priority="276" stopIfTrue="1">
      <formula>COUNTIF($C$5:$Z$31,$C$137)&gt;1</formula>
    </cfRule>
    <cfRule type="expression" dxfId="7348" priority="277" stopIfTrue="1">
      <formula>COUNTIF($C$5:$Z$31,$C$136)&gt;1</formula>
    </cfRule>
    <cfRule type="expression" dxfId="7347" priority="278" stopIfTrue="1">
      <formula>COUNTIF($C$5:$Z$31,$C$135)&gt;1</formula>
    </cfRule>
    <cfRule type="expression" dxfId="7346" priority="279" stopIfTrue="1">
      <formula>COUNTIF($C$5:$Z$31,$C$134)&gt;1</formula>
    </cfRule>
    <cfRule type="expression" dxfId="7345" priority="280" stopIfTrue="1">
      <formula>COUNTIF($C$5:$Z$31,$C$133)&gt;1</formula>
    </cfRule>
    <cfRule type="expression" dxfId="7344" priority="281" stopIfTrue="1">
      <formula>COUNTIF($C$5:$Z$31,$C$132)&gt;1</formula>
    </cfRule>
    <cfRule type="expression" dxfId="7343" priority="282" stopIfTrue="1">
      <formula>COUNTIF($C$5:$Z$31,$C$131)&gt;1</formula>
    </cfRule>
    <cfRule type="expression" dxfId="7342" priority="283" stopIfTrue="1">
      <formula>COUNTIF($C$5:$Z$31,$C$130)&gt;1</formula>
    </cfRule>
    <cfRule type="expression" dxfId="7341" priority="284" stopIfTrue="1">
      <formula>COUNTIF($C$5:$Z$31,$C$129)&gt;1</formula>
    </cfRule>
    <cfRule type="expression" dxfId="7340" priority="285" stopIfTrue="1">
      <formula>COUNTIF($C$5:$Z$31,$C$128)&gt;1</formula>
    </cfRule>
    <cfRule type="expression" dxfId="7339" priority="286" stopIfTrue="1">
      <formula>COUNTIF($C$5:$Z$31,$C$127)&gt;1</formula>
    </cfRule>
    <cfRule type="expression" dxfId="7338" priority="287" stopIfTrue="1">
      <formula>COUNTIF($C$5:$Z$31,$C$126)&gt;1</formula>
    </cfRule>
    <cfRule type="expression" dxfId="7337" priority="288" stopIfTrue="1">
      <formula>COUNTIF($C$5:$Z$31,$C$125)&gt;1</formula>
    </cfRule>
    <cfRule type="expression" dxfId="7336" priority="289" stopIfTrue="1">
      <formula>COUNTIF($C$5:$Z$31,$C$124)&gt;1</formula>
    </cfRule>
    <cfRule type="cellIs" dxfId="7335" priority="290" operator="between">
      <formula>0</formula>
      <formula>1500</formula>
    </cfRule>
  </conditionalFormatting>
  <conditionalFormatting sqref="C21 H21 C25 H5 M5 R5 W5 C29 H29 M29 M25 H25">
    <cfRule type="expression" dxfId="7334" priority="291">
      <formula>COUNTIF($C$5:$Z$31,$C$156)&gt;1</formula>
    </cfRule>
    <cfRule type="expression" dxfId="7333" priority="292">
      <formula>COUNTIF($C$5:$Z$31,$C$155)&gt;1</formula>
    </cfRule>
    <cfRule type="expression" dxfId="7332" priority="293">
      <formula>COUNTIF($C$5:$Z$31,$C$154)&gt;1</formula>
    </cfRule>
    <cfRule type="expression" dxfId="7331" priority="294">
      <formula>COUNTIF($C$5:$Z$31,$C$153)&gt;1</formula>
    </cfRule>
    <cfRule type="expression" dxfId="7330" priority="295">
      <formula>COUNTIF($C$5:$Z$31,$C$152)&gt;1</formula>
    </cfRule>
    <cfRule type="expression" dxfId="7329" priority="296">
      <formula>COUNTIF($C$5:$Z$31,$C$151)&gt;1</formula>
    </cfRule>
    <cfRule type="expression" dxfId="7328" priority="297">
      <formula>COUNTIF($C$5:$Z$31,$C$150)&gt;1</formula>
    </cfRule>
    <cfRule type="expression" dxfId="7327" priority="298">
      <formula>COUNTIF($C$5:$Z$31,$C$149)&gt;1</formula>
    </cfRule>
    <cfRule type="expression" dxfId="7326" priority="299">
      <formula>COUNTIF($C$5:$Z$31,$C$148)&gt;1</formula>
    </cfRule>
    <cfRule type="expression" dxfId="7325" priority="300">
      <formula>COUNTIF($C$5:$Z$31,$C$147)&gt;1</formula>
    </cfRule>
    <cfRule type="expression" dxfId="7324" priority="301">
      <formula>COUNTIF($C$5:$Z$31,$C$146)&gt;1</formula>
    </cfRule>
    <cfRule type="expression" dxfId="7323" priority="302">
      <formula>COUNTIF($C$5:$Z$31,$C$145)&gt;1</formula>
    </cfRule>
    <cfRule type="expression" dxfId="7322" priority="303">
      <formula>COUNTIF($C$5:$Z$31,$C$144)&gt;1</formula>
    </cfRule>
    <cfRule type="expression" dxfId="7321" priority="304">
      <formula>COUNTIF($C$5:$Z$31,$C$143)&gt;1</formula>
    </cfRule>
    <cfRule type="expression" dxfId="7320" priority="305">
      <formula>COUNTIF($C$5:$Z$31,$C$142)&gt;1</formula>
    </cfRule>
    <cfRule type="expression" dxfId="7319" priority="306">
      <formula>COUNTIF($C$5:$Z$31,$C$141)&gt;1</formula>
    </cfRule>
    <cfRule type="expression" dxfId="7318" priority="307">
      <formula>COUNTIF($C$5:$Z$31,$C$140)&gt;1</formula>
    </cfRule>
    <cfRule type="expression" dxfId="7317" priority="308">
      <formula>COUNTIF($C$5:$Z$31,$C$139)&gt;1</formula>
    </cfRule>
    <cfRule type="expression" dxfId="7316" priority="309">
      <formula>COUNTIF($C$5:$Z$31,$C$138)&gt;1</formula>
    </cfRule>
    <cfRule type="expression" dxfId="7315" priority="310">
      <formula>COUNTIF($C$5:$Z$31,$C$137)&gt;1</formula>
    </cfRule>
    <cfRule type="expression" dxfId="7314" priority="311">
      <formula>COUNTIF($C$5:$Z$31,$C$136)&gt;1</formula>
    </cfRule>
    <cfRule type="expression" dxfId="7313" priority="312">
      <formula>COUNTIF($C$5:$Z$31,$C$135)&gt;1</formula>
    </cfRule>
    <cfRule type="expression" dxfId="7312" priority="313">
      <formula>COUNTIF($C$5:$Z$31,$C$134)&gt;1</formula>
    </cfRule>
    <cfRule type="expression" dxfId="7311" priority="314">
      <formula>COUNTIF($C$5:$Z$31,$C$133)&gt;1</formula>
    </cfRule>
    <cfRule type="expression" dxfId="7310" priority="315">
      <formula>COUNTIF($C$5:$Z$31,$C$132)&gt;1</formula>
    </cfRule>
    <cfRule type="expression" dxfId="7309" priority="316">
      <formula>COUNTIF($C$5:$Z$31,$C$131)&gt;1</formula>
    </cfRule>
    <cfRule type="expression" dxfId="7308" priority="317">
      <formula>COUNTIF($C$5:$Z$31,$C$130)&gt;1</formula>
    </cfRule>
    <cfRule type="expression" dxfId="7307" priority="318">
      <formula>COUNTIF($C$5:$Z$31,$C$129)&gt;1</formula>
    </cfRule>
    <cfRule type="expression" dxfId="7306" priority="319">
      <formula>COUNTIF($C$5:$Z$31,$C$128)&gt;1</formula>
    </cfRule>
    <cfRule type="expression" dxfId="7305" priority="320">
      <formula>COUNTIF($C$5:$Z$31,$C$127)&gt;1</formula>
    </cfRule>
    <cfRule type="expression" dxfId="7304" priority="321">
      <formula>COUNTIF($C$5:$Z$31,$C$126)&gt;1</formula>
    </cfRule>
    <cfRule type="expression" dxfId="7303" priority="322">
      <formula>COUNTIF($C$5:$Z$31,$C$125)&gt;1</formula>
    </cfRule>
    <cfRule type="expression" dxfId="7302" priority="323">
      <formula>COUNTIF($C$5:$Z$31,$C$124)&gt;1</formula>
    </cfRule>
  </conditionalFormatting>
  <conditionalFormatting sqref="S29:T29 X25:Y25">
    <cfRule type="expression" dxfId="7301" priority="324" stopIfTrue="1">
      <formula>COUNTIF($C$5:$Z$31,$C$156)&gt;1</formula>
    </cfRule>
    <cfRule type="expression" dxfId="7300" priority="325" stopIfTrue="1">
      <formula>COUNTIF($C$5:$Z$31,$C$155)&gt;1</formula>
    </cfRule>
    <cfRule type="expression" dxfId="7299" priority="326" stopIfTrue="1">
      <formula>COUNTIF($C$5:$Z$31,$C$154)&gt;1</formula>
    </cfRule>
    <cfRule type="expression" dxfId="7298" priority="327" stopIfTrue="1">
      <formula>COUNTIF($C$5:$Z$31,$C$153)&gt;1</formula>
    </cfRule>
    <cfRule type="expression" dxfId="7297" priority="328" stopIfTrue="1">
      <formula>COUNTIF($C$5:$Z$31,$C$152)&gt;1</formula>
    </cfRule>
    <cfRule type="expression" dxfId="7296" priority="329" stopIfTrue="1">
      <formula>COUNTIF($C$5:$Z$31,$C$151)&gt;1</formula>
    </cfRule>
    <cfRule type="expression" dxfId="7295" priority="330" stopIfTrue="1">
      <formula>COUNTIF($C$5:$Z$31,$C$150)&gt;1</formula>
    </cfRule>
    <cfRule type="expression" dxfId="7294" priority="331" stopIfTrue="1">
      <formula>COUNTIF($C$5:$Z$31,$C$149)&gt;1</formula>
    </cfRule>
    <cfRule type="expression" dxfId="7293" priority="332" stopIfTrue="1">
      <formula>COUNTIF($C$5:$Z$31,$C$148)&gt;1</formula>
    </cfRule>
    <cfRule type="expression" dxfId="7292" priority="333" stopIfTrue="1">
      <formula>COUNTIF($C$5:$Z$31,$C$147)&gt;1</formula>
    </cfRule>
    <cfRule type="expression" dxfId="7291" priority="334" stopIfTrue="1">
      <formula>COUNTIF($C$5:$Z$31,$C$146)&gt;1</formula>
    </cfRule>
    <cfRule type="expression" dxfId="7290" priority="335" stopIfTrue="1">
      <formula>COUNTIF($C$5:$Z$31,$C$145)&gt;1</formula>
    </cfRule>
    <cfRule type="expression" dxfId="7289" priority="336" stopIfTrue="1">
      <formula>COUNTIF($C$5:$Z$31,$C$144)&gt;1</formula>
    </cfRule>
    <cfRule type="expression" dxfId="7288" priority="337" stopIfTrue="1">
      <formula>COUNTIF($C$5:$Z$31,$C$143)&gt;1</formula>
    </cfRule>
    <cfRule type="expression" dxfId="7287" priority="338" stopIfTrue="1">
      <formula>COUNTIF($C$5:$Z$31,$C$142)&gt;1</formula>
    </cfRule>
    <cfRule type="expression" dxfId="7286" priority="339" stopIfTrue="1">
      <formula>COUNTIF($C$5:$Z$31,$C$141)&gt;1</formula>
    </cfRule>
    <cfRule type="expression" dxfId="7285" priority="340" stopIfTrue="1">
      <formula>COUNTIF($C$5:$Z$31,$C$140)&gt;1</formula>
    </cfRule>
    <cfRule type="expression" dxfId="7284" priority="341" stopIfTrue="1">
      <formula>COUNTIF($C$5:$Z$31,$C$139)&gt;1</formula>
    </cfRule>
    <cfRule type="expression" dxfId="7283" priority="342" stopIfTrue="1">
      <formula>COUNTIF($C$5:$Z$31,$C$138)&gt;1</formula>
    </cfRule>
    <cfRule type="expression" dxfId="7282" priority="343" stopIfTrue="1">
      <formula>COUNTIF($C$5:$Z$31,$C$137)&gt;1</formula>
    </cfRule>
    <cfRule type="expression" dxfId="7281" priority="344" stopIfTrue="1">
      <formula>COUNTIF($C$5:$Z$31,$C$136)&gt;1</formula>
    </cfRule>
    <cfRule type="expression" dxfId="7280" priority="345" stopIfTrue="1">
      <formula>COUNTIF($C$5:$Z$31,$C$135)&gt;1</formula>
    </cfRule>
    <cfRule type="expression" dxfId="7279" priority="346" stopIfTrue="1">
      <formula>COUNTIF($C$5:$Z$31,$C$134)&gt;1</formula>
    </cfRule>
    <cfRule type="expression" dxfId="7278" priority="347" stopIfTrue="1">
      <formula>COUNTIF($C$5:$Z$31,$C$133)&gt;1</formula>
    </cfRule>
    <cfRule type="expression" dxfId="7277" priority="348" stopIfTrue="1">
      <formula>COUNTIF($C$5:$Z$31,$C$132)&gt;1</formula>
    </cfRule>
    <cfRule type="expression" dxfId="7276" priority="349" stopIfTrue="1">
      <formula>COUNTIF($C$5:$Z$31,$C$131)&gt;1</formula>
    </cfRule>
    <cfRule type="expression" dxfId="7275" priority="350" stopIfTrue="1">
      <formula>COUNTIF($C$5:$Z$31,$C$130)&gt;1</formula>
    </cfRule>
    <cfRule type="expression" dxfId="7274" priority="351" stopIfTrue="1">
      <formula>COUNTIF($C$5:$Z$31,$C$129)&gt;1</formula>
    </cfRule>
    <cfRule type="expression" dxfId="7273" priority="352" stopIfTrue="1">
      <formula>COUNTIF($C$5:$Z$31,$C$128)&gt;1</formula>
    </cfRule>
    <cfRule type="expression" dxfId="7272" priority="353" stopIfTrue="1">
      <formula>COUNTIF($C$5:$Z$31,$C$127)&gt;1</formula>
    </cfRule>
    <cfRule type="expression" dxfId="7271" priority="354" stopIfTrue="1">
      <formula>COUNTIF($C$5:$Z$31,$C$126)&gt;1</formula>
    </cfRule>
    <cfRule type="expression" dxfId="7270" priority="355" stopIfTrue="1">
      <formula>COUNTIF($C$5:$Z$31,$C$125)&gt;1</formula>
    </cfRule>
    <cfRule type="expression" dxfId="7269" priority="356" stopIfTrue="1">
      <formula>COUNTIF($C$5:$Z$31,$C$124)&gt;1</formula>
    </cfRule>
    <cfRule type="cellIs" dxfId="7268" priority="357" operator="between">
      <formula>0</formula>
      <formula>1500</formula>
    </cfRule>
  </conditionalFormatting>
  <conditionalFormatting sqref="D88:D93">
    <cfRule type="cellIs" dxfId="7267" priority="205" operator="equal">
      <formula>"GL"</formula>
    </cfRule>
    <cfRule type="cellIs" dxfId="7266" priority="206" operator="equal">
      <formula>"VE"</formula>
    </cfRule>
    <cfRule type="cellIs" dxfId="7265" priority="207" operator="equal">
      <formula>"AT"</formula>
    </cfRule>
  </conditionalFormatting>
  <conditionalFormatting sqref="I88:I93">
    <cfRule type="cellIs" dxfId="7264" priority="202" operator="equal">
      <formula>"GL"</formula>
    </cfRule>
    <cfRule type="cellIs" dxfId="7263" priority="203" operator="equal">
      <formula>"VE"</formula>
    </cfRule>
    <cfRule type="cellIs" dxfId="7262" priority="204" operator="equal">
      <formula>"AT"</formula>
    </cfRule>
  </conditionalFormatting>
  <conditionalFormatting sqref="N88:N93">
    <cfRule type="cellIs" dxfId="7261" priority="199" operator="equal">
      <formula>"GL"</formula>
    </cfRule>
    <cfRule type="cellIs" dxfId="7260" priority="200" operator="equal">
      <formula>"VE"</formula>
    </cfRule>
    <cfRule type="cellIs" dxfId="7259" priority="201" operator="equal">
      <formula>"AT"</formula>
    </cfRule>
  </conditionalFormatting>
  <conditionalFormatting sqref="S88:S93">
    <cfRule type="cellIs" dxfId="7258" priority="196" operator="equal">
      <formula>"GL"</formula>
    </cfRule>
    <cfRule type="cellIs" dxfId="7257" priority="197" operator="equal">
      <formula>"VE"</formula>
    </cfRule>
    <cfRule type="cellIs" dxfId="7256" priority="198" operator="equal">
      <formula>"AT"</formula>
    </cfRule>
  </conditionalFormatting>
  <conditionalFormatting sqref="X88:X93">
    <cfRule type="cellIs" dxfId="7255" priority="193" operator="equal">
      <formula>"GL"</formula>
    </cfRule>
    <cfRule type="cellIs" dxfId="7254" priority="194" operator="equal">
      <formula>"VE"</formula>
    </cfRule>
    <cfRule type="cellIs" dxfId="7253" priority="195" operator="equal">
      <formula>"AT"</formula>
    </cfRule>
  </conditionalFormatting>
  <conditionalFormatting sqref="AC88:AC93">
    <cfRule type="cellIs" dxfId="7252" priority="190" operator="equal">
      <formula>"GL"</formula>
    </cfRule>
    <cfRule type="cellIs" dxfId="7251" priority="191" operator="equal">
      <formula>"VE"</formula>
    </cfRule>
    <cfRule type="cellIs" dxfId="7250" priority="192" operator="equal">
      <formula>"AT"</formula>
    </cfRule>
  </conditionalFormatting>
  <conditionalFormatting sqref="C88:C93">
    <cfRule type="expression" dxfId="7249" priority="185">
      <formula>AND(D88="B")</formula>
    </cfRule>
    <cfRule type="expression" dxfId="7248" priority="186">
      <formula>AND(D88="g")</formula>
    </cfRule>
    <cfRule type="expression" dxfId="7247" priority="187">
      <formula>AND(D88="t")</formula>
    </cfRule>
    <cfRule type="expression" dxfId="7246" priority="188">
      <formula>AND(D88="L")</formula>
    </cfRule>
    <cfRule type="expression" dxfId="7245" priority="189">
      <formula>AND(D88="N")</formula>
    </cfRule>
  </conditionalFormatting>
  <conditionalFormatting sqref="H88:H93">
    <cfRule type="expression" dxfId="7244" priority="180">
      <formula>AND(I88="B")</formula>
    </cfRule>
    <cfRule type="expression" dxfId="7243" priority="181">
      <formula>AND(I88="g")</formula>
    </cfRule>
    <cfRule type="expression" dxfId="7242" priority="182">
      <formula>AND(I88="t")</formula>
    </cfRule>
    <cfRule type="expression" dxfId="7241" priority="183">
      <formula>AND(I88="L")</formula>
    </cfRule>
    <cfRule type="expression" dxfId="7240" priority="184">
      <formula>AND(I88="N")</formula>
    </cfRule>
  </conditionalFormatting>
  <conditionalFormatting sqref="M88:M93">
    <cfRule type="expression" dxfId="7239" priority="175">
      <formula>AND(N88="B")</formula>
    </cfRule>
    <cfRule type="expression" dxfId="7238" priority="176">
      <formula>AND(N88="g")</formula>
    </cfRule>
    <cfRule type="expression" dxfId="7237" priority="177">
      <formula>AND(N88="t")</formula>
    </cfRule>
    <cfRule type="expression" dxfId="7236" priority="178">
      <formula>AND(N88="L")</formula>
    </cfRule>
    <cfRule type="expression" dxfId="7235" priority="179">
      <formula>AND(N88="N")</formula>
    </cfRule>
  </conditionalFormatting>
  <conditionalFormatting sqref="R88:R93">
    <cfRule type="expression" dxfId="7234" priority="170">
      <formula>AND(S88="B")</formula>
    </cfRule>
    <cfRule type="expression" dxfId="7233" priority="171">
      <formula>AND(S88="g")</formula>
    </cfRule>
    <cfRule type="expression" dxfId="7232" priority="172">
      <formula>AND(S88="t")</formula>
    </cfRule>
    <cfRule type="expression" dxfId="7231" priority="173">
      <formula>AND(S88="L")</formula>
    </cfRule>
    <cfRule type="expression" dxfId="7230" priority="174">
      <formula>AND(S88="N")</formula>
    </cfRule>
  </conditionalFormatting>
  <conditionalFormatting sqref="W88:W93">
    <cfRule type="expression" dxfId="7229" priority="165">
      <formula>AND(X88="B")</formula>
    </cfRule>
    <cfRule type="expression" dxfId="7228" priority="166">
      <formula>AND(X88="g")</formula>
    </cfRule>
    <cfRule type="expression" dxfId="7227" priority="167">
      <formula>AND(X88="t")</formula>
    </cfRule>
    <cfRule type="expression" dxfId="7226" priority="168">
      <formula>AND(X88="L")</formula>
    </cfRule>
    <cfRule type="expression" dxfId="7225" priority="169">
      <formula>AND(X88="N")</formula>
    </cfRule>
  </conditionalFormatting>
  <conditionalFormatting sqref="AB88:AB90">
    <cfRule type="expression" dxfId="7224" priority="160">
      <formula>AND(AC88="B")</formula>
    </cfRule>
    <cfRule type="expression" dxfId="7223" priority="161">
      <formula>AND(AC88="g")</formula>
    </cfRule>
    <cfRule type="expression" dxfId="7222" priority="162">
      <formula>AND(AC88="t")</formula>
    </cfRule>
    <cfRule type="expression" dxfId="7221" priority="163">
      <formula>AND(AC88="L")</formula>
    </cfRule>
    <cfRule type="expression" dxfId="7220" priority="164">
      <formula>AND(AC88="N")</formula>
    </cfRule>
  </conditionalFormatting>
  <conditionalFormatting sqref="E88:E93">
    <cfRule type="cellIs" dxfId="7219" priority="157" operator="equal">
      <formula>"GL"</formula>
    </cfRule>
    <cfRule type="cellIs" dxfId="7218" priority="158" operator="equal">
      <formula>"VE"</formula>
    </cfRule>
    <cfRule type="cellIs" dxfId="7217" priority="159" operator="equal">
      <formula>"AT"</formula>
    </cfRule>
  </conditionalFormatting>
  <conditionalFormatting sqref="J88:J93">
    <cfRule type="cellIs" dxfId="7216" priority="154" operator="equal">
      <formula>"GL"</formula>
    </cfRule>
    <cfRule type="cellIs" dxfId="7215" priority="155" operator="equal">
      <formula>"VE"</formula>
    </cfRule>
    <cfRule type="cellIs" dxfId="7214" priority="156" operator="equal">
      <formula>"AT"</formula>
    </cfRule>
  </conditionalFormatting>
  <conditionalFormatting sqref="O88:O93">
    <cfRule type="cellIs" dxfId="7213" priority="151" operator="equal">
      <formula>"GL"</formula>
    </cfRule>
    <cfRule type="cellIs" dxfId="7212" priority="152" operator="equal">
      <formula>"VE"</formula>
    </cfRule>
    <cfRule type="cellIs" dxfId="7211" priority="153" operator="equal">
      <formula>"AT"</formula>
    </cfRule>
  </conditionalFormatting>
  <conditionalFormatting sqref="T88:T93">
    <cfRule type="cellIs" dxfId="7210" priority="148" operator="equal">
      <formula>"GL"</formula>
    </cfRule>
    <cfRule type="cellIs" dxfId="7209" priority="149" operator="equal">
      <formula>"VE"</formula>
    </cfRule>
    <cfRule type="cellIs" dxfId="7208" priority="150" operator="equal">
      <formula>"AT"</formula>
    </cfRule>
  </conditionalFormatting>
  <conditionalFormatting sqref="Y88:Y93">
    <cfRule type="cellIs" dxfId="7207" priority="145" operator="equal">
      <formula>"GL"</formula>
    </cfRule>
    <cfRule type="cellIs" dxfId="7206" priority="146" operator="equal">
      <formula>"VE"</formula>
    </cfRule>
    <cfRule type="cellIs" dxfId="7205" priority="147" operator="equal">
      <formula>"AT"</formula>
    </cfRule>
  </conditionalFormatting>
  <conditionalFormatting sqref="AD88:AD93">
    <cfRule type="cellIs" dxfId="7204" priority="142" operator="equal">
      <formula>"GL"</formula>
    </cfRule>
    <cfRule type="cellIs" dxfId="7203" priority="143" operator="equal">
      <formula>"VE"</formula>
    </cfRule>
    <cfRule type="cellIs" dxfId="7202" priority="144" operator="equal">
      <formula>"AT"</formula>
    </cfRule>
  </conditionalFormatting>
  <conditionalFormatting sqref="AG54">
    <cfRule type="cellIs" dxfId="7201" priority="139" stopIfTrue="1" operator="between">
      <formula>0</formula>
      <formula>202</formula>
    </cfRule>
    <cfRule type="cellIs" dxfId="7200" priority="140" stopIfTrue="1" operator="between">
      <formula>203</formula>
      <formula>255</formula>
    </cfRule>
    <cfRule type="cellIs" dxfId="7199" priority="141" stopIfTrue="1" operator="greaterThan">
      <formula>255</formula>
    </cfRule>
  </conditionalFormatting>
  <conditionalFormatting sqref="R25">
    <cfRule type="expression" dxfId="7198" priority="106">
      <formula>COUNTIF($C$5:$Z$31,$C$156)&gt;1</formula>
    </cfRule>
    <cfRule type="expression" dxfId="7197" priority="107">
      <formula>COUNTIF($C$5:$Z$31,$C$155)&gt;1</formula>
    </cfRule>
    <cfRule type="expression" dxfId="7196" priority="108">
      <formula>COUNTIF($C$5:$Z$31,$C$154)&gt;1</formula>
    </cfRule>
    <cfRule type="expression" dxfId="7195" priority="109">
      <formula>COUNTIF($C$5:$Z$31,$C$153)&gt;1</formula>
    </cfRule>
    <cfRule type="expression" dxfId="7194" priority="110">
      <formula>COUNTIF($C$5:$Z$31,$C$152)&gt;1</formula>
    </cfRule>
    <cfRule type="expression" dxfId="7193" priority="111">
      <formula>COUNTIF($C$5:$Z$31,$C$151)&gt;1</formula>
    </cfRule>
    <cfRule type="expression" dxfId="7192" priority="112">
      <formula>COUNTIF($C$5:$Z$31,$C$150)&gt;1</formula>
    </cfRule>
    <cfRule type="expression" dxfId="7191" priority="113">
      <formula>COUNTIF($C$5:$Z$31,$C$149)&gt;1</formula>
    </cfRule>
    <cfRule type="expression" dxfId="7190" priority="114">
      <formula>COUNTIF($C$5:$Z$31,$C$148)&gt;1</formula>
    </cfRule>
    <cfRule type="expression" dxfId="7189" priority="115">
      <formula>COUNTIF($C$5:$Z$31,$C$147)&gt;1</formula>
    </cfRule>
    <cfRule type="expression" dxfId="7188" priority="116">
      <formula>COUNTIF($C$5:$Z$31,$C$146)&gt;1</formula>
    </cfRule>
    <cfRule type="expression" dxfId="7187" priority="117">
      <formula>COUNTIF($C$5:$Z$31,$C$145)&gt;1</formula>
    </cfRule>
    <cfRule type="expression" dxfId="7186" priority="118">
      <formula>COUNTIF($C$5:$Z$31,$C$144)&gt;1</formula>
    </cfRule>
    <cfRule type="expression" dxfId="7185" priority="119">
      <formula>COUNTIF($C$5:$Z$31,$C$143)&gt;1</formula>
    </cfRule>
    <cfRule type="expression" dxfId="7184" priority="120">
      <formula>COUNTIF($C$5:$Z$31,$C$142)&gt;1</formula>
    </cfRule>
    <cfRule type="expression" dxfId="7183" priority="121">
      <formula>COUNTIF($C$5:$Z$31,$C$141)&gt;1</formula>
    </cfRule>
    <cfRule type="expression" dxfId="7182" priority="122">
      <formula>COUNTIF($C$5:$Z$31,$C$140)&gt;1</formula>
    </cfRule>
    <cfRule type="expression" dxfId="7181" priority="123">
      <formula>COUNTIF($C$5:$Z$31,$C$139)&gt;1</formula>
    </cfRule>
    <cfRule type="expression" dxfId="7180" priority="124">
      <formula>COUNTIF($C$5:$Z$31,$C$138)&gt;1</formula>
    </cfRule>
    <cfRule type="expression" dxfId="7179" priority="125">
      <formula>COUNTIF($C$5:$Z$31,$C$137)&gt;1</formula>
    </cfRule>
    <cfRule type="expression" dxfId="7178" priority="126">
      <formula>COUNTIF($C$5:$Z$31,$C$136)&gt;1</formula>
    </cfRule>
    <cfRule type="expression" dxfId="7177" priority="127">
      <formula>COUNTIF($C$5:$Z$31,$C$135)&gt;1</formula>
    </cfRule>
    <cfRule type="expression" dxfId="7176" priority="128">
      <formula>COUNTIF($C$5:$Z$31,$C$134)&gt;1</formula>
    </cfRule>
    <cfRule type="expression" dxfId="7175" priority="129">
      <formula>COUNTIF($C$5:$Z$31,$C$133)&gt;1</formula>
    </cfRule>
    <cfRule type="expression" dxfId="7174" priority="130">
      <formula>COUNTIF($C$5:$Z$31,$C$132)&gt;1</formula>
    </cfRule>
    <cfRule type="expression" dxfId="7173" priority="131">
      <formula>COUNTIF($C$5:$Z$31,$C$131)&gt;1</formula>
    </cfRule>
    <cfRule type="expression" dxfId="7172" priority="132">
      <formula>COUNTIF($C$5:$Z$31,$C$130)&gt;1</formula>
    </cfRule>
    <cfRule type="expression" dxfId="7171" priority="133">
      <formula>COUNTIF($C$5:$Z$31,$C$129)&gt;1</formula>
    </cfRule>
    <cfRule type="expression" dxfId="7170" priority="134">
      <formula>COUNTIF($C$5:$Z$31,$C$128)&gt;1</formula>
    </cfRule>
    <cfRule type="expression" dxfId="7169" priority="135">
      <formula>COUNTIF($C$5:$Z$31,$C$127)&gt;1</formula>
    </cfRule>
    <cfRule type="expression" dxfId="7168" priority="136">
      <formula>COUNTIF($C$5:$Z$31,$C$126)&gt;1</formula>
    </cfRule>
    <cfRule type="expression" dxfId="7167" priority="137">
      <formula>COUNTIF($C$5:$Z$31,$C$125)&gt;1</formula>
    </cfRule>
    <cfRule type="expression" dxfId="7166" priority="138">
      <formula>COUNTIF($C$5:$Z$31,$C$124)&gt;1</formula>
    </cfRule>
  </conditionalFormatting>
  <conditionalFormatting sqref="C5">
    <cfRule type="expression" dxfId="7165" priority="7">
      <formula>COUNTIF($C$5:$Z$31,$C$156)&gt;1</formula>
    </cfRule>
    <cfRule type="expression" dxfId="7164" priority="8">
      <formula>COUNTIF($C$5:$Z$31,$C$155)&gt;1</formula>
    </cfRule>
    <cfRule type="expression" dxfId="7163" priority="9">
      <formula>COUNTIF($C$5:$Z$31,$C$154)&gt;1</formula>
    </cfRule>
    <cfRule type="expression" dxfId="7162" priority="10">
      <formula>COUNTIF($C$5:$Z$31,$C$153)&gt;1</formula>
    </cfRule>
    <cfRule type="expression" dxfId="7161" priority="11">
      <formula>COUNTIF($C$5:$Z$31,$C$152)&gt;1</formula>
    </cfRule>
    <cfRule type="expression" dxfId="7160" priority="12">
      <formula>COUNTIF($C$5:$Z$31,$C$151)&gt;1</formula>
    </cfRule>
    <cfRule type="expression" dxfId="7159" priority="13">
      <formula>COUNTIF($C$5:$Z$31,$C$150)&gt;1</formula>
    </cfRule>
    <cfRule type="expression" dxfId="7158" priority="14">
      <formula>COUNTIF($C$5:$Z$31,$C$149)&gt;1</formula>
    </cfRule>
    <cfRule type="expression" dxfId="7157" priority="15">
      <formula>COUNTIF($C$5:$Z$31,$C$148)&gt;1</formula>
    </cfRule>
    <cfRule type="expression" dxfId="7156" priority="16">
      <formula>COUNTIF($C$5:$Z$31,$C$147)&gt;1</formula>
    </cfRule>
    <cfRule type="expression" dxfId="7155" priority="17">
      <formula>COUNTIF($C$5:$Z$31,$C$146)&gt;1</formula>
    </cfRule>
    <cfRule type="expression" dxfId="7154" priority="18">
      <formula>COUNTIF($C$5:$Z$31,$C$145)&gt;1</formula>
    </cfRule>
    <cfRule type="expression" dxfId="7153" priority="19">
      <formula>COUNTIF($C$5:$Z$31,$C$144)&gt;1</formula>
    </cfRule>
    <cfRule type="expression" dxfId="7152" priority="20">
      <formula>COUNTIF($C$5:$Z$31,$C$143)&gt;1</formula>
    </cfRule>
    <cfRule type="expression" dxfId="7151" priority="21">
      <formula>COUNTIF($C$5:$Z$31,$C$142)&gt;1</formula>
    </cfRule>
    <cfRule type="expression" dxfId="7150" priority="22">
      <formula>COUNTIF($C$5:$Z$31,$C$141)&gt;1</formula>
    </cfRule>
    <cfRule type="expression" dxfId="7149" priority="23">
      <formula>COUNTIF($C$5:$Z$31,$C$140)&gt;1</formula>
    </cfRule>
    <cfRule type="expression" dxfId="7148" priority="24">
      <formula>COUNTIF($C$5:$Z$31,$C$139)&gt;1</formula>
    </cfRule>
    <cfRule type="expression" dxfId="7147" priority="25">
      <formula>COUNTIF($C$5:$Z$31,$C$138)&gt;1</formula>
    </cfRule>
    <cfRule type="expression" dxfId="7146" priority="26">
      <formula>COUNTIF($C$5:$Z$31,$C$137)&gt;1</formula>
    </cfRule>
    <cfRule type="expression" dxfId="7145" priority="27">
      <formula>COUNTIF($C$5:$Z$31,$C$136)&gt;1</formula>
    </cfRule>
    <cfRule type="expression" dxfId="7144" priority="28">
      <formula>COUNTIF($C$5:$Z$31,$C$135)&gt;1</formula>
    </cfRule>
    <cfRule type="expression" dxfId="7143" priority="29">
      <formula>COUNTIF($C$5:$Z$31,$C$134)&gt;1</formula>
    </cfRule>
    <cfRule type="expression" dxfId="7142" priority="30">
      <formula>COUNTIF($C$5:$Z$31,$C$133)&gt;1</formula>
    </cfRule>
    <cfRule type="expression" dxfId="7141" priority="31">
      <formula>COUNTIF($C$5:$Z$31,$C$132)&gt;1</formula>
    </cfRule>
    <cfRule type="expression" dxfId="7140" priority="32">
      <formula>COUNTIF($C$5:$Z$31,$C$131)&gt;1</formula>
    </cfRule>
    <cfRule type="expression" dxfId="7139" priority="33">
      <formula>COUNTIF($C$5:$Z$31,$C$130)&gt;1</formula>
    </cfRule>
    <cfRule type="expression" dxfId="7138" priority="34">
      <formula>COUNTIF($C$5:$Z$31,$C$129)&gt;1</formula>
    </cfRule>
    <cfRule type="expression" dxfId="7137" priority="35">
      <formula>COUNTIF($C$5:$Z$31,$C$128)&gt;1</formula>
    </cfRule>
    <cfRule type="expression" dxfId="7136" priority="36">
      <formula>COUNTIF($C$5:$Z$31,$C$127)&gt;1</formula>
    </cfRule>
    <cfRule type="expression" dxfId="7135" priority="37">
      <formula>COUNTIF($C$5:$Z$31,$C$126)&gt;1</formula>
    </cfRule>
    <cfRule type="expression" dxfId="7134" priority="38">
      <formula>COUNTIF($C$5:$Z$31,$C$125)&gt;1</formula>
    </cfRule>
    <cfRule type="expression" dxfId="7133" priority="39">
      <formula>COUNTIF($C$5:$Z$31,$C$124)&gt;1</formula>
    </cfRule>
  </conditionalFormatting>
  <conditionalFormatting sqref="AG37">
    <cfRule type="cellIs" dxfId="7132" priority="1" stopIfTrue="1" operator="between">
      <formula>0</formula>
      <formula>202</formula>
    </cfRule>
    <cfRule type="cellIs" dxfId="7131" priority="2" stopIfTrue="1" operator="between">
      <formula>203</formula>
      <formula>255</formula>
    </cfRule>
    <cfRule type="cellIs" dxfId="7130" priority="3" stopIfTrue="1" operator="greaterThan">
      <formula>255</formula>
    </cfRule>
  </conditionalFormatting>
  <pageMargins left="0.78740157480314965" right="0.78740157480314965" top="0.98425196850393704" bottom="0.98425196850393704" header="0.51181102362204722" footer="0.51181102362204722"/>
  <pageSetup paperSize="9" scale="93" fitToWidth="0" orientation="landscape" r:id="rId1"/>
  <headerFooter alignWithMargins="0"/>
  <ignoredErrors>
    <ignoredError sqref="C10:Z12 C9 F9:H9 K9:M9 C14:Z16 C13 F13:H13 C18:Z20 C17 F17:H17 K17:M17 C22:Z24 F21:G21 I21:M21 C26:Z28 F25:G25 P21:R21 K25:L25 C30:Z31 F29:G29 K29:L29 P29:R29 U29:W29 Z29 P17:R17 K13:M13 P13:R13 U13:W13 Z13 U17:W17 P25:Q25 Z17 P9:R9 U9:W9 Z9 Z21 U21:W21 Z25 U25:W2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>
    <tabColor rgb="FF7030A0"/>
    <pageSetUpPr fitToPage="1"/>
  </sheetPr>
  <dimension ref="A1:AP133"/>
  <sheetViews>
    <sheetView topLeftCell="A3" zoomScale="66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5703125" style="1" customWidth="1"/>
    <col min="8" max="8" width="7.7109375" style="1" customWidth="1"/>
    <col min="9" max="9" width="3.7109375" style="1" customWidth="1"/>
    <col min="10" max="10" width="6.5703125" style="1" customWidth="1"/>
    <col min="11" max="11" width="5.7109375" style="1" customWidth="1"/>
    <col min="12" max="12" width="1.2851562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5.28515625" style="1" customWidth="1"/>
    <col min="28" max="28" width="8.42578125" style="1" customWidth="1"/>
    <col min="29" max="29" width="7" style="1" customWidth="1"/>
    <col min="30" max="30" width="5.140625" style="1" customWidth="1"/>
    <col min="31" max="33" width="11.42578125" style="1"/>
    <col min="34" max="34" width="13.140625" style="1" customWidth="1"/>
    <col min="35" max="35" width="14" style="1" customWidth="1"/>
    <col min="36" max="36" width="13.28515625" style="1" customWidth="1"/>
    <col min="37" max="16384" width="11.42578125" style="1"/>
  </cols>
  <sheetData>
    <row r="1" spans="1:37" ht="18" customHeight="1" x14ac:dyDescent="0.3">
      <c r="A1" s="1044">
        <f ca="1">TODAY()</f>
        <v>45613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8" x14ac:dyDescent="0.35">
      <c r="A2" s="119" t="s">
        <v>263</v>
      </c>
      <c r="D2" s="1" t="s">
        <v>1</v>
      </c>
      <c r="AC2" s="1">
        <v>0</v>
      </c>
    </row>
    <row r="3" spans="1:37" ht="18.75" thickBot="1" x14ac:dyDescent="0.4">
      <c r="A3" s="867"/>
      <c r="B3" s="868"/>
      <c r="C3" s="1028">
        <v>1</v>
      </c>
      <c r="D3" s="1028"/>
      <c r="E3" s="1028"/>
      <c r="F3" s="1028"/>
      <c r="G3" s="175"/>
      <c r="H3" s="1028">
        <v>2</v>
      </c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 x14ac:dyDescent="0.4">
      <c r="A5" s="841" t="s">
        <v>8</v>
      </c>
      <c r="B5" s="5"/>
      <c r="C5" s="914">
        <v>1011</v>
      </c>
      <c r="D5" s="915"/>
      <c r="E5" s="1015"/>
      <c r="F5" s="584"/>
      <c r="G5" s="183"/>
      <c r="H5" s="845" t="s">
        <v>278</v>
      </c>
      <c r="I5" s="877"/>
      <c r="J5" s="846"/>
      <c r="K5" s="584"/>
      <c r="L5" s="183"/>
      <c r="M5" s="914"/>
      <c r="N5" s="915"/>
      <c r="O5" s="1015"/>
      <c r="P5" s="236"/>
      <c r="Q5" s="5"/>
      <c r="R5" s="856"/>
      <c r="S5" s="904"/>
      <c r="T5" s="857"/>
      <c r="U5" s="16"/>
      <c r="V5" s="5"/>
      <c r="W5" s="856"/>
      <c r="X5" s="904"/>
      <c r="Y5" s="857"/>
      <c r="Z5" s="16"/>
      <c r="AA5" s="5"/>
      <c r="AD5" s="21"/>
      <c r="AE5" s="157">
        <v>1022</v>
      </c>
      <c r="AF5" s="586"/>
      <c r="AG5" s="650"/>
      <c r="AH5" s="661"/>
      <c r="AI5" s="169" t="s">
        <v>10</v>
      </c>
      <c r="AJ5" s="170">
        <v>68</v>
      </c>
      <c r="AK5" s="21"/>
    </row>
    <row r="6" spans="1:37" ht="18" customHeight="1" thickBot="1" x14ac:dyDescent="0.4">
      <c r="A6" s="841"/>
      <c r="B6" s="5"/>
      <c r="C6" s="954"/>
      <c r="D6" s="1027"/>
      <c r="E6" s="954" t="s">
        <v>279</v>
      </c>
      <c r="F6" s="1027"/>
      <c r="G6" s="183"/>
      <c r="H6" s="954" t="s">
        <v>278</v>
      </c>
      <c r="I6" s="1027"/>
      <c r="J6" s="954" t="s">
        <v>278</v>
      </c>
      <c r="K6" s="1025"/>
      <c r="L6" s="183"/>
      <c r="M6" s="1029"/>
      <c r="N6" s="1030"/>
      <c r="O6" s="954" t="s">
        <v>265</v>
      </c>
      <c r="P6" s="1025"/>
      <c r="Q6" s="5"/>
      <c r="R6" s="1031"/>
      <c r="S6" s="1032"/>
      <c r="T6" s="1033">
        <v>9201</v>
      </c>
      <c r="U6" s="1034"/>
      <c r="V6" s="232"/>
      <c r="W6" s="1035"/>
      <c r="X6" s="1036"/>
      <c r="Y6" s="954"/>
      <c r="Z6" s="955"/>
      <c r="AA6" s="5"/>
      <c r="AD6" s="21"/>
      <c r="AE6" s="158">
        <v>1018</v>
      </c>
      <c r="AF6" s="246"/>
      <c r="AG6" s="542"/>
      <c r="AH6" s="85"/>
      <c r="AI6" s="162" t="s">
        <v>11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>
        <v>1023</v>
      </c>
      <c r="AF7" s="152"/>
      <c r="AG7" s="542"/>
      <c r="AH7" s="85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H8" s="85"/>
      <c r="AI8" s="69"/>
      <c r="AJ8" s="229"/>
    </row>
    <row r="9" spans="1:37" ht="18" customHeight="1" thickBot="1" x14ac:dyDescent="0.4">
      <c r="A9" s="847" t="s">
        <v>13</v>
      </c>
      <c r="B9" s="5"/>
      <c r="C9" s="856">
        <v>1009</v>
      </c>
      <c r="D9" s="904"/>
      <c r="E9" s="857"/>
      <c r="F9" s="26"/>
      <c r="G9" s="5"/>
      <c r="H9" s="914">
        <v>1015</v>
      </c>
      <c r="I9" s="915"/>
      <c r="J9" s="1015"/>
      <c r="K9" s="236"/>
      <c r="L9" s="5"/>
      <c r="M9" s="27" t="str">
        <f>$AB$41</f>
        <v>9103</v>
      </c>
      <c r="N9" s="843"/>
      <c r="O9" s="878"/>
      <c r="P9" s="182">
        <v>8</v>
      </c>
      <c r="Q9" s="5"/>
      <c r="R9" s="27" t="str">
        <f>$AB$38</f>
        <v>9203</v>
      </c>
      <c r="S9" s="856"/>
      <c r="T9" s="904"/>
      <c r="U9" s="26">
        <v>5</v>
      </c>
      <c r="V9" s="5"/>
      <c r="W9" s="27" t="str">
        <f>$AB$34</f>
        <v>9201</v>
      </c>
      <c r="X9" s="914"/>
      <c r="Y9" s="915"/>
      <c r="Z9" s="26">
        <v>1</v>
      </c>
      <c r="AA9" s="119"/>
      <c r="AB9" s="626"/>
      <c r="AD9" s="21"/>
      <c r="AE9" s="158">
        <v>1010</v>
      </c>
      <c r="AF9" s="238"/>
      <c r="AG9" s="660"/>
      <c r="AH9" s="85"/>
      <c r="AI9" s="184" t="s">
        <v>15</v>
      </c>
      <c r="AJ9" s="173"/>
    </row>
    <row r="10" spans="1:37" ht="18" customHeight="1" thickBot="1" x14ac:dyDescent="0.4">
      <c r="A10" s="847"/>
      <c r="B10" s="5"/>
      <c r="C10" s="1018"/>
      <c r="D10" s="1019"/>
      <c r="E10" s="852"/>
      <c r="F10" s="853"/>
      <c r="G10" s="19"/>
      <c r="H10" s="1018"/>
      <c r="I10" s="1024"/>
      <c r="J10" s="954"/>
      <c r="K10" s="1025"/>
      <c r="L10" s="25"/>
      <c r="M10" s="839" t="str">
        <f>$AC$41</f>
        <v>5:10</v>
      </c>
      <c r="N10" s="840"/>
      <c r="O10" s="839">
        <f>$AF$41</f>
        <v>2.8472222222222222E-2</v>
      </c>
      <c r="P10" s="840"/>
      <c r="Q10" s="25"/>
      <c r="R10" s="839" t="str">
        <f>$AC$38</f>
        <v>4:55</v>
      </c>
      <c r="S10" s="1026"/>
      <c r="T10" s="839">
        <f>$AF$38</f>
        <v>5.347222222222222E-2</v>
      </c>
      <c r="U10" s="840"/>
      <c r="V10" s="25"/>
      <c r="W10" s="839" t="str">
        <f>$AC$34</f>
        <v>4:18</v>
      </c>
      <c r="X10" s="1026"/>
      <c r="Y10" s="839">
        <f>$AF$34</f>
        <v>2.6388888888888889E-2</v>
      </c>
      <c r="Z10" s="840"/>
      <c r="AA10" s="5"/>
      <c r="AD10" s="21"/>
      <c r="AE10" s="158"/>
      <c r="AF10" s="155"/>
      <c r="AG10" s="150"/>
      <c r="AI10" s="227"/>
      <c r="AJ10" s="263"/>
    </row>
    <row r="11" spans="1:37" ht="18" customHeight="1" x14ac:dyDescent="0.35">
      <c r="A11" s="842"/>
      <c r="B11" s="5"/>
      <c r="C11" s="7"/>
      <c r="D11" s="7"/>
      <c r="E11" s="7"/>
      <c r="F11" s="7"/>
      <c r="G11" s="5"/>
      <c r="H11" s="233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239"/>
      <c r="AF11" s="226"/>
      <c r="AG11" s="150"/>
      <c r="AH11" s="458" t="s">
        <v>17</v>
      </c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41" t="s">
        <v>18</v>
      </c>
      <c r="B13" s="5"/>
      <c r="C13" s="914">
        <v>1029</v>
      </c>
      <c r="D13" s="915"/>
      <c r="E13" s="1015"/>
      <c r="F13" s="182"/>
      <c r="G13" s="5"/>
      <c r="H13" s="914">
        <v>1014</v>
      </c>
      <c r="I13" s="915"/>
      <c r="J13" s="1015"/>
      <c r="K13" s="236"/>
      <c r="L13" s="5"/>
      <c r="M13" s="27" t="str">
        <f>$AB$42</f>
        <v>9206</v>
      </c>
      <c r="N13" s="843"/>
      <c r="O13" s="878"/>
      <c r="P13" s="26">
        <v>9</v>
      </c>
      <c r="Q13" s="5"/>
      <c r="R13" s="27" t="str">
        <f>$AB$39</f>
        <v>9204</v>
      </c>
      <c r="S13" s="843"/>
      <c r="T13" s="878"/>
      <c r="U13" s="26">
        <v>6</v>
      </c>
      <c r="V13" s="5"/>
      <c r="W13" s="27" t="str">
        <f>$AB$35</f>
        <v>9101</v>
      </c>
      <c r="X13" s="856"/>
      <c r="Y13" s="904"/>
      <c r="Z13" s="26">
        <v>2</v>
      </c>
      <c r="AA13" s="5"/>
      <c r="AB13" s="662" t="s">
        <v>16</v>
      </c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018"/>
      <c r="D14" s="1019"/>
      <c r="E14" s="852"/>
      <c r="F14" s="853"/>
      <c r="G14" s="19"/>
      <c r="H14" s="1018"/>
      <c r="I14" s="1024"/>
      <c r="J14" s="954" t="s">
        <v>280</v>
      </c>
      <c r="K14" s="1025"/>
      <c r="L14" s="19"/>
      <c r="M14" s="839" t="str">
        <f>$AC$42</f>
        <v>5:20</v>
      </c>
      <c r="N14" s="1026"/>
      <c r="O14" s="839">
        <f>$AF$42</f>
        <v>5.9027777777777783E-2</v>
      </c>
      <c r="P14" s="840"/>
      <c r="Q14" s="25"/>
      <c r="R14" s="839" t="str">
        <f>$AC$39</f>
        <v>4:56</v>
      </c>
      <c r="S14" s="840"/>
      <c r="T14" s="839">
        <f>$AF$39</f>
        <v>4.6527777777777779E-2</v>
      </c>
      <c r="U14" s="840"/>
      <c r="V14" s="25"/>
      <c r="W14" s="839" t="str">
        <f>$AC$35</f>
        <v>4:35</v>
      </c>
      <c r="X14" s="1026"/>
      <c r="Y14" s="839">
        <f>$AF$35</f>
        <v>3.6805555555555557E-2</v>
      </c>
      <c r="Z14" s="840"/>
      <c r="AA14" s="5"/>
      <c r="AE14" s="158"/>
      <c r="AF14" s="565"/>
      <c r="AG14" s="282"/>
      <c r="AI14" s="228"/>
      <c r="AJ14" s="173"/>
    </row>
    <row r="15" spans="1:37" ht="18" customHeight="1" x14ac:dyDescent="0.35">
      <c r="A15" s="842"/>
      <c r="B15" s="5"/>
      <c r="C15" s="406"/>
      <c r="D15" s="406"/>
      <c r="E15" s="406"/>
      <c r="F15" s="406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7.15" customHeight="1" thickBot="1" x14ac:dyDescent="0.4">
      <c r="A16" s="5"/>
      <c r="B16" s="5"/>
      <c r="C16" s="183"/>
      <c r="D16" s="183"/>
      <c r="E16" s="183"/>
      <c r="F16" s="18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4">
      <c r="A17" s="847" t="s">
        <v>22</v>
      </c>
      <c r="B17" s="5"/>
      <c r="C17" s="914">
        <v>1027</v>
      </c>
      <c r="D17" s="915"/>
      <c r="E17" s="1015"/>
      <c r="F17" s="236"/>
      <c r="G17" s="5"/>
      <c r="H17" s="914">
        <v>1008</v>
      </c>
      <c r="I17" s="915"/>
      <c r="J17" s="1015"/>
      <c r="K17" s="236"/>
      <c r="L17" s="5"/>
      <c r="M17" s="27" t="str">
        <f>$AB$44</f>
        <v>9105</v>
      </c>
      <c r="N17" s="843"/>
      <c r="O17" s="878"/>
      <c r="P17" s="26">
        <v>11</v>
      </c>
      <c r="Q17" s="5"/>
      <c r="R17" s="27" t="str">
        <f>$AB$40</f>
        <v>9205</v>
      </c>
      <c r="S17" s="856"/>
      <c r="T17" s="904"/>
      <c r="U17" s="26">
        <v>7</v>
      </c>
      <c r="V17" s="5"/>
      <c r="W17" s="27" t="str">
        <f>$AB$37</f>
        <v>9102</v>
      </c>
      <c r="X17" s="856"/>
      <c r="Y17" s="904"/>
      <c r="Z17" s="26">
        <v>4</v>
      </c>
      <c r="AA17" s="119"/>
      <c r="AB17" s="626"/>
      <c r="AF17" s="85"/>
      <c r="AI17" s="184" t="s">
        <v>24</v>
      </c>
      <c r="AJ17" s="173"/>
    </row>
    <row r="18" spans="1:36" ht="18" customHeight="1" thickBot="1" x14ac:dyDescent="0.5">
      <c r="A18" s="847"/>
      <c r="B18" s="5"/>
      <c r="C18" s="1047"/>
      <c r="D18" s="1048"/>
      <c r="E18" s="852"/>
      <c r="F18" s="853"/>
      <c r="G18" s="356"/>
      <c r="H18" s="1018"/>
      <c r="I18" s="1024"/>
      <c r="J18" s="954"/>
      <c r="K18" s="1025"/>
      <c r="L18" s="355"/>
      <c r="M18" s="839" t="str">
        <f>$AC$44</f>
        <v>5:36</v>
      </c>
      <c r="N18" s="1026"/>
      <c r="O18" s="839">
        <f>$AF$44</f>
        <v>4.8611111111111112E-2</v>
      </c>
      <c r="P18" s="840"/>
      <c r="Q18" s="355"/>
      <c r="R18" s="839" t="str">
        <f>$AC$40</f>
        <v>5:08</v>
      </c>
      <c r="S18" s="1026"/>
      <c r="T18" s="839">
        <f>$AF$40</f>
        <v>3.888888888888889E-2</v>
      </c>
      <c r="U18" s="840"/>
      <c r="V18" s="25"/>
      <c r="W18" s="839" t="str">
        <f>$AC$37</f>
        <v>4:54</v>
      </c>
      <c r="X18" s="1026"/>
      <c r="Y18" s="839">
        <f>$AF$37</f>
        <v>6.0416666666666667E-2</v>
      </c>
      <c r="Z18" s="840"/>
      <c r="AA18" s="5"/>
      <c r="AE18" s="142"/>
      <c r="AF18" s="85"/>
      <c r="AI18" s="227"/>
      <c r="AJ18" s="173"/>
    </row>
    <row r="19" spans="1:36" ht="18" customHeight="1" x14ac:dyDescent="0.35">
      <c r="A19" s="842"/>
      <c r="B19" s="5"/>
      <c r="C19" s="406"/>
      <c r="D19" s="406"/>
      <c r="E19" s="406"/>
      <c r="F19" s="406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>
        <f>COUNTA(C5,H5,M5,R5,W5,C9,S17,S9,X9,X21,C13,I13,I9,N17,X17,C17,I17,I21,N13,X13,C21,N21,N9,S13,S21,C25,H25:I25,M25:N25,S25,X25,C29,H29,M29,R29,W29,AE5:AE7,AE9:AE11,AE13:AE15,AF14,AG14,AG5:AG7,AF5)</f>
        <v>18</v>
      </c>
      <c r="AG19"/>
      <c r="AI19" s="228" t="s">
        <v>2</v>
      </c>
      <c r="AJ19" s="263"/>
    </row>
    <row r="20" spans="1:36" ht="5.0999999999999996" customHeight="1" thickBot="1" x14ac:dyDescent="0.4">
      <c r="A20" s="5"/>
      <c r="B20" s="5"/>
      <c r="C20" s="183"/>
      <c r="D20" s="183"/>
      <c r="E20" s="183"/>
      <c r="F20" s="183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 x14ac:dyDescent="0.4">
      <c r="A21" s="841" t="s">
        <v>27</v>
      </c>
      <c r="B21" s="5"/>
      <c r="C21" s="914">
        <v>1023</v>
      </c>
      <c r="D21" s="915"/>
      <c r="E21" s="1015"/>
      <c r="F21" s="584"/>
      <c r="G21" s="5"/>
      <c r="H21" s="914">
        <v>1025</v>
      </c>
      <c r="I21" s="915"/>
      <c r="J21" s="1015"/>
      <c r="K21" s="236"/>
      <c r="L21" s="5"/>
      <c r="M21" s="28" t="str">
        <f>$AB$45</f>
        <v>9207</v>
      </c>
      <c r="N21" s="856"/>
      <c r="O21" s="857"/>
      <c r="P21" s="182">
        <v>12</v>
      </c>
      <c r="Q21" s="5"/>
      <c r="R21" s="28" t="str">
        <f>$AB$43</f>
        <v>9104</v>
      </c>
      <c r="S21" s="856"/>
      <c r="T21" s="857"/>
      <c r="U21" s="26">
        <v>10</v>
      </c>
      <c r="V21" s="5"/>
      <c r="W21" s="28" t="str">
        <f>$AB$36</f>
        <v>9202</v>
      </c>
      <c r="X21" s="856"/>
      <c r="Y21" s="857"/>
      <c r="Z21" s="26">
        <v>3</v>
      </c>
      <c r="AA21" s="5"/>
      <c r="AB21" s="662" t="s">
        <v>16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 x14ac:dyDescent="0.4">
      <c r="A22" s="841"/>
      <c r="B22" s="5"/>
      <c r="C22" s="1049"/>
      <c r="D22" s="1050"/>
      <c r="E22" s="954"/>
      <c r="F22" s="1046"/>
      <c r="G22" s="25"/>
      <c r="H22" s="1022"/>
      <c r="I22" s="1023"/>
      <c r="J22" s="954"/>
      <c r="K22" s="1025"/>
      <c r="L22" s="19"/>
      <c r="M22" s="839" t="str">
        <f>$AC$45</f>
        <v>5:51</v>
      </c>
      <c r="N22" s="840"/>
      <c r="O22" s="839" t="str">
        <f>$AF$45</f>
        <v>20:47</v>
      </c>
      <c r="P22" s="840"/>
      <c r="Q22" s="25"/>
      <c r="R22" s="839" t="str">
        <f>$AC$43</f>
        <v>5:32</v>
      </c>
      <c r="S22" s="1026"/>
      <c r="T22" s="839" t="str">
        <f>$AF$43</f>
        <v>21:20</v>
      </c>
      <c r="U22" s="840"/>
      <c r="V22" s="19"/>
      <c r="W22" s="839" t="str">
        <f>$AC$36</f>
        <v>4:47</v>
      </c>
      <c r="X22" s="840"/>
      <c r="Y22" s="839" t="str">
        <f>$AF$36</f>
        <v>21:35</v>
      </c>
      <c r="Z22" s="840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 x14ac:dyDescent="0.35">
      <c r="A23" s="842"/>
      <c r="B23" s="5"/>
      <c r="C23" s="406"/>
      <c r="D23" s="406"/>
      <c r="E23" s="406"/>
      <c r="F23" s="406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5"/>
      <c r="Y23" s="181"/>
      <c r="Z23" s="7"/>
      <c r="AA23" s="7"/>
      <c r="AE23"/>
      <c r="AF23"/>
      <c r="AG23"/>
      <c r="AI23" s="227"/>
      <c r="AJ23" s="263"/>
    </row>
    <row r="24" spans="1:36" ht="5.0999999999999996" customHeight="1" thickBot="1" x14ac:dyDescent="0.4">
      <c r="A24" s="5"/>
      <c r="B24" s="5"/>
      <c r="C24" s="262"/>
      <c r="D24" s="262"/>
      <c r="E24" s="262"/>
      <c r="F24" s="26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 x14ac:dyDescent="0.4">
      <c r="A25" s="847" t="s">
        <v>30</v>
      </c>
      <c r="B25" s="5"/>
      <c r="C25" s="845">
        <v>1017</v>
      </c>
      <c r="D25" s="877"/>
      <c r="E25" s="846"/>
      <c r="F25" s="236"/>
      <c r="G25" s="5"/>
      <c r="H25" s="845">
        <v>1001</v>
      </c>
      <c r="I25" s="877"/>
      <c r="J25" s="846"/>
      <c r="K25" s="236"/>
      <c r="L25" s="183"/>
      <c r="M25" s="845">
        <v>1020</v>
      </c>
      <c r="N25" s="877"/>
      <c r="O25" s="846"/>
      <c r="P25" s="236"/>
      <c r="Q25" s="183"/>
      <c r="R25" s="914">
        <v>1003</v>
      </c>
      <c r="S25" s="915"/>
      <c r="T25" s="1015"/>
      <c r="U25" s="236"/>
      <c r="V25" s="183"/>
      <c r="W25" s="914"/>
      <c r="X25" s="915"/>
      <c r="Y25" s="1015"/>
      <c r="Z25" s="236"/>
      <c r="AA25" s="5"/>
      <c r="AB25" s="1037" t="s">
        <v>2</v>
      </c>
      <c r="AC25" s="1038"/>
      <c r="AD25" s="24"/>
      <c r="AF25" s="23"/>
      <c r="AI25" s="230" t="s">
        <v>32</v>
      </c>
      <c r="AJ25" s="848"/>
    </row>
    <row r="26" spans="1:36" ht="18" customHeight="1" thickBot="1" x14ac:dyDescent="0.4">
      <c r="A26" s="847"/>
      <c r="B26" s="5"/>
      <c r="C26" s="1016"/>
      <c r="D26" s="1017"/>
      <c r="E26" s="1039"/>
      <c r="F26" s="1040"/>
      <c r="G26" s="25"/>
      <c r="H26" s="1041"/>
      <c r="I26" s="1042"/>
      <c r="J26" s="952" t="s">
        <v>281</v>
      </c>
      <c r="K26" s="953"/>
      <c r="L26" s="355"/>
      <c r="M26" s="1018"/>
      <c r="N26" s="1024"/>
      <c r="O26" s="954"/>
      <c r="P26" s="1025"/>
      <c r="Q26" s="355"/>
      <c r="R26" s="1031"/>
      <c r="S26" s="1032"/>
      <c r="T26" s="954"/>
      <c r="U26" s="1025"/>
      <c r="V26" s="356"/>
      <c r="W26" s="852"/>
      <c r="X26" s="1043"/>
      <c r="Y26" s="954"/>
      <c r="Z26" s="1025"/>
      <c r="AA26" s="5"/>
      <c r="AB26" s="20"/>
      <c r="AF26" s="627" t="s">
        <v>2</v>
      </c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181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233"/>
      <c r="X27" s="7"/>
      <c r="Y27" s="7"/>
      <c r="Z27" s="7"/>
      <c r="AA27" s="5"/>
      <c r="AE27" s="1" t="s">
        <v>2</v>
      </c>
      <c r="AI27" s="145"/>
      <c r="AJ27" s="263"/>
    </row>
    <row r="28" spans="1:36" ht="4.5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 x14ac:dyDescent="0.4">
      <c r="A29" s="841" t="s">
        <v>35</v>
      </c>
      <c r="B29" s="5"/>
      <c r="C29" s="914">
        <v>1004</v>
      </c>
      <c r="D29" s="915"/>
      <c r="E29" s="1015"/>
      <c r="F29" s="236"/>
      <c r="G29" s="5"/>
      <c r="H29" s="845">
        <v>1005</v>
      </c>
      <c r="I29" s="877"/>
      <c r="J29" s="846"/>
      <c r="K29" s="236"/>
      <c r="L29" s="183"/>
      <c r="M29" s="845">
        <v>1021</v>
      </c>
      <c r="N29" s="877"/>
      <c r="O29" s="846"/>
      <c r="P29" s="236"/>
      <c r="Q29" s="183"/>
      <c r="R29" s="845">
        <v>1019</v>
      </c>
      <c r="S29" s="877"/>
      <c r="T29" s="846"/>
      <c r="U29" s="182"/>
      <c r="V29" s="183"/>
      <c r="W29" s="845">
        <v>1016</v>
      </c>
      <c r="X29" s="877"/>
      <c r="Y29" s="846"/>
      <c r="Z29" s="182"/>
      <c r="AA29" s="5"/>
      <c r="AB29" s="1037"/>
      <c r="AC29" s="1038"/>
      <c r="AD29" s="24"/>
      <c r="AI29" s="68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852"/>
      <c r="F30" s="853"/>
      <c r="G30" s="355"/>
      <c r="H30" s="1018"/>
      <c r="I30" s="1019"/>
      <c r="J30" s="1020"/>
      <c r="K30" s="1021"/>
      <c r="L30" s="355"/>
      <c r="M30" s="1022"/>
      <c r="N30" s="1023"/>
      <c r="O30" s="852"/>
      <c r="P30" s="853"/>
      <c r="Q30" s="355"/>
      <c r="R30" s="1022"/>
      <c r="S30" s="1023"/>
      <c r="T30" s="852"/>
      <c r="U30" s="853"/>
      <c r="V30" s="355"/>
      <c r="W30" s="1022"/>
      <c r="X30" s="1023"/>
      <c r="Y30" s="952"/>
      <c r="Z30" s="953"/>
      <c r="AA30" s="5"/>
      <c r="AI30" s="133"/>
      <c r="AJ30" s="266"/>
    </row>
    <row r="31" spans="1:36" ht="18" x14ac:dyDescent="0.35">
      <c r="A31" s="842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.5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2:42" hidden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2:42" hidden="1" x14ac:dyDescent="0.3">
      <c r="Z34" s="1">
        <v>1</v>
      </c>
      <c r="AB34" s="12" t="s">
        <v>41</v>
      </c>
      <c r="AC34" s="543" t="s">
        <v>282</v>
      </c>
      <c r="AD34" s="22"/>
      <c r="AE34" s="22" t="s">
        <v>2</v>
      </c>
      <c r="AF34" s="543">
        <v>2.6388888888888889E-2</v>
      </c>
      <c r="AG34" s="632">
        <v>294</v>
      </c>
      <c r="AI34" s="21"/>
      <c r="AJ34" s="22"/>
      <c r="AK34" s="21"/>
      <c r="AL34" s="2"/>
      <c r="AM34" s="2"/>
      <c r="AO34" s="1" t="s">
        <v>283</v>
      </c>
      <c r="AP34" s="1" t="s">
        <v>284</v>
      </c>
    </row>
    <row r="35" spans="2:42" hidden="1" x14ac:dyDescent="0.3">
      <c r="Z35" s="1">
        <v>2</v>
      </c>
      <c r="AB35" s="12" t="s">
        <v>42</v>
      </c>
      <c r="AC35" s="543" t="s">
        <v>285</v>
      </c>
      <c r="AD35" s="17"/>
      <c r="AE35" s="17"/>
      <c r="AF35" s="543">
        <v>3.6805555555555557E-2</v>
      </c>
      <c r="AG35" s="632">
        <v>279</v>
      </c>
      <c r="AI35" s="21"/>
      <c r="AJ35" s="22"/>
      <c r="AK35" s="21"/>
      <c r="AL35" s="2"/>
      <c r="AM35" s="2"/>
      <c r="AO35" s="1" t="s">
        <v>286</v>
      </c>
      <c r="AP35" s="1" t="s">
        <v>89</v>
      </c>
    </row>
    <row r="36" spans="2:42" hidden="1" x14ac:dyDescent="0.3">
      <c r="B36"/>
      <c r="C36"/>
      <c r="D36"/>
      <c r="E36"/>
      <c r="F36"/>
      <c r="G36"/>
      <c r="H36"/>
      <c r="I36"/>
      <c r="J36"/>
      <c r="K36"/>
      <c r="L36"/>
      <c r="Z36" s="1">
        <v>3</v>
      </c>
      <c r="AB36" s="12" t="s">
        <v>44</v>
      </c>
      <c r="AC36" s="543" t="s">
        <v>287</v>
      </c>
      <c r="AD36" s="17"/>
      <c r="AE36" s="17"/>
      <c r="AF36" s="543" t="s">
        <v>50</v>
      </c>
      <c r="AG36" s="632">
        <v>243</v>
      </c>
      <c r="AI36" s="21"/>
      <c r="AJ36" s="22"/>
      <c r="AK36" s="21"/>
      <c r="AL36" s="2"/>
      <c r="AM36" s="2"/>
      <c r="AO36" s="1" t="s">
        <v>286</v>
      </c>
      <c r="AP36" s="1" t="s">
        <v>89</v>
      </c>
    </row>
    <row r="37" spans="2:42" hidden="1" x14ac:dyDescent="0.3">
      <c r="B37"/>
      <c r="C37"/>
      <c r="D37"/>
      <c r="E37"/>
      <c r="F37"/>
      <c r="G37"/>
      <c r="H37"/>
      <c r="I37"/>
      <c r="J37"/>
      <c r="K37"/>
      <c r="L37"/>
      <c r="M37"/>
      <c r="Z37" s="1">
        <v>4</v>
      </c>
      <c r="AB37" s="12" t="s">
        <v>94</v>
      </c>
      <c r="AC37" s="543" t="s">
        <v>288</v>
      </c>
      <c r="AD37" s="17"/>
      <c r="AE37" s="17"/>
      <c r="AF37" s="543">
        <v>6.0416666666666667E-2</v>
      </c>
      <c r="AG37" s="632">
        <v>279</v>
      </c>
      <c r="AI37" s="21"/>
      <c r="AJ37" s="22"/>
      <c r="AK37" s="21"/>
      <c r="AL37" s="2"/>
      <c r="AM37" s="2"/>
      <c r="AO37" s="1" t="s">
        <v>289</v>
      </c>
      <c r="AP37" s="1" t="s">
        <v>105</v>
      </c>
    </row>
    <row r="38" spans="2:42" hidden="1" x14ac:dyDescent="0.3">
      <c r="B38"/>
      <c r="C38"/>
      <c r="D38"/>
      <c r="E38"/>
      <c r="F38"/>
      <c r="G38"/>
      <c r="H38"/>
      <c r="I38"/>
      <c r="J38"/>
      <c r="K38"/>
      <c r="L38"/>
      <c r="M38"/>
      <c r="Z38" s="1">
        <v>5</v>
      </c>
      <c r="AB38" s="12" t="s">
        <v>100</v>
      </c>
      <c r="AC38" s="543" t="s">
        <v>290</v>
      </c>
      <c r="AD38" s="17"/>
      <c r="AE38" s="17"/>
      <c r="AF38" s="543">
        <v>5.347222222222222E-2</v>
      </c>
      <c r="AG38" s="632">
        <v>278</v>
      </c>
      <c r="AI38" s="21"/>
      <c r="AJ38" s="22"/>
      <c r="AK38" s="21"/>
      <c r="AL38" s="2"/>
      <c r="AM38" s="2"/>
      <c r="AO38" s="1" t="s">
        <v>291</v>
      </c>
      <c r="AP38" s="1" t="s">
        <v>114</v>
      </c>
    </row>
    <row r="39" spans="2:42" hidden="1" x14ac:dyDescent="0.3">
      <c r="B39"/>
      <c r="C39"/>
      <c r="D39"/>
      <c r="E39"/>
      <c r="F39"/>
      <c r="G39"/>
      <c r="H39"/>
      <c r="I39"/>
      <c r="J39"/>
      <c r="K39"/>
      <c r="L39"/>
      <c r="M39"/>
      <c r="Z39" s="1">
        <v>6</v>
      </c>
      <c r="AB39" s="12" t="s">
        <v>45</v>
      </c>
      <c r="AC39" s="543" t="s">
        <v>292</v>
      </c>
      <c r="AD39" s="17"/>
      <c r="AE39" s="17"/>
      <c r="AF39" s="543">
        <v>4.6527777777777779E-2</v>
      </c>
      <c r="AG39" s="632">
        <v>294</v>
      </c>
      <c r="AI39" s="21"/>
      <c r="AJ39" s="22"/>
      <c r="AK39" s="21"/>
      <c r="AL39" s="2"/>
      <c r="AM39" s="2"/>
      <c r="AO39" s="1" t="s">
        <v>289</v>
      </c>
      <c r="AP39" s="1" t="s">
        <v>105</v>
      </c>
    </row>
    <row r="40" spans="2:42" hidden="1" x14ac:dyDescent="0.3">
      <c r="B40"/>
      <c r="C40"/>
      <c r="D40"/>
      <c r="E40"/>
      <c r="F40"/>
      <c r="G40"/>
      <c r="H40"/>
      <c r="I40"/>
      <c r="J40"/>
      <c r="K40"/>
      <c r="L40"/>
      <c r="M40"/>
      <c r="Z40" s="1">
        <v>7</v>
      </c>
      <c r="AB40" s="12" t="s">
        <v>123</v>
      </c>
      <c r="AC40" s="543" t="s">
        <v>293</v>
      </c>
      <c r="AD40" s="17"/>
      <c r="AE40" s="17"/>
      <c r="AF40" s="543">
        <v>3.888888888888889E-2</v>
      </c>
      <c r="AG40" s="632">
        <v>271</v>
      </c>
      <c r="AI40" s="21"/>
      <c r="AJ40" s="22"/>
      <c r="AK40" s="21"/>
      <c r="AL40" s="2"/>
      <c r="AM40" s="2"/>
      <c r="AO40" s="1" t="s">
        <v>289</v>
      </c>
      <c r="AP40" s="1" t="s">
        <v>105</v>
      </c>
    </row>
    <row r="41" spans="2:42" hidden="1" x14ac:dyDescent="0.3">
      <c r="B41"/>
      <c r="C41"/>
      <c r="D41"/>
      <c r="E41"/>
      <c r="F41"/>
      <c r="G41"/>
      <c r="H41"/>
      <c r="I41"/>
      <c r="J41"/>
      <c r="K41"/>
      <c r="L41"/>
      <c r="M41"/>
      <c r="Z41" s="1">
        <v>8</v>
      </c>
      <c r="AB41" s="12" t="s">
        <v>46</v>
      </c>
      <c r="AC41" s="543" t="s">
        <v>294</v>
      </c>
      <c r="AD41" s="17"/>
      <c r="AE41" s="17"/>
      <c r="AF41" s="543">
        <v>2.8472222222222222E-2</v>
      </c>
      <c r="AG41" s="632">
        <v>266</v>
      </c>
      <c r="AI41" s="21"/>
      <c r="AJ41" s="22"/>
      <c r="AK41" s="21"/>
      <c r="AL41" s="2"/>
      <c r="AM41" s="2"/>
      <c r="AO41" s="1" t="s">
        <v>295</v>
      </c>
      <c r="AP41" s="1" t="s">
        <v>189</v>
      </c>
    </row>
    <row r="42" spans="2:42" hidden="1" x14ac:dyDescent="0.3">
      <c r="B42"/>
      <c r="C42"/>
      <c r="D42"/>
      <c r="E42"/>
      <c r="F42"/>
      <c r="G42"/>
      <c r="H42"/>
      <c r="I42"/>
      <c r="J42"/>
      <c r="K42"/>
      <c r="L42"/>
      <c r="M42"/>
      <c r="Z42" s="1">
        <v>9</v>
      </c>
      <c r="AB42" s="12" t="s">
        <v>133</v>
      </c>
      <c r="AC42" s="543" t="s">
        <v>296</v>
      </c>
      <c r="AD42" s="17"/>
      <c r="AE42" s="17"/>
      <c r="AF42" s="543">
        <v>5.9027777777777783E-2</v>
      </c>
      <c r="AG42" s="632">
        <v>294</v>
      </c>
      <c r="AI42" s="21"/>
      <c r="AJ42" s="22"/>
      <c r="AK42" s="21"/>
      <c r="AL42" s="2"/>
      <c r="AM42" s="2"/>
      <c r="AO42" s="1" t="s">
        <v>297</v>
      </c>
      <c r="AP42" s="1" t="s">
        <v>298</v>
      </c>
    </row>
    <row r="43" spans="2:42" hidden="1" x14ac:dyDescent="0.3">
      <c r="B43"/>
      <c r="C43"/>
      <c r="D43"/>
      <c r="E43"/>
      <c r="F43"/>
      <c r="G43"/>
      <c r="H43"/>
      <c r="I43"/>
      <c r="J43"/>
      <c r="K43"/>
      <c r="L43"/>
      <c r="M43"/>
      <c r="Z43" s="1">
        <v>10</v>
      </c>
      <c r="AB43" s="12" t="s">
        <v>48</v>
      </c>
      <c r="AC43" s="543" t="s">
        <v>299</v>
      </c>
      <c r="AD43" s="17"/>
      <c r="AE43" s="17"/>
      <c r="AF43" s="543" t="s">
        <v>300</v>
      </c>
      <c r="AG43" s="632">
        <v>212</v>
      </c>
      <c r="AI43" s="21"/>
      <c r="AJ43" s="22"/>
      <c r="AK43" s="21"/>
      <c r="AL43" s="2"/>
      <c r="AM43" s="2"/>
      <c r="AO43" s="1" t="s">
        <v>301</v>
      </c>
      <c r="AP43" s="1" t="s">
        <v>302</v>
      </c>
    </row>
    <row r="44" spans="2:42" hidden="1" x14ac:dyDescent="0.3">
      <c r="B44"/>
      <c r="C44"/>
      <c r="D44"/>
      <c r="E44"/>
      <c r="F44"/>
      <c r="G44"/>
      <c r="H44"/>
      <c r="I44"/>
      <c r="J44"/>
      <c r="K44"/>
      <c r="L44"/>
      <c r="M44"/>
      <c r="R44" s="4"/>
      <c r="S44" s="4"/>
      <c r="T44" s="4"/>
      <c r="U44" s="4"/>
      <c r="Z44" s="1">
        <v>11</v>
      </c>
      <c r="AB44" s="12" t="s">
        <v>119</v>
      </c>
      <c r="AC44" s="543" t="s">
        <v>303</v>
      </c>
      <c r="AD44" s="17"/>
      <c r="AE44" s="17"/>
      <c r="AF44" s="543">
        <v>4.8611111111111112E-2</v>
      </c>
      <c r="AG44" s="632">
        <v>266</v>
      </c>
      <c r="AI44" s="21"/>
      <c r="AJ44" s="22"/>
      <c r="AK44" s="21"/>
      <c r="AL44" s="2"/>
      <c r="AM44" s="2"/>
      <c r="AO44" s="1" t="s">
        <v>304</v>
      </c>
      <c r="AP44" s="1" t="s">
        <v>305</v>
      </c>
    </row>
    <row r="45" spans="2:42" hidden="1" x14ac:dyDescent="0.3">
      <c r="B45"/>
      <c r="C45"/>
      <c r="D45"/>
      <c r="E45"/>
      <c r="F45"/>
      <c r="G45"/>
      <c r="H45"/>
      <c r="I45"/>
      <c r="J45"/>
      <c r="K45"/>
      <c r="L45"/>
      <c r="M45"/>
      <c r="R45" s="4"/>
      <c r="S45" s="4"/>
      <c r="T45" s="4"/>
      <c r="U45" s="4"/>
      <c r="Z45" s="1">
        <v>12</v>
      </c>
      <c r="AB45" s="12" t="s">
        <v>142</v>
      </c>
      <c r="AC45" s="543" t="s">
        <v>306</v>
      </c>
      <c r="AD45" s="17"/>
      <c r="AE45" s="17"/>
      <c r="AF45" s="543" t="s">
        <v>307</v>
      </c>
      <c r="AG45" s="632">
        <v>203</v>
      </c>
      <c r="AI45" s="21"/>
      <c r="AJ45" s="22"/>
      <c r="AK45" s="21"/>
      <c r="AL45" s="2"/>
      <c r="AM45" s="2"/>
      <c r="AO45" s="1" t="s">
        <v>308</v>
      </c>
      <c r="AP45" s="1" t="s">
        <v>309</v>
      </c>
    </row>
    <row r="46" spans="2:42" hidden="1" x14ac:dyDescent="0.3">
      <c r="B46"/>
      <c r="C46"/>
      <c r="D46"/>
      <c r="E46"/>
      <c r="F46"/>
      <c r="G46"/>
      <c r="H46"/>
      <c r="I46"/>
      <c r="J46"/>
      <c r="K46"/>
      <c r="L46"/>
      <c r="M46"/>
      <c r="AB46"/>
      <c r="AC46"/>
      <c r="AD46"/>
      <c r="AE46"/>
      <c r="AF46"/>
      <c r="AG46"/>
      <c r="AI46" s="21"/>
      <c r="AJ46" s="22"/>
      <c r="AK46" s="21"/>
      <c r="AL46" s="2"/>
      <c r="AM46" s="2"/>
      <c r="AO46" s="1" t="s">
        <v>304</v>
      </c>
      <c r="AP46" s="1" t="s">
        <v>305</v>
      </c>
    </row>
    <row r="47" spans="2:42" hidden="1" x14ac:dyDescent="0.3">
      <c r="B47"/>
      <c r="C47"/>
      <c r="D47"/>
      <c r="E47"/>
      <c r="F47"/>
      <c r="G47"/>
      <c r="H47"/>
      <c r="I47"/>
      <c r="J47"/>
      <c r="K47"/>
      <c r="L47"/>
      <c r="M47"/>
      <c r="AB47"/>
      <c r="AC47"/>
      <c r="AD47"/>
      <c r="AE47"/>
      <c r="AF47"/>
      <c r="AG47"/>
      <c r="AI47" s="21"/>
      <c r="AJ47" s="22"/>
      <c r="AK47" s="21"/>
      <c r="AL47" s="2"/>
      <c r="AM47" s="2"/>
      <c r="AO47" s="1" t="s">
        <v>310</v>
      </c>
      <c r="AP47" s="1" t="s">
        <v>151</v>
      </c>
    </row>
    <row r="48" spans="2:42" hidden="1" x14ac:dyDescent="0.3">
      <c r="B48"/>
      <c r="C48"/>
      <c r="D48"/>
      <c r="E48"/>
      <c r="F48"/>
      <c r="G48"/>
      <c r="H48"/>
      <c r="I48"/>
      <c r="J48"/>
      <c r="K48"/>
      <c r="L48"/>
      <c r="M48"/>
      <c r="AB48"/>
      <c r="AC48"/>
      <c r="AD48"/>
      <c r="AE48"/>
      <c r="AF48"/>
      <c r="AG48"/>
      <c r="AI48" s="21"/>
      <c r="AJ48" s="22"/>
      <c r="AK48" s="21"/>
      <c r="AL48" s="2"/>
      <c r="AM48" s="2"/>
      <c r="AO48" s="1" t="s">
        <v>311</v>
      </c>
      <c r="AP48" s="1" t="s">
        <v>174</v>
      </c>
    </row>
    <row r="49" spans="2:42" hidden="1" x14ac:dyDescent="0.3">
      <c r="B49"/>
      <c r="C49"/>
      <c r="D49"/>
      <c r="E49"/>
      <c r="F49"/>
      <c r="G49"/>
      <c r="H49"/>
      <c r="I49"/>
      <c r="J49"/>
      <c r="K49"/>
      <c r="L49"/>
      <c r="M49"/>
      <c r="AB49"/>
      <c r="AC49"/>
      <c r="AD49"/>
      <c r="AE49"/>
      <c r="AF49"/>
      <c r="AG49"/>
      <c r="AI49" s="21"/>
      <c r="AJ49" s="22"/>
      <c r="AK49" s="21"/>
      <c r="AL49" s="2"/>
      <c r="AM49" s="2"/>
      <c r="AO49" s="1" t="s">
        <v>312</v>
      </c>
      <c r="AP49" s="1" t="s">
        <v>313</v>
      </c>
    </row>
    <row r="50" spans="2:42" hidden="1" x14ac:dyDescent="0.3">
      <c r="B50"/>
      <c r="C50"/>
      <c r="D50"/>
      <c r="E50"/>
      <c r="F50"/>
      <c r="G50"/>
      <c r="H50"/>
      <c r="I50"/>
      <c r="J50"/>
      <c r="K50"/>
      <c r="L50"/>
      <c r="M50"/>
      <c r="AB50"/>
      <c r="AC50"/>
      <c r="AD50"/>
      <c r="AE50"/>
      <c r="AF50"/>
      <c r="AG50"/>
      <c r="AH50"/>
      <c r="AI50" s="21"/>
      <c r="AJ50" s="22"/>
      <c r="AK50" s="21"/>
      <c r="AL50" s="2"/>
      <c r="AM50" s="2"/>
      <c r="AO50" s="1" t="s">
        <v>314</v>
      </c>
      <c r="AP50" s="1" t="s">
        <v>206</v>
      </c>
    </row>
    <row r="51" spans="2:42" hidden="1" x14ac:dyDescent="0.3">
      <c r="B51"/>
      <c r="C51"/>
      <c r="D51"/>
      <c r="E51"/>
      <c r="F51"/>
      <c r="G51"/>
      <c r="H51"/>
      <c r="I51"/>
      <c r="J51"/>
      <c r="K51"/>
      <c r="L51"/>
      <c r="M51"/>
      <c r="AB51"/>
      <c r="AC51"/>
      <c r="AD51"/>
      <c r="AE51"/>
      <c r="AF51"/>
      <c r="AG51"/>
      <c r="AH51"/>
      <c r="AI51" s="21"/>
      <c r="AJ51" s="22"/>
      <c r="AK51" s="21"/>
      <c r="AL51" s="2"/>
      <c r="AM51" s="2"/>
      <c r="AO51" s="1" t="s">
        <v>315</v>
      </c>
      <c r="AP51" s="1" t="s">
        <v>316</v>
      </c>
    </row>
    <row r="52" spans="2:42" hidden="1" x14ac:dyDescent="0.3">
      <c r="B52"/>
      <c r="C52"/>
      <c r="D52"/>
      <c r="E52"/>
      <c r="F52"/>
      <c r="G52"/>
      <c r="H52"/>
      <c r="I52"/>
      <c r="J52"/>
      <c r="K52"/>
      <c r="L52"/>
      <c r="M52"/>
      <c r="AB52"/>
      <c r="AC52"/>
      <c r="AD52"/>
      <c r="AE52"/>
      <c r="AF52"/>
      <c r="AG52"/>
      <c r="AH52"/>
      <c r="AI52" s="21"/>
      <c r="AJ52" s="22"/>
      <c r="AK52" s="21"/>
    </row>
    <row r="53" spans="2:42" hidden="1" x14ac:dyDescent="0.3">
      <c r="B53"/>
      <c r="C53"/>
      <c r="D53"/>
      <c r="E53"/>
      <c r="F53"/>
      <c r="G53"/>
      <c r="H53"/>
      <c r="I53"/>
      <c r="J53"/>
      <c r="K53"/>
      <c r="L53"/>
      <c r="M53"/>
      <c r="AB53"/>
      <c r="AC53"/>
      <c r="AD53"/>
      <c r="AE53"/>
      <c r="AF53"/>
      <c r="AG53"/>
      <c r="AH53"/>
      <c r="AI53" s="21"/>
      <c r="AJ53" s="22"/>
      <c r="AK53" s="22"/>
    </row>
    <row r="54" spans="2:42" hidden="1" x14ac:dyDescent="0.3">
      <c r="B54"/>
      <c r="C54"/>
      <c r="D54"/>
      <c r="E54"/>
      <c r="F54"/>
      <c r="G54"/>
      <c r="H54"/>
      <c r="I54"/>
      <c r="J54"/>
      <c r="K54"/>
      <c r="L54"/>
      <c r="M54"/>
      <c r="AB54"/>
      <c r="AC54"/>
      <c r="AD54"/>
      <c r="AE54"/>
      <c r="AF54"/>
      <c r="AG54"/>
      <c r="AH54"/>
      <c r="AI54" s="21"/>
      <c r="AJ54" s="22"/>
      <c r="AK54" s="22"/>
    </row>
    <row r="55" spans="2:42" hidden="1" x14ac:dyDescent="0.3">
      <c r="B55"/>
      <c r="C55"/>
      <c r="D55"/>
      <c r="E55"/>
      <c r="F55"/>
      <c r="G55"/>
      <c r="H55"/>
      <c r="I55"/>
      <c r="J55"/>
      <c r="K55"/>
      <c r="L55"/>
      <c r="M55"/>
      <c r="AB55"/>
      <c r="AC55"/>
      <c r="AD55"/>
      <c r="AE55"/>
      <c r="AF55"/>
      <c r="AG55"/>
      <c r="AH55"/>
      <c r="AI55" s="21"/>
      <c r="AJ55" s="22"/>
      <c r="AK55" s="22"/>
    </row>
    <row r="56" spans="2:42" hidden="1" x14ac:dyDescent="0.3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2:42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2:42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2:42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2:42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2:42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2:42" hidden="1" x14ac:dyDescent="0.3"/>
    <row r="63" spans="2:42" hidden="1" x14ac:dyDescent="0.3"/>
    <row r="64" spans="2:42" hidden="1" x14ac:dyDescent="0.3"/>
    <row r="65" spans="3:30" x14ac:dyDescent="0.3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>R2</v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>R1</v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>R3</v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 x14ac:dyDescent="0.3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>R4</v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>R5</v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>R2</v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 x14ac:dyDescent="0.3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>R2</v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>R6</v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>R6</v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>R1</v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>R4</v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 x14ac:dyDescent="0.3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>R1</v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>R1</v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 x14ac:dyDescent="0.3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>R1</v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>R7</v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>R2</v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>R3</v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>R5</v>
      </c>
      <c r="Z69" s="139"/>
      <c r="AA69" s="139"/>
      <c r="AB69" s="139"/>
      <c r="AC69" s="139"/>
      <c r="AD69" s="139"/>
    </row>
    <row r="70" spans="3:30" x14ac:dyDescent="0.3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 x14ac:dyDescent="0.3">
      <c r="Y71" s="139"/>
    </row>
    <row r="87" spans="4:29" x14ac:dyDescent="0.3">
      <c r="D87" s="574"/>
      <c r="I87" s="574"/>
      <c r="N87" s="574"/>
      <c r="S87" s="574"/>
      <c r="X87" s="574"/>
      <c r="AC87" s="574"/>
    </row>
    <row r="88" spans="4:29" x14ac:dyDescent="0.3">
      <c r="D88" s="574"/>
      <c r="I88" s="574"/>
      <c r="N88" s="574"/>
      <c r="S88" s="574"/>
      <c r="X88" s="574"/>
      <c r="AC88" s="574"/>
    </row>
    <row r="89" spans="4:29" x14ac:dyDescent="0.3">
      <c r="D89" s="574"/>
      <c r="I89" s="574"/>
      <c r="N89" s="574"/>
      <c r="S89" s="574"/>
      <c r="X89" s="574"/>
      <c r="AC89" s="574"/>
    </row>
    <row r="90" spans="4:29" x14ac:dyDescent="0.3">
      <c r="D90" s="574"/>
      <c r="I90" s="574"/>
      <c r="N90" s="574"/>
      <c r="S90" s="574"/>
      <c r="X90" s="574"/>
    </row>
    <row r="91" spans="4:29" x14ac:dyDescent="0.3">
      <c r="D91" s="574"/>
      <c r="I91" s="574"/>
      <c r="N91" s="574"/>
      <c r="S91" s="574"/>
      <c r="X91" s="574"/>
    </row>
    <row r="92" spans="4:29" x14ac:dyDescent="0.3">
      <c r="D92" s="574"/>
      <c r="I92" s="574"/>
      <c r="N92" s="574"/>
      <c r="S92" s="574"/>
      <c r="X92" s="574"/>
    </row>
    <row r="95" spans="4:29" x14ac:dyDescent="0.3">
      <c r="X95" s="1" t="s">
        <v>317</v>
      </c>
    </row>
    <row r="101" spans="3:4" x14ac:dyDescent="0.3">
      <c r="C101" s="85">
        <v>1001</v>
      </c>
      <c r="D101" s="1" t="str">
        <f>'Semaine P1 30 old'!D101</f>
        <v>L</v>
      </c>
    </row>
    <row r="102" spans="3:4" x14ac:dyDescent="0.3">
      <c r="C102" s="85">
        <v>1002</v>
      </c>
      <c r="D102" s="1" t="str">
        <f>'Semaine P1 30 old'!D102</f>
        <v>T</v>
      </c>
    </row>
    <row r="103" spans="3:4" x14ac:dyDescent="0.3">
      <c r="C103" s="85">
        <v>1003</v>
      </c>
      <c r="D103" s="1" t="str">
        <f>'Semaine P1 30 old'!D103</f>
        <v>N</v>
      </c>
    </row>
    <row r="104" spans="3:4" x14ac:dyDescent="0.3">
      <c r="C104" s="85">
        <v>1004</v>
      </c>
      <c r="D104" s="1" t="str">
        <f>'Semaine P1 30 old'!D104</f>
        <v>L</v>
      </c>
    </row>
    <row r="105" spans="3:4" x14ac:dyDescent="0.3">
      <c r="C105" s="85">
        <v>1005</v>
      </c>
      <c r="D105" s="1" t="str">
        <f>'Semaine P1 30 old'!D105</f>
        <v>T</v>
      </c>
    </row>
    <row r="106" spans="3:4" x14ac:dyDescent="0.3">
      <c r="C106" s="85">
        <v>1006</v>
      </c>
      <c r="D106" s="1" t="str">
        <f>'Semaine P1 30 old'!D106</f>
        <v>N</v>
      </c>
    </row>
    <row r="107" spans="3:4" x14ac:dyDescent="0.3">
      <c r="C107" s="85">
        <v>1007</v>
      </c>
      <c r="D107" s="1" t="str">
        <f>'Semaine P1 30 old'!D107</f>
        <v>N</v>
      </c>
    </row>
    <row r="108" spans="3:4" x14ac:dyDescent="0.3">
      <c r="C108" s="85">
        <v>1008</v>
      </c>
      <c r="D108" s="1" t="str">
        <f>'Semaine P1 30 old'!D108</f>
        <v>L</v>
      </c>
    </row>
    <row r="109" spans="3:4" x14ac:dyDescent="0.3">
      <c r="C109" s="85">
        <v>1009</v>
      </c>
      <c r="D109" s="1" t="str">
        <f>'Semaine P1 30 old'!D109</f>
        <v>N</v>
      </c>
    </row>
    <row r="110" spans="3:4" x14ac:dyDescent="0.3">
      <c r="C110" s="85">
        <v>1010</v>
      </c>
      <c r="D110" s="1" t="str">
        <f>'Semaine P1 30 old'!D110</f>
        <v>T</v>
      </c>
    </row>
    <row r="111" spans="3:4" x14ac:dyDescent="0.3">
      <c r="C111" s="85">
        <v>1011</v>
      </c>
      <c r="D111" s="1" t="str">
        <f>'Semaine P1 30 old'!D111</f>
        <v>N</v>
      </c>
    </row>
    <row r="112" spans="3:4" x14ac:dyDescent="0.3">
      <c r="C112" s="85">
        <v>1012</v>
      </c>
      <c r="D112" s="1" t="str">
        <f>'Semaine P1 30 old'!D112</f>
        <v>L</v>
      </c>
    </row>
    <row r="113" spans="3:4" x14ac:dyDescent="0.3">
      <c r="C113" s="85">
        <v>1013</v>
      </c>
      <c r="D113" s="1" t="str">
        <f>'Semaine P1 30 old'!D113</f>
        <v>T</v>
      </c>
    </row>
    <row r="114" spans="3:4" x14ac:dyDescent="0.3">
      <c r="C114" s="85">
        <v>1014</v>
      </c>
      <c r="D114" s="1" t="str">
        <f>'Semaine P1 30 old'!D114</f>
        <v>T</v>
      </c>
    </row>
    <row r="115" spans="3:4" x14ac:dyDescent="0.3">
      <c r="C115" s="85">
        <v>1015</v>
      </c>
      <c r="D115" s="1" t="str">
        <f>'Semaine P1 30 old'!D115</f>
        <v>T</v>
      </c>
    </row>
    <row r="116" spans="3:4" x14ac:dyDescent="0.3">
      <c r="C116" s="85">
        <v>1016</v>
      </c>
      <c r="D116" s="1" t="str">
        <f>'Semaine P1 30 old'!D116</f>
        <v>T</v>
      </c>
    </row>
    <row r="117" spans="3:4" x14ac:dyDescent="0.3">
      <c r="C117" s="85">
        <v>1017</v>
      </c>
      <c r="D117" s="1" t="str">
        <f>'Semaine P1 30 old'!D117</f>
        <v>T</v>
      </c>
    </row>
    <row r="118" spans="3:4" x14ac:dyDescent="0.3">
      <c r="C118" s="85">
        <v>1018</v>
      </c>
      <c r="D118" s="1" t="str">
        <f>'Semaine P1 30 old'!D118</f>
        <v>L</v>
      </c>
    </row>
    <row r="119" spans="3:4" x14ac:dyDescent="0.3">
      <c r="C119" s="85">
        <v>1019</v>
      </c>
      <c r="D119" s="1" t="str">
        <f>'Semaine P1 30 old'!D119</f>
        <v>T</v>
      </c>
    </row>
    <row r="120" spans="3:4" x14ac:dyDescent="0.3">
      <c r="C120" s="85">
        <v>1020</v>
      </c>
      <c r="D120" s="1" t="str">
        <f>'Semaine P1 30 old'!D120</f>
        <v>N</v>
      </c>
    </row>
    <row r="121" spans="3:4" x14ac:dyDescent="0.3">
      <c r="C121" s="85">
        <v>1021</v>
      </c>
      <c r="D121" s="1" t="str">
        <f>'Semaine P1 30 old'!D121</f>
        <v>N</v>
      </c>
    </row>
    <row r="122" spans="3:4" x14ac:dyDescent="0.3">
      <c r="C122" s="85">
        <v>1022</v>
      </c>
      <c r="D122" s="1" t="str">
        <f>'Semaine P1 30 old'!D122</f>
        <v>L</v>
      </c>
    </row>
    <row r="123" spans="3:4" x14ac:dyDescent="0.3">
      <c r="C123" s="85">
        <v>1023</v>
      </c>
      <c r="D123" s="1" t="str">
        <f>'Semaine P1 30 old'!D123</f>
        <v>L</v>
      </c>
    </row>
    <row r="124" spans="3:4" x14ac:dyDescent="0.3">
      <c r="C124" s="85">
        <v>1024</v>
      </c>
      <c r="D124" s="1" t="str">
        <f>'Semaine P1 30 old'!D124</f>
        <v>T</v>
      </c>
    </row>
    <row r="125" spans="3:4" x14ac:dyDescent="0.3">
      <c r="C125" s="85">
        <v>1025</v>
      </c>
      <c r="D125" s="1" t="str">
        <f>'Semaine P1 30 old'!D125</f>
        <v>T</v>
      </c>
    </row>
    <row r="126" spans="3:4" x14ac:dyDescent="0.3">
      <c r="C126" s="85">
        <v>1026</v>
      </c>
      <c r="D126" s="1" t="str">
        <f>'Semaine P1 30 old'!D126</f>
        <v>N</v>
      </c>
    </row>
    <row r="127" spans="3:4" x14ac:dyDescent="0.3">
      <c r="C127" s="85">
        <v>1027</v>
      </c>
      <c r="D127" s="1" t="str">
        <f>'Semaine P1 30 old'!D127</f>
        <v>L</v>
      </c>
    </row>
    <row r="128" spans="3:4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</sheetData>
  <autoFilter ref="AB33:AG33" xr:uid="{00000000-0009-0000-0000-000003000000}">
    <sortState xmlns:xlrd2="http://schemas.microsoft.com/office/spreadsheetml/2017/richdata2" ref="AB34:AG51">
      <sortCondition ref="AB33"/>
    </sortState>
  </autoFilter>
  <sortState xmlns:xlrd2="http://schemas.microsoft.com/office/spreadsheetml/2017/richdata2" ref="AB34:AG51">
    <sortCondition ref="AC34:AC51"/>
  </sortState>
  <mergeCells count="122">
    <mergeCell ref="AJ25:AJ26"/>
    <mergeCell ref="A1:AA1"/>
    <mergeCell ref="R22:S22"/>
    <mergeCell ref="T22:U22"/>
    <mergeCell ref="A21:A23"/>
    <mergeCell ref="A17:A19"/>
    <mergeCell ref="A13:A15"/>
    <mergeCell ref="N13:O13"/>
    <mergeCell ref="E22:F22"/>
    <mergeCell ref="C18:D18"/>
    <mergeCell ref="E18:F18"/>
    <mergeCell ref="C9:E9"/>
    <mergeCell ref="C13:E13"/>
    <mergeCell ref="C10:D10"/>
    <mergeCell ref="M22:N22"/>
    <mergeCell ref="O22:P22"/>
    <mergeCell ref="C22:D22"/>
    <mergeCell ref="X21:Y21"/>
    <mergeCell ref="R14:S14"/>
    <mergeCell ref="O10:P10"/>
    <mergeCell ref="W14:X14"/>
    <mergeCell ref="A3:B3"/>
    <mergeCell ref="C3:F3"/>
    <mergeCell ref="H3:K3"/>
    <mergeCell ref="A29:A31"/>
    <mergeCell ref="AB25:AC25"/>
    <mergeCell ref="C26:D26"/>
    <mergeCell ref="E26:F26"/>
    <mergeCell ref="H26:I26"/>
    <mergeCell ref="J26:K26"/>
    <mergeCell ref="O26:P26"/>
    <mergeCell ref="R26:S26"/>
    <mergeCell ref="T26:U26"/>
    <mergeCell ref="W29:Y29"/>
    <mergeCell ref="R29:T29"/>
    <mergeCell ref="H29:J29"/>
    <mergeCell ref="M29:O29"/>
    <mergeCell ref="W30:X30"/>
    <mergeCell ref="R30:S30"/>
    <mergeCell ref="Y30:Z30"/>
    <mergeCell ref="A25:A27"/>
    <mergeCell ref="Y26:Z26"/>
    <mergeCell ref="AB29:AC29"/>
    <mergeCell ref="W26:X26"/>
    <mergeCell ref="T30:U30"/>
    <mergeCell ref="C29:E29"/>
    <mergeCell ref="H25:J25"/>
    <mergeCell ref="M25:O25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R5:T5"/>
    <mergeCell ref="W5:Y5"/>
    <mergeCell ref="A5:A7"/>
    <mergeCell ref="C6:D6"/>
    <mergeCell ref="E6:F6"/>
    <mergeCell ref="H6:I6"/>
    <mergeCell ref="J6:K6"/>
    <mergeCell ref="C5:E5"/>
    <mergeCell ref="H5:J5"/>
    <mergeCell ref="A9:A11"/>
    <mergeCell ref="N17:O17"/>
    <mergeCell ref="M5:O5"/>
    <mergeCell ref="S9:T9"/>
    <mergeCell ref="X9:Y9"/>
    <mergeCell ref="J14:K14"/>
    <mergeCell ref="H10:I10"/>
    <mergeCell ref="M10:N10"/>
    <mergeCell ref="N9:O9"/>
    <mergeCell ref="M14:N14"/>
    <mergeCell ref="O14:P14"/>
    <mergeCell ref="J10:K10"/>
    <mergeCell ref="H9:J9"/>
    <mergeCell ref="M18:N18"/>
    <mergeCell ref="O18:P18"/>
    <mergeCell ref="E10:F10"/>
    <mergeCell ref="C14:D14"/>
    <mergeCell ref="E14:F14"/>
    <mergeCell ref="H14:I14"/>
    <mergeCell ref="W10:X10"/>
    <mergeCell ref="Y10:Z10"/>
    <mergeCell ref="W22:X22"/>
    <mergeCell ref="Y22:Z22"/>
    <mergeCell ref="R10:S10"/>
    <mergeCell ref="T10:U10"/>
    <mergeCell ref="W18:X18"/>
    <mergeCell ref="Y18:Z18"/>
    <mergeCell ref="X17:Y17"/>
    <mergeCell ref="H13:J13"/>
    <mergeCell ref="H17:J17"/>
    <mergeCell ref="H21:J21"/>
    <mergeCell ref="S17:T17"/>
    <mergeCell ref="R25:T25"/>
    <mergeCell ref="W25:Y25"/>
    <mergeCell ref="C30:D30"/>
    <mergeCell ref="E30:F30"/>
    <mergeCell ref="H30:I30"/>
    <mergeCell ref="J30:K30"/>
    <mergeCell ref="M30:N30"/>
    <mergeCell ref="O30:P30"/>
    <mergeCell ref="X13:Y13"/>
    <mergeCell ref="Y14:Z14"/>
    <mergeCell ref="H18:I18"/>
    <mergeCell ref="J18:K18"/>
    <mergeCell ref="M26:N26"/>
    <mergeCell ref="C25:E25"/>
    <mergeCell ref="T14:U14"/>
    <mergeCell ref="S13:T13"/>
    <mergeCell ref="S21:T21"/>
    <mergeCell ref="N21:O21"/>
    <mergeCell ref="C21:E21"/>
    <mergeCell ref="C17:E17"/>
    <mergeCell ref="R18:S18"/>
    <mergeCell ref="T18:U18"/>
    <mergeCell ref="H22:I22"/>
    <mergeCell ref="J22:K22"/>
  </mergeCells>
  <conditionalFormatting sqref="F65:G70 K65:L70 Z68:AB70 U65:V70 P65:Q70 AA65 Z66:AA67">
    <cfRule type="cellIs" dxfId="7129" priority="3998" operator="equal">
      <formula>"GL"</formula>
    </cfRule>
    <cfRule type="cellIs" dxfId="7128" priority="3999" operator="equal">
      <formula>"VE"</formula>
    </cfRule>
    <cfRule type="cellIs" dxfId="7127" priority="4000" operator="equal">
      <formula>"AT"</formula>
    </cfRule>
  </conditionalFormatting>
  <conditionalFormatting sqref="Z65">
    <cfRule type="cellIs" dxfId="7126" priority="1739" operator="equal">
      <formula>"GL"</formula>
    </cfRule>
    <cfRule type="cellIs" dxfId="7125" priority="1740" operator="equal">
      <formula>"VE"</formula>
    </cfRule>
    <cfRule type="cellIs" dxfId="7124" priority="1741" operator="equal">
      <formula>"AT"</formula>
    </cfRule>
  </conditionalFormatting>
  <conditionalFormatting sqref="Y71">
    <cfRule type="cellIs" dxfId="7123" priority="1733" operator="equal">
      <formula>"GL"</formula>
    </cfRule>
    <cfRule type="cellIs" dxfId="7122" priority="1734" operator="equal">
      <formula>"VE"</formula>
    </cfRule>
    <cfRule type="cellIs" dxfId="7121" priority="1735" operator="equal">
      <formula>"AT"</formula>
    </cfRule>
  </conditionalFormatting>
  <conditionalFormatting sqref="N17:O17 S17:T17 N13:O13 S9:T9 X9:Y9 X17:Y17 X13:Y13 S13:T13 N9:O9">
    <cfRule type="expression" dxfId="7120" priority="9779" stopIfTrue="1">
      <formula>COUNTIF($C$5:$Z$31,$C$133)&gt;1</formula>
    </cfRule>
    <cfRule type="expression" dxfId="7119" priority="9780" stopIfTrue="1">
      <formula>COUNTIF($C$5:$Z$31,$C$132)&gt;1</formula>
    </cfRule>
    <cfRule type="expression" dxfId="7118" priority="9781" stopIfTrue="1">
      <formula>COUNTIF($C$5:$Z$31,$C$131)&gt;1</formula>
    </cfRule>
    <cfRule type="expression" dxfId="7117" priority="9782" stopIfTrue="1">
      <formula>COUNTIF($C$5:$Z$31,$C$130)&gt;1</formula>
    </cfRule>
    <cfRule type="expression" dxfId="7116" priority="9783" stopIfTrue="1">
      <formula>COUNTIF($C$5:$Z$31,$C$129)&gt;1</formula>
    </cfRule>
    <cfRule type="expression" dxfId="7115" priority="9784" stopIfTrue="1">
      <formula>COUNTIF($C$5:$Z$31,$C$128)&gt;1</formula>
    </cfRule>
    <cfRule type="expression" dxfId="7114" priority="9785" stopIfTrue="1">
      <formula>COUNTIF($C$5:$Z$31,$C$127)&gt;1</formula>
    </cfRule>
    <cfRule type="expression" dxfId="7113" priority="9786" stopIfTrue="1">
      <formula>COUNTIF($C$5:$Z$31,$C$126)&gt;1</formula>
    </cfRule>
    <cfRule type="expression" dxfId="7112" priority="9787" stopIfTrue="1">
      <formula>COUNTIF($C$5:$Z$31,$C$125)&gt;1</formula>
    </cfRule>
    <cfRule type="expression" dxfId="7111" priority="9788" stopIfTrue="1">
      <formula>COUNTIF($C$5:$Z$31,$C$124)&gt;1</formula>
    </cfRule>
    <cfRule type="expression" dxfId="7110" priority="9789" stopIfTrue="1">
      <formula>COUNTIF($C$5:$Z$31,$C$123)&gt;1</formula>
    </cfRule>
    <cfRule type="expression" dxfId="7109" priority="9790" stopIfTrue="1">
      <formula>COUNTIF($C$5:$Z$31,$C$122)&gt;1</formula>
    </cfRule>
    <cfRule type="expression" dxfId="7108" priority="9791" stopIfTrue="1">
      <formula>COUNTIF($C$5:$Z$31,$C$121)&gt;1</formula>
    </cfRule>
    <cfRule type="expression" dxfId="7107" priority="9792" stopIfTrue="1">
      <formula>COUNTIF($C$5:$Z$31,$C$120)&gt;1</formula>
    </cfRule>
    <cfRule type="expression" dxfId="7106" priority="9793" stopIfTrue="1">
      <formula>COUNTIF($C$5:$Z$31,$C$119)&gt;1</formula>
    </cfRule>
    <cfRule type="expression" dxfId="7105" priority="9794" stopIfTrue="1">
      <formula>COUNTIF($C$5:$Z$31,$C$118)&gt;1</formula>
    </cfRule>
    <cfRule type="expression" dxfId="7104" priority="9795" stopIfTrue="1">
      <formula>COUNTIF($C$5:$Z$31,$C$117)&gt;1</formula>
    </cfRule>
    <cfRule type="expression" dxfId="7103" priority="9796" stopIfTrue="1">
      <formula>COUNTIF($C$5:$Z$31,$C$116)&gt;1</formula>
    </cfRule>
    <cfRule type="expression" dxfId="7102" priority="9797" stopIfTrue="1">
      <formula>COUNTIF($C$5:$Z$31,$C$115)&gt;1</formula>
    </cfRule>
    <cfRule type="expression" dxfId="7101" priority="9798" stopIfTrue="1">
      <formula>COUNTIF($C$5:$Z$31,$C$114)&gt;1</formula>
    </cfRule>
    <cfRule type="expression" dxfId="7100" priority="9799" stopIfTrue="1">
      <formula>COUNTIF($C$5:$Z$31,$C$113)&gt;1</formula>
    </cfRule>
    <cfRule type="expression" dxfId="7099" priority="9800" stopIfTrue="1">
      <formula>COUNTIF($C$5:$Z$31,$C$112)&gt;1</formula>
    </cfRule>
    <cfRule type="expression" dxfId="7098" priority="9801" stopIfTrue="1">
      <formula>COUNTIF($C$5:$Z$31,$C$111)&gt;1</formula>
    </cfRule>
    <cfRule type="expression" dxfId="7097" priority="9802" stopIfTrue="1">
      <formula>COUNTIF($C$5:$Z$31,$C$110)&gt;1</formula>
    </cfRule>
    <cfRule type="expression" dxfId="7096" priority="9803" stopIfTrue="1">
      <formula>COUNTIF($C$5:$Z$31,$C$109)&gt;1</formula>
    </cfRule>
    <cfRule type="expression" dxfId="7095" priority="9804" stopIfTrue="1">
      <formula>COUNTIF($C$5:$Z$31,$C$108)&gt;1</formula>
    </cfRule>
    <cfRule type="expression" dxfId="7094" priority="9805" stopIfTrue="1">
      <formula>COUNTIF($C$5:$Z$31,$C$107)&gt;1</formula>
    </cfRule>
    <cfRule type="expression" dxfId="7093" priority="9806" stopIfTrue="1">
      <formula>COUNTIF($C$5:$Z$31,$C$106)&gt;1</formula>
    </cfRule>
    <cfRule type="expression" dxfId="7092" priority="9807" stopIfTrue="1">
      <formula>COUNTIF($C$5:$Z$31,$C$105)&gt;1</formula>
    </cfRule>
    <cfRule type="expression" dxfId="7091" priority="9808" stopIfTrue="1">
      <formula>COUNTIF($C$5:$Z$31,$C$104)&gt;1</formula>
    </cfRule>
    <cfRule type="expression" dxfId="7090" priority="9809" stopIfTrue="1">
      <formula>COUNTIF($C$5:$Z$31,$C$103)&gt;1</formula>
    </cfRule>
    <cfRule type="expression" dxfId="7089" priority="9810" stopIfTrue="1">
      <formula>COUNTIF($C$5:$Z$31,$C$102)&gt;1</formula>
    </cfRule>
    <cfRule type="expression" dxfId="7088" priority="9811" stopIfTrue="1">
      <formula>COUNTIF($C$5:$Z$31,$C$101)&gt;1</formula>
    </cfRule>
    <cfRule type="cellIs" dxfId="7087" priority="9812" operator="between">
      <formula>0</formula>
      <formula>1500</formula>
    </cfRule>
  </conditionalFormatting>
  <conditionalFormatting sqref="N21:O21 S21:T21 X21:Y21">
    <cfRule type="expression" dxfId="7086" priority="10187" stopIfTrue="1">
      <formula>COUNTIF($C$5:$Z$31,$C$133)&gt;1</formula>
    </cfRule>
    <cfRule type="expression" dxfId="7085" priority="10188" stopIfTrue="1">
      <formula>COUNTIF($C$5:$Z$31,$C$132)&gt;1</formula>
    </cfRule>
    <cfRule type="expression" dxfId="7084" priority="10189" stopIfTrue="1">
      <formula>COUNTIF($C$5:$Z$31,$C$131)&gt;1</formula>
    </cfRule>
    <cfRule type="expression" dxfId="7083" priority="10190" stopIfTrue="1">
      <formula>COUNTIF($C$5:$Z$31,$C$130)&gt;1</formula>
    </cfRule>
    <cfRule type="expression" dxfId="7082" priority="10191" stopIfTrue="1">
      <formula>COUNTIF($C$5:$Z$31,$C$129)&gt;1</formula>
    </cfRule>
    <cfRule type="expression" dxfId="7081" priority="10192" stopIfTrue="1">
      <formula>COUNTIF($C$5:$Z$31,$C$128)&gt;1</formula>
    </cfRule>
    <cfRule type="expression" dxfId="7080" priority="10193" stopIfTrue="1">
      <formula>COUNTIF($C$5:$Z$31,$C$127)&gt;1</formula>
    </cfRule>
    <cfRule type="expression" dxfId="7079" priority="10194" stopIfTrue="1">
      <formula>COUNTIF($C$5:$Z$31,$C$126)&gt;1</formula>
    </cfRule>
    <cfRule type="expression" dxfId="7078" priority="10195" stopIfTrue="1">
      <formula>COUNTIF($C$5:$Z$31,$C$125)&gt;1</formula>
    </cfRule>
    <cfRule type="expression" dxfId="7077" priority="10196" stopIfTrue="1">
      <formula>COUNTIF($C$5:$Z$31,$C$124)&gt;1</formula>
    </cfRule>
    <cfRule type="expression" dxfId="7076" priority="10197" stopIfTrue="1">
      <formula>COUNTIF($C$5:$Z$31,$C$123)&gt;1</formula>
    </cfRule>
    <cfRule type="expression" dxfId="7075" priority="10198" stopIfTrue="1">
      <formula>COUNTIF($C$5:$Z$31,$C$122)&gt;1</formula>
    </cfRule>
    <cfRule type="expression" dxfId="7074" priority="10199" stopIfTrue="1">
      <formula>COUNTIF($C$5:$Z$31,$C$121)&gt;1</formula>
    </cfRule>
    <cfRule type="expression" dxfId="7073" priority="10200" stopIfTrue="1">
      <formula>COUNTIF($C$5:$Z$31,$C$120)&gt;1</formula>
    </cfRule>
    <cfRule type="expression" dxfId="7072" priority="10201" stopIfTrue="1">
      <formula>COUNTIF($C$5:$Z$31,$C$119)&gt;1</formula>
    </cfRule>
    <cfRule type="expression" dxfId="7071" priority="10202" stopIfTrue="1">
      <formula>COUNTIF($C$5:$Z$31,$C$118)&gt;1</formula>
    </cfRule>
    <cfRule type="expression" dxfId="7070" priority="10203" stopIfTrue="1">
      <formula>COUNTIF($C$5:$Z$31,$C$117)&gt;1</formula>
    </cfRule>
    <cfRule type="expression" dxfId="7069" priority="10204" stopIfTrue="1">
      <formula>COUNTIF($C$5:$Z$31,$C$116)&gt;1</formula>
    </cfRule>
    <cfRule type="expression" dxfId="7068" priority="10205" stopIfTrue="1">
      <formula>COUNTIF($C$5:$Z$31,$C$115)&gt;1</formula>
    </cfRule>
    <cfRule type="expression" dxfId="7067" priority="10206" stopIfTrue="1">
      <formula>COUNTIF($C$5:$Z$31,$C$114)&gt;1</formula>
    </cfRule>
    <cfRule type="expression" dxfId="7066" priority="10207" stopIfTrue="1">
      <formula>COUNTIF($C$5:$Z$31,$C$113)&gt;1</formula>
    </cfRule>
    <cfRule type="expression" dxfId="7065" priority="10208" stopIfTrue="1">
      <formula>COUNTIF($C$5:$Z$31,$C$112)&gt;1</formula>
    </cfRule>
    <cfRule type="expression" dxfId="7064" priority="10209" stopIfTrue="1">
      <formula>COUNTIF($C$5:$Z$31,$C$111)&gt;1</formula>
    </cfRule>
    <cfRule type="expression" dxfId="7063" priority="10210" stopIfTrue="1">
      <formula>COUNTIF($C$5:$Z$31,$C$110)&gt;1</formula>
    </cfRule>
    <cfRule type="expression" dxfId="7062" priority="10211" stopIfTrue="1">
      <formula>COUNTIF($C$5:$Z$31,$C$109)&gt;1</formula>
    </cfRule>
    <cfRule type="expression" dxfId="7061" priority="10212" stopIfTrue="1">
      <formula>COUNTIF($C$5:$Z$31,$C$108)&gt;1</formula>
    </cfRule>
    <cfRule type="expression" dxfId="7060" priority="10213" stopIfTrue="1">
      <formula>COUNTIF($C$5:$Z$31,$C$107)&gt;1</formula>
    </cfRule>
    <cfRule type="expression" dxfId="7059" priority="10214" stopIfTrue="1">
      <formula>COUNTIF($C$5:$Z$31,$C$106)&gt;1</formula>
    </cfRule>
    <cfRule type="expression" dxfId="7058" priority="10215" stopIfTrue="1">
      <formula>COUNTIF($C$5:$Z$31,$C$105)&gt;1</formula>
    </cfRule>
    <cfRule type="expression" dxfId="7057" priority="10216" stopIfTrue="1">
      <formula>COUNTIF($C$5:$Z$31,$C$104)&gt;1</formula>
    </cfRule>
    <cfRule type="expression" dxfId="7056" priority="10217" stopIfTrue="1">
      <formula>COUNTIF($C$5:$Z$31,$C$103)&gt;1</formula>
    </cfRule>
    <cfRule type="expression" dxfId="7055" priority="10218" stopIfTrue="1">
      <formula>COUNTIF($C$5:$Z$31,$C$102)&gt;1</formula>
    </cfRule>
    <cfRule type="expression" dxfId="7054" priority="10219" stopIfTrue="1">
      <formula>COUNTIF($C$5:$Z$31,$C$101)&gt;1</formula>
    </cfRule>
    <cfRule type="cellIs" dxfId="7053" priority="10220" operator="between">
      <formula>0</formula>
      <formula>1500</formula>
    </cfRule>
  </conditionalFormatting>
  <conditionalFormatting sqref="C21 C9 C13 C17 C5 C25 H5 M5 R5 W5 C29 W29 R29 H29 M29 H25 M25">
    <cfRule type="expression" dxfId="7052" priority="10323">
      <formula>COUNTIF($C$5:$Z$31,$C$133)&gt;1</formula>
    </cfRule>
    <cfRule type="expression" dxfId="7051" priority="10324">
      <formula>COUNTIF($C$5:$Z$31,$C$132)&gt;1</formula>
    </cfRule>
    <cfRule type="expression" dxfId="7050" priority="10325">
      <formula>COUNTIF($C$5:$Z$31,$C$131)&gt;1</formula>
    </cfRule>
    <cfRule type="expression" dxfId="7049" priority="10326">
      <formula>COUNTIF($C$5:$Z$31,$C$130)&gt;1</formula>
    </cfRule>
    <cfRule type="expression" dxfId="7048" priority="10327">
      <formula>COUNTIF($C$5:$Z$31,$C$129)&gt;1</formula>
    </cfRule>
    <cfRule type="expression" dxfId="7047" priority="10328">
      <formula>COUNTIF($C$5:$Z$31,$C$128)&gt;1</formula>
    </cfRule>
    <cfRule type="expression" dxfId="7046" priority="10329">
      <formula>COUNTIF($C$5:$Z$31,$C$127)&gt;1</formula>
    </cfRule>
    <cfRule type="expression" dxfId="7045" priority="10330">
      <formula>COUNTIF($C$5:$Z$31,$C$126)&gt;1</formula>
    </cfRule>
    <cfRule type="expression" dxfId="7044" priority="10331">
      <formula>COUNTIF($C$5:$Z$31,$C$125)&gt;1</formula>
    </cfRule>
    <cfRule type="expression" dxfId="7043" priority="10332">
      <formula>COUNTIF($C$5:$Z$31,$C$124)&gt;1</formula>
    </cfRule>
    <cfRule type="expression" dxfId="7042" priority="10333">
      <formula>COUNTIF($C$5:$Z$31,$C$123)&gt;1</formula>
    </cfRule>
    <cfRule type="expression" dxfId="7041" priority="10334">
      <formula>COUNTIF($C$5:$Z$31,$C$122)&gt;1</formula>
    </cfRule>
    <cfRule type="expression" dxfId="7040" priority="10335">
      <formula>COUNTIF($C$5:$Z$31,$C$121)&gt;1</formula>
    </cfRule>
    <cfRule type="expression" dxfId="7039" priority="10336">
      <formula>COUNTIF($C$5:$Z$31,$C$120)&gt;1</formula>
    </cfRule>
    <cfRule type="expression" dxfId="7038" priority="10337">
      <formula>COUNTIF($C$5:$Z$31,$C$119)&gt;1</formula>
    </cfRule>
    <cfRule type="expression" dxfId="7037" priority="10338">
      <formula>COUNTIF($C$5:$Z$31,$C$118)&gt;1</formula>
    </cfRule>
    <cfRule type="expression" dxfId="7036" priority="10339">
      <formula>COUNTIF($C$5:$Z$31,$C$117)&gt;1</formula>
    </cfRule>
    <cfRule type="expression" dxfId="7035" priority="10340">
      <formula>COUNTIF($C$5:$Z$31,$C$116)&gt;1</formula>
    </cfRule>
    <cfRule type="expression" dxfId="7034" priority="10341">
      <formula>COUNTIF($C$5:$Z$31,$C$115)&gt;1</formula>
    </cfRule>
    <cfRule type="expression" dxfId="7033" priority="10342">
      <formula>COUNTIF($C$5:$Z$31,$C$114)&gt;1</formula>
    </cfRule>
    <cfRule type="expression" dxfId="7032" priority="10343">
      <formula>COUNTIF($C$5:$Z$31,$C$113)&gt;1</formula>
    </cfRule>
    <cfRule type="expression" dxfId="7031" priority="10344">
      <formula>COUNTIF($C$5:$Z$31,$C$112)&gt;1</formula>
    </cfRule>
    <cfRule type="expression" dxfId="7030" priority="10345">
      <formula>COUNTIF($C$5:$Z$31,$C$111)&gt;1</formula>
    </cfRule>
    <cfRule type="expression" dxfId="7029" priority="10346">
      <formula>COUNTIF($C$5:$Z$31,$C$110)&gt;1</formula>
    </cfRule>
    <cfRule type="expression" dxfId="7028" priority="10347">
      <formula>COUNTIF($C$5:$Z$31,$C$109)&gt;1</formula>
    </cfRule>
    <cfRule type="expression" dxfId="7027" priority="10348">
      <formula>COUNTIF($C$5:$Z$31,$C$108)&gt;1</formula>
    </cfRule>
    <cfRule type="expression" dxfId="7026" priority="10349">
      <formula>COUNTIF($C$5:$Z$31,$C$107)&gt;1</formula>
    </cfRule>
    <cfRule type="expression" dxfId="7025" priority="10350">
      <formula>COUNTIF($C$5:$Z$31,$C$106)&gt;1</formula>
    </cfRule>
    <cfRule type="expression" dxfId="7024" priority="10351">
      <formula>COUNTIF($C$5:$Z$31,$C$105)&gt;1</formula>
    </cfRule>
    <cfRule type="expression" dxfId="7023" priority="10352">
      <formula>COUNTIF($C$5:$Z$31,$C$104)&gt;1</formula>
    </cfRule>
    <cfRule type="expression" dxfId="7022" priority="10353">
      <formula>COUNTIF($C$5:$Z$31,$C$103)&gt;1</formula>
    </cfRule>
    <cfRule type="expression" dxfId="7021" priority="10354">
      <formula>COUNTIF($C$5:$Z$31,$C$102)&gt;1</formula>
    </cfRule>
    <cfRule type="expression" dxfId="7020" priority="10355">
      <formula>COUNTIF($C$5:$Z$31,$C$101)&gt;1</formula>
    </cfRule>
  </conditionalFormatting>
  <conditionalFormatting sqref="D65:D70">
    <cfRule type="cellIs" dxfId="7019" priority="464" operator="equal">
      <formula>"GL"</formula>
    </cfRule>
    <cfRule type="cellIs" dxfId="7018" priority="465" operator="equal">
      <formula>"VE"</formula>
    </cfRule>
    <cfRule type="cellIs" dxfId="7017" priority="466" operator="equal">
      <formula>"AT"</formula>
    </cfRule>
  </conditionalFormatting>
  <conditionalFormatting sqref="I65:I70">
    <cfRule type="cellIs" dxfId="7016" priority="461" operator="equal">
      <formula>"GL"</formula>
    </cfRule>
    <cfRule type="cellIs" dxfId="7015" priority="462" operator="equal">
      <formula>"VE"</formula>
    </cfRule>
    <cfRule type="cellIs" dxfId="7014" priority="463" operator="equal">
      <formula>"AT"</formula>
    </cfRule>
  </conditionalFormatting>
  <conditionalFormatting sqref="N65:N70">
    <cfRule type="cellIs" dxfId="7013" priority="458" operator="equal">
      <formula>"GL"</formula>
    </cfRule>
    <cfRule type="cellIs" dxfId="7012" priority="459" operator="equal">
      <formula>"VE"</formula>
    </cfRule>
    <cfRule type="cellIs" dxfId="7011" priority="460" operator="equal">
      <formula>"AT"</formula>
    </cfRule>
  </conditionalFormatting>
  <conditionalFormatting sqref="S65:S70">
    <cfRule type="cellIs" dxfId="7010" priority="455" operator="equal">
      <formula>"GL"</formula>
    </cfRule>
    <cfRule type="cellIs" dxfId="7009" priority="456" operator="equal">
      <formula>"VE"</formula>
    </cfRule>
    <cfRule type="cellIs" dxfId="7008" priority="457" operator="equal">
      <formula>"AT"</formula>
    </cfRule>
  </conditionalFormatting>
  <conditionalFormatting sqref="X65:X70">
    <cfRule type="cellIs" dxfId="7007" priority="452" operator="equal">
      <formula>"GL"</formula>
    </cfRule>
    <cfRule type="cellIs" dxfId="7006" priority="453" operator="equal">
      <formula>"VE"</formula>
    </cfRule>
    <cfRule type="cellIs" dxfId="7005" priority="454" operator="equal">
      <formula>"AT"</formula>
    </cfRule>
  </conditionalFormatting>
  <conditionalFormatting sqref="AC65:AC70">
    <cfRule type="cellIs" dxfId="7004" priority="449" operator="equal">
      <formula>"GL"</formula>
    </cfRule>
    <cfRule type="cellIs" dxfId="7003" priority="450" operator="equal">
      <formula>"VE"</formula>
    </cfRule>
    <cfRule type="cellIs" dxfId="7002" priority="451" operator="equal">
      <formula>"AT"</formula>
    </cfRule>
  </conditionalFormatting>
  <conditionalFormatting sqref="C65:C70">
    <cfRule type="expression" dxfId="7001" priority="444">
      <formula>AND(D65="B")</formula>
    </cfRule>
    <cfRule type="expression" dxfId="7000" priority="445">
      <formula>AND(D65="g")</formula>
    </cfRule>
    <cfRule type="expression" dxfId="6999" priority="446">
      <formula>AND(D65="t")</formula>
    </cfRule>
    <cfRule type="expression" dxfId="6998" priority="447">
      <formula>AND(D65="L")</formula>
    </cfRule>
    <cfRule type="expression" dxfId="6997" priority="448">
      <formula>AND(D65="N")</formula>
    </cfRule>
  </conditionalFormatting>
  <conditionalFormatting sqref="H65:H70">
    <cfRule type="expression" dxfId="6996" priority="439">
      <formula>AND(I65="B")</formula>
    </cfRule>
    <cfRule type="expression" dxfId="6995" priority="440">
      <formula>AND(I65="g")</formula>
    </cfRule>
    <cfRule type="expression" dxfId="6994" priority="441">
      <formula>AND(I65="t")</formula>
    </cfRule>
    <cfRule type="expression" dxfId="6993" priority="442">
      <formula>AND(I65="L")</formula>
    </cfRule>
    <cfRule type="expression" dxfId="6992" priority="443">
      <formula>AND(I65="N")</formula>
    </cfRule>
  </conditionalFormatting>
  <conditionalFormatting sqref="M65:M70">
    <cfRule type="expression" dxfId="6991" priority="434">
      <formula>AND(N65="B")</formula>
    </cfRule>
    <cfRule type="expression" dxfId="6990" priority="435">
      <formula>AND(N65="g")</formula>
    </cfRule>
    <cfRule type="expression" dxfId="6989" priority="436">
      <formula>AND(N65="t")</formula>
    </cfRule>
    <cfRule type="expression" dxfId="6988" priority="437">
      <formula>AND(N65="L")</formula>
    </cfRule>
    <cfRule type="expression" dxfId="6987" priority="438">
      <formula>AND(N65="N")</formula>
    </cfRule>
  </conditionalFormatting>
  <conditionalFormatting sqref="R65:R70">
    <cfRule type="expression" dxfId="6986" priority="429">
      <formula>AND(S65="B")</formula>
    </cfRule>
    <cfRule type="expression" dxfId="6985" priority="430">
      <formula>AND(S65="g")</formula>
    </cfRule>
    <cfRule type="expression" dxfId="6984" priority="431">
      <formula>AND(S65="t")</formula>
    </cfRule>
    <cfRule type="expression" dxfId="6983" priority="432">
      <formula>AND(S65="L")</formula>
    </cfRule>
    <cfRule type="expression" dxfId="6982" priority="433">
      <formula>AND(S65="N")</formula>
    </cfRule>
  </conditionalFormatting>
  <conditionalFormatting sqref="W65:W70">
    <cfRule type="expression" dxfId="6981" priority="424">
      <formula>AND(X65="B")</formula>
    </cfRule>
    <cfRule type="expression" dxfId="6980" priority="425">
      <formula>AND(X65="g")</formula>
    </cfRule>
    <cfRule type="expression" dxfId="6979" priority="426">
      <formula>AND(X65="t")</formula>
    </cfRule>
    <cfRule type="expression" dxfId="6978" priority="427">
      <formula>AND(X65="L")</formula>
    </cfRule>
    <cfRule type="expression" dxfId="6977" priority="428">
      <formula>AND(X65="N")</formula>
    </cfRule>
  </conditionalFormatting>
  <conditionalFormatting sqref="AB65:AB67">
    <cfRule type="expression" dxfId="6976" priority="419">
      <formula>AND(AC65="B")</formula>
    </cfRule>
    <cfRule type="expression" dxfId="6975" priority="420">
      <formula>AND(AC65="g")</formula>
    </cfRule>
    <cfRule type="expression" dxfId="6974" priority="421">
      <formula>AND(AC65="t")</formula>
    </cfRule>
    <cfRule type="expression" dxfId="6973" priority="422">
      <formula>AND(AC65="L")</formula>
    </cfRule>
    <cfRule type="expression" dxfId="6972" priority="423">
      <formula>AND(AC65="N")</formula>
    </cfRule>
  </conditionalFormatting>
  <conditionalFormatting sqref="E65:E70">
    <cfRule type="cellIs" dxfId="6971" priority="416" operator="equal">
      <formula>"GL"</formula>
    </cfRule>
    <cfRule type="cellIs" dxfId="6970" priority="417" operator="equal">
      <formula>"VE"</formula>
    </cfRule>
    <cfRule type="cellIs" dxfId="6969" priority="418" operator="equal">
      <formula>"AT"</formula>
    </cfRule>
  </conditionalFormatting>
  <conditionalFormatting sqref="J65:J70">
    <cfRule type="cellIs" dxfId="6968" priority="413" operator="equal">
      <formula>"GL"</formula>
    </cfRule>
    <cfRule type="cellIs" dxfId="6967" priority="414" operator="equal">
      <formula>"VE"</formula>
    </cfRule>
    <cfRule type="cellIs" dxfId="6966" priority="415" operator="equal">
      <formula>"AT"</formula>
    </cfRule>
  </conditionalFormatting>
  <conditionalFormatting sqref="O65:O70">
    <cfRule type="cellIs" dxfId="6965" priority="410" operator="equal">
      <formula>"GL"</formula>
    </cfRule>
    <cfRule type="cellIs" dxfId="6964" priority="411" operator="equal">
      <formula>"VE"</formula>
    </cfRule>
    <cfRule type="cellIs" dxfId="6963" priority="412" operator="equal">
      <formula>"AT"</formula>
    </cfRule>
  </conditionalFormatting>
  <conditionalFormatting sqref="T65:T70">
    <cfRule type="cellIs" dxfId="6962" priority="407" operator="equal">
      <formula>"GL"</formula>
    </cfRule>
    <cfRule type="cellIs" dxfId="6961" priority="408" operator="equal">
      <formula>"VE"</formula>
    </cfRule>
    <cfRule type="cellIs" dxfId="6960" priority="409" operator="equal">
      <formula>"AT"</formula>
    </cfRule>
  </conditionalFormatting>
  <conditionalFormatting sqref="Y65:Y70">
    <cfRule type="cellIs" dxfId="6959" priority="404" operator="equal">
      <formula>"GL"</formula>
    </cfRule>
    <cfRule type="cellIs" dxfId="6958" priority="405" operator="equal">
      <formula>"VE"</formula>
    </cfRule>
    <cfRule type="cellIs" dxfId="6957" priority="406" operator="equal">
      <formula>"AT"</formula>
    </cfRule>
  </conditionalFormatting>
  <conditionalFormatting sqref="AD65:AD70">
    <cfRule type="cellIs" dxfId="6956" priority="401" operator="equal">
      <formula>"GL"</formula>
    </cfRule>
    <cfRule type="cellIs" dxfId="6955" priority="402" operator="equal">
      <formula>"VE"</formula>
    </cfRule>
    <cfRule type="cellIs" dxfId="6954" priority="403" operator="equal">
      <formula>"AT"</formula>
    </cfRule>
  </conditionalFormatting>
  <conditionalFormatting sqref="AG34:AG45">
    <cfRule type="cellIs" dxfId="6953" priority="4004" stopIfTrue="1" operator="between">
      <formula>0</formula>
      <formula>180</formula>
    </cfRule>
    <cfRule type="cellIs" dxfId="6952" priority="4005" stopIfTrue="1" operator="between">
      <formula>181</formula>
      <formula>250</formula>
    </cfRule>
    <cfRule type="cellIs" dxfId="6951" priority="4006" stopIfTrue="1" operator="greaterThanOrEqual">
      <formula>251</formula>
    </cfRule>
  </conditionalFormatting>
  <conditionalFormatting sqref="H9">
    <cfRule type="expression" dxfId="6950" priority="166">
      <formula>COUNTIF($C$5:$Z$31,$C$133)&gt;1</formula>
    </cfRule>
    <cfRule type="expression" dxfId="6949" priority="167">
      <formula>COUNTIF($C$5:$Z$31,$C$132)&gt;1</formula>
    </cfRule>
    <cfRule type="expression" dxfId="6948" priority="168">
      <formula>COUNTIF($C$5:$Z$31,$C$131)&gt;1</formula>
    </cfRule>
    <cfRule type="expression" dxfId="6947" priority="169">
      <formula>COUNTIF($C$5:$Z$31,$C$130)&gt;1</formula>
    </cfRule>
    <cfRule type="expression" dxfId="6946" priority="170">
      <formula>COUNTIF($C$5:$Z$31,$C$129)&gt;1</formula>
    </cfRule>
    <cfRule type="expression" dxfId="6945" priority="171">
      <formula>COUNTIF($C$5:$Z$31,$C$128)&gt;1</formula>
    </cfRule>
    <cfRule type="expression" dxfId="6944" priority="172">
      <formula>COUNTIF($C$5:$Z$31,$C$127)&gt;1</formula>
    </cfRule>
    <cfRule type="expression" dxfId="6943" priority="173">
      <formula>COUNTIF($C$5:$Z$31,$C$126)&gt;1</formula>
    </cfRule>
    <cfRule type="expression" dxfId="6942" priority="174">
      <formula>COUNTIF($C$5:$Z$31,$C$125)&gt;1</formula>
    </cfRule>
    <cfRule type="expression" dxfId="6941" priority="175">
      <formula>COUNTIF($C$5:$Z$31,$C$124)&gt;1</formula>
    </cfRule>
    <cfRule type="expression" dxfId="6940" priority="176">
      <formula>COUNTIF($C$5:$Z$31,$C$123)&gt;1</formula>
    </cfRule>
    <cfRule type="expression" dxfId="6939" priority="177">
      <formula>COUNTIF($C$5:$Z$31,$C$122)&gt;1</formula>
    </cfRule>
    <cfRule type="expression" dxfId="6938" priority="178">
      <formula>COUNTIF($C$5:$Z$31,$C$121)&gt;1</formula>
    </cfRule>
    <cfRule type="expression" dxfId="6937" priority="179">
      <formula>COUNTIF($C$5:$Z$31,$C$120)&gt;1</formula>
    </cfRule>
    <cfRule type="expression" dxfId="6936" priority="180">
      <formula>COUNTIF($C$5:$Z$31,$C$119)&gt;1</formula>
    </cfRule>
    <cfRule type="expression" dxfId="6935" priority="181">
      <formula>COUNTIF($C$5:$Z$31,$C$118)&gt;1</formula>
    </cfRule>
    <cfRule type="expression" dxfId="6934" priority="182">
      <formula>COUNTIF($C$5:$Z$31,$C$117)&gt;1</formula>
    </cfRule>
    <cfRule type="expression" dxfId="6933" priority="183">
      <formula>COUNTIF($C$5:$Z$31,$C$116)&gt;1</formula>
    </cfRule>
    <cfRule type="expression" dxfId="6932" priority="184">
      <formula>COUNTIF($C$5:$Z$31,$C$115)&gt;1</formula>
    </cfRule>
    <cfRule type="expression" dxfId="6931" priority="185">
      <formula>COUNTIF($C$5:$Z$31,$C$114)&gt;1</formula>
    </cfRule>
    <cfRule type="expression" dxfId="6930" priority="186">
      <formula>COUNTIF($C$5:$Z$31,$C$113)&gt;1</formula>
    </cfRule>
    <cfRule type="expression" dxfId="6929" priority="187">
      <formula>COUNTIF($C$5:$Z$31,$C$112)&gt;1</formula>
    </cfRule>
    <cfRule type="expression" dxfId="6928" priority="188">
      <formula>COUNTIF($C$5:$Z$31,$C$111)&gt;1</formula>
    </cfRule>
    <cfRule type="expression" dxfId="6927" priority="189">
      <formula>COUNTIF($C$5:$Z$31,$C$110)&gt;1</formula>
    </cfRule>
    <cfRule type="expression" dxfId="6926" priority="190">
      <formula>COUNTIF($C$5:$Z$31,$C$109)&gt;1</formula>
    </cfRule>
    <cfRule type="expression" dxfId="6925" priority="191">
      <formula>COUNTIF($C$5:$Z$31,$C$108)&gt;1</formula>
    </cfRule>
    <cfRule type="expression" dxfId="6924" priority="192">
      <formula>COUNTIF($C$5:$Z$31,$C$107)&gt;1</formula>
    </cfRule>
    <cfRule type="expression" dxfId="6923" priority="193">
      <formula>COUNTIF($C$5:$Z$31,$C$106)&gt;1</formula>
    </cfRule>
    <cfRule type="expression" dxfId="6922" priority="194">
      <formula>COUNTIF($C$5:$Z$31,$C$105)&gt;1</formula>
    </cfRule>
    <cfRule type="expression" dxfId="6921" priority="195">
      <formula>COUNTIF($C$5:$Z$31,$C$104)&gt;1</formula>
    </cfRule>
    <cfRule type="expression" dxfId="6920" priority="196">
      <formula>COUNTIF($C$5:$Z$31,$C$103)&gt;1</formula>
    </cfRule>
    <cfRule type="expression" dxfId="6919" priority="197">
      <formula>COUNTIF($C$5:$Z$31,$C$102)&gt;1</formula>
    </cfRule>
    <cfRule type="expression" dxfId="6918" priority="198">
      <formula>COUNTIF($C$5:$Z$31,$C$101)&gt;1</formula>
    </cfRule>
  </conditionalFormatting>
  <conditionalFormatting sqref="H13">
    <cfRule type="expression" dxfId="6917" priority="133">
      <formula>COUNTIF($C$5:$Z$31,$C$133)&gt;1</formula>
    </cfRule>
    <cfRule type="expression" dxfId="6916" priority="134">
      <formula>COUNTIF($C$5:$Z$31,$C$132)&gt;1</formula>
    </cfRule>
    <cfRule type="expression" dxfId="6915" priority="135">
      <formula>COUNTIF($C$5:$Z$31,$C$131)&gt;1</formula>
    </cfRule>
    <cfRule type="expression" dxfId="6914" priority="136">
      <formula>COUNTIF($C$5:$Z$31,$C$130)&gt;1</formula>
    </cfRule>
    <cfRule type="expression" dxfId="6913" priority="137">
      <formula>COUNTIF($C$5:$Z$31,$C$129)&gt;1</formula>
    </cfRule>
    <cfRule type="expression" dxfId="6912" priority="138">
      <formula>COUNTIF($C$5:$Z$31,$C$128)&gt;1</formula>
    </cfRule>
    <cfRule type="expression" dxfId="6911" priority="139">
      <formula>COUNTIF($C$5:$Z$31,$C$127)&gt;1</formula>
    </cfRule>
    <cfRule type="expression" dxfId="6910" priority="140">
      <formula>COUNTIF($C$5:$Z$31,$C$126)&gt;1</formula>
    </cfRule>
    <cfRule type="expression" dxfId="6909" priority="141">
      <formula>COUNTIF($C$5:$Z$31,$C$125)&gt;1</formula>
    </cfRule>
    <cfRule type="expression" dxfId="6908" priority="142">
      <formula>COUNTIF($C$5:$Z$31,$C$124)&gt;1</formula>
    </cfRule>
    <cfRule type="expression" dxfId="6907" priority="143">
      <formula>COUNTIF($C$5:$Z$31,$C$123)&gt;1</formula>
    </cfRule>
    <cfRule type="expression" dxfId="6906" priority="144">
      <formula>COUNTIF($C$5:$Z$31,$C$122)&gt;1</formula>
    </cfRule>
    <cfRule type="expression" dxfId="6905" priority="145">
      <formula>COUNTIF($C$5:$Z$31,$C$121)&gt;1</formula>
    </cfRule>
    <cfRule type="expression" dxfId="6904" priority="146">
      <formula>COUNTIF($C$5:$Z$31,$C$120)&gt;1</formula>
    </cfRule>
    <cfRule type="expression" dxfId="6903" priority="147">
      <formula>COUNTIF($C$5:$Z$31,$C$119)&gt;1</formula>
    </cfRule>
    <cfRule type="expression" dxfId="6902" priority="148">
      <formula>COUNTIF($C$5:$Z$31,$C$118)&gt;1</formula>
    </cfRule>
    <cfRule type="expression" dxfId="6901" priority="149">
      <formula>COUNTIF($C$5:$Z$31,$C$117)&gt;1</formula>
    </cfRule>
    <cfRule type="expression" dxfId="6900" priority="150">
      <formula>COUNTIF($C$5:$Z$31,$C$116)&gt;1</formula>
    </cfRule>
    <cfRule type="expression" dxfId="6899" priority="151">
      <formula>COUNTIF($C$5:$Z$31,$C$115)&gt;1</formula>
    </cfRule>
    <cfRule type="expression" dxfId="6898" priority="152">
      <formula>COUNTIF($C$5:$Z$31,$C$114)&gt;1</formula>
    </cfRule>
    <cfRule type="expression" dxfId="6897" priority="153">
      <formula>COUNTIF($C$5:$Z$31,$C$113)&gt;1</formula>
    </cfRule>
    <cfRule type="expression" dxfId="6896" priority="154">
      <formula>COUNTIF($C$5:$Z$31,$C$112)&gt;1</formula>
    </cfRule>
    <cfRule type="expression" dxfId="6895" priority="155">
      <formula>COUNTIF($C$5:$Z$31,$C$111)&gt;1</formula>
    </cfRule>
    <cfRule type="expression" dxfId="6894" priority="156">
      <formula>COUNTIF($C$5:$Z$31,$C$110)&gt;1</formula>
    </cfRule>
    <cfRule type="expression" dxfId="6893" priority="157">
      <formula>COUNTIF($C$5:$Z$31,$C$109)&gt;1</formula>
    </cfRule>
    <cfRule type="expression" dxfId="6892" priority="158">
      <formula>COUNTIF($C$5:$Z$31,$C$108)&gt;1</formula>
    </cfRule>
    <cfRule type="expression" dxfId="6891" priority="159">
      <formula>COUNTIF($C$5:$Z$31,$C$107)&gt;1</formula>
    </cfRule>
    <cfRule type="expression" dxfId="6890" priority="160">
      <formula>COUNTIF($C$5:$Z$31,$C$106)&gt;1</formula>
    </cfRule>
    <cfRule type="expression" dxfId="6889" priority="161">
      <formula>COUNTIF($C$5:$Z$31,$C$105)&gt;1</formula>
    </cfRule>
    <cfRule type="expression" dxfId="6888" priority="162">
      <formula>COUNTIF($C$5:$Z$31,$C$104)&gt;1</formula>
    </cfRule>
    <cfRule type="expression" dxfId="6887" priority="163">
      <formula>COUNTIF($C$5:$Z$31,$C$103)&gt;1</formula>
    </cfRule>
    <cfRule type="expression" dxfId="6886" priority="164">
      <formula>COUNTIF($C$5:$Z$31,$C$102)&gt;1</formula>
    </cfRule>
    <cfRule type="expression" dxfId="6885" priority="165">
      <formula>COUNTIF($C$5:$Z$31,$C$101)&gt;1</formula>
    </cfRule>
  </conditionalFormatting>
  <conditionalFormatting sqref="H17">
    <cfRule type="expression" dxfId="6884" priority="100">
      <formula>COUNTIF($C$5:$Z$31,$C$133)&gt;1</formula>
    </cfRule>
    <cfRule type="expression" dxfId="6883" priority="101">
      <formula>COUNTIF($C$5:$Z$31,$C$132)&gt;1</formula>
    </cfRule>
    <cfRule type="expression" dxfId="6882" priority="102">
      <formula>COUNTIF($C$5:$Z$31,$C$131)&gt;1</formula>
    </cfRule>
    <cfRule type="expression" dxfId="6881" priority="103">
      <formula>COUNTIF($C$5:$Z$31,$C$130)&gt;1</formula>
    </cfRule>
    <cfRule type="expression" dxfId="6880" priority="104">
      <formula>COUNTIF($C$5:$Z$31,$C$129)&gt;1</formula>
    </cfRule>
    <cfRule type="expression" dxfId="6879" priority="105">
      <formula>COUNTIF($C$5:$Z$31,$C$128)&gt;1</formula>
    </cfRule>
    <cfRule type="expression" dxfId="6878" priority="106">
      <formula>COUNTIF($C$5:$Z$31,$C$127)&gt;1</formula>
    </cfRule>
    <cfRule type="expression" dxfId="6877" priority="107">
      <formula>COUNTIF($C$5:$Z$31,$C$126)&gt;1</formula>
    </cfRule>
    <cfRule type="expression" dxfId="6876" priority="108">
      <formula>COUNTIF($C$5:$Z$31,$C$125)&gt;1</formula>
    </cfRule>
    <cfRule type="expression" dxfId="6875" priority="109">
      <formula>COUNTIF($C$5:$Z$31,$C$124)&gt;1</formula>
    </cfRule>
    <cfRule type="expression" dxfId="6874" priority="110">
      <formula>COUNTIF($C$5:$Z$31,$C$123)&gt;1</formula>
    </cfRule>
    <cfRule type="expression" dxfId="6873" priority="111">
      <formula>COUNTIF($C$5:$Z$31,$C$122)&gt;1</formula>
    </cfRule>
    <cfRule type="expression" dxfId="6872" priority="112">
      <formula>COUNTIF($C$5:$Z$31,$C$121)&gt;1</formula>
    </cfRule>
    <cfRule type="expression" dxfId="6871" priority="113">
      <formula>COUNTIF($C$5:$Z$31,$C$120)&gt;1</formula>
    </cfRule>
    <cfRule type="expression" dxfId="6870" priority="114">
      <formula>COUNTIF($C$5:$Z$31,$C$119)&gt;1</formula>
    </cfRule>
    <cfRule type="expression" dxfId="6869" priority="115">
      <formula>COUNTIF($C$5:$Z$31,$C$118)&gt;1</formula>
    </cfRule>
    <cfRule type="expression" dxfId="6868" priority="116">
      <formula>COUNTIF($C$5:$Z$31,$C$117)&gt;1</formula>
    </cfRule>
    <cfRule type="expression" dxfId="6867" priority="117">
      <formula>COUNTIF($C$5:$Z$31,$C$116)&gt;1</formula>
    </cfRule>
    <cfRule type="expression" dxfId="6866" priority="118">
      <formula>COUNTIF($C$5:$Z$31,$C$115)&gt;1</formula>
    </cfRule>
    <cfRule type="expression" dxfId="6865" priority="119">
      <formula>COUNTIF($C$5:$Z$31,$C$114)&gt;1</formula>
    </cfRule>
    <cfRule type="expression" dxfId="6864" priority="120">
      <formula>COUNTIF($C$5:$Z$31,$C$113)&gt;1</formula>
    </cfRule>
    <cfRule type="expression" dxfId="6863" priority="121">
      <formula>COUNTIF($C$5:$Z$31,$C$112)&gt;1</formula>
    </cfRule>
    <cfRule type="expression" dxfId="6862" priority="122">
      <formula>COUNTIF($C$5:$Z$31,$C$111)&gt;1</formula>
    </cfRule>
    <cfRule type="expression" dxfId="6861" priority="123">
      <formula>COUNTIF($C$5:$Z$31,$C$110)&gt;1</formula>
    </cfRule>
    <cfRule type="expression" dxfId="6860" priority="124">
      <formula>COUNTIF($C$5:$Z$31,$C$109)&gt;1</formula>
    </cfRule>
    <cfRule type="expression" dxfId="6859" priority="125">
      <formula>COUNTIF($C$5:$Z$31,$C$108)&gt;1</formula>
    </cfRule>
    <cfRule type="expression" dxfId="6858" priority="126">
      <formula>COUNTIF($C$5:$Z$31,$C$107)&gt;1</formula>
    </cfRule>
    <cfRule type="expression" dxfId="6857" priority="127">
      <formula>COUNTIF($C$5:$Z$31,$C$106)&gt;1</formula>
    </cfRule>
    <cfRule type="expression" dxfId="6856" priority="128">
      <formula>COUNTIF($C$5:$Z$31,$C$105)&gt;1</formula>
    </cfRule>
    <cfRule type="expression" dxfId="6855" priority="129">
      <formula>COUNTIF($C$5:$Z$31,$C$104)&gt;1</formula>
    </cfRule>
    <cfRule type="expression" dxfId="6854" priority="130">
      <formula>COUNTIF($C$5:$Z$31,$C$103)&gt;1</formula>
    </cfRule>
    <cfRule type="expression" dxfId="6853" priority="131">
      <formula>COUNTIF($C$5:$Z$31,$C$102)&gt;1</formula>
    </cfRule>
    <cfRule type="expression" dxfId="6852" priority="132">
      <formula>COUNTIF($C$5:$Z$31,$C$101)&gt;1</formula>
    </cfRule>
  </conditionalFormatting>
  <conditionalFormatting sqref="H21">
    <cfRule type="expression" dxfId="6851" priority="67">
      <formula>COUNTIF($C$5:$Z$31,$C$133)&gt;1</formula>
    </cfRule>
    <cfRule type="expression" dxfId="6850" priority="68">
      <formula>COUNTIF($C$5:$Z$31,$C$132)&gt;1</formula>
    </cfRule>
    <cfRule type="expression" dxfId="6849" priority="69">
      <formula>COUNTIF($C$5:$Z$31,$C$131)&gt;1</formula>
    </cfRule>
    <cfRule type="expression" dxfId="6848" priority="70">
      <formula>COUNTIF($C$5:$Z$31,$C$130)&gt;1</formula>
    </cfRule>
    <cfRule type="expression" dxfId="6847" priority="71">
      <formula>COUNTIF($C$5:$Z$31,$C$129)&gt;1</formula>
    </cfRule>
    <cfRule type="expression" dxfId="6846" priority="72">
      <formula>COUNTIF($C$5:$Z$31,$C$128)&gt;1</formula>
    </cfRule>
    <cfRule type="expression" dxfId="6845" priority="73">
      <formula>COUNTIF($C$5:$Z$31,$C$127)&gt;1</formula>
    </cfRule>
    <cfRule type="expression" dxfId="6844" priority="74">
      <formula>COUNTIF($C$5:$Z$31,$C$126)&gt;1</formula>
    </cfRule>
    <cfRule type="expression" dxfId="6843" priority="75">
      <formula>COUNTIF($C$5:$Z$31,$C$125)&gt;1</formula>
    </cfRule>
    <cfRule type="expression" dxfId="6842" priority="76">
      <formula>COUNTIF($C$5:$Z$31,$C$124)&gt;1</formula>
    </cfRule>
    <cfRule type="expression" dxfId="6841" priority="77">
      <formula>COUNTIF($C$5:$Z$31,$C$123)&gt;1</formula>
    </cfRule>
    <cfRule type="expression" dxfId="6840" priority="78">
      <formula>COUNTIF($C$5:$Z$31,$C$122)&gt;1</formula>
    </cfRule>
    <cfRule type="expression" dxfId="6839" priority="79">
      <formula>COUNTIF($C$5:$Z$31,$C$121)&gt;1</formula>
    </cfRule>
    <cfRule type="expression" dxfId="6838" priority="80">
      <formula>COUNTIF($C$5:$Z$31,$C$120)&gt;1</formula>
    </cfRule>
    <cfRule type="expression" dxfId="6837" priority="81">
      <formula>COUNTIF($C$5:$Z$31,$C$119)&gt;1</formula>
    </cfRule>
    <cfRule type="expression" dxfId="6836" priority="82">
      <formula>COUNTIF($C$5:$Z$31,$C$118)&gt;1</formula>
    </cfRule>
    <cfRule type="expression" dxfId="6835" priority="83">
      <formula>COUNTIF($C$5:$Z$31,$C$117)&gt;1</formula>
    </cfRule>
    <cfRule type="expression" dxfId="6834" priority="84">
      <formula>COUNTIF($C$5:$Z$31,$C$116)&gt;1</formula>
    </cfRule>
    <cfRule type="expression" dxfId="6833" priority="85">
      <formula>COUNTIF($C$5:$Z$31,$C$115)&gt;1</formula>
    </cfRule>
    <cfRule type="expression" dxfId="6832" priority="86">
      <formula>COUNTIF($C$5:$Z$31,$C$114)&gt;1</formula>
    </cfRule>
    <cfRule type="expression" dxfId="6831" priority="87">
      <formula>COUNTIF($C$5:$Z$31,$C$113)&gt;1</formula>
    </cfRule>
    <cfRule type="expression" dxfId="6830" priority="88">
      <formula>COUNTIF($C$5:$Z$31,$C$112)&gt;1</formula>
    </cfRule>
    <cfRule type="expression" dxfId="6829" priority="89">
      <formula>COUNTIF($C$5:$Z$31,$C$111)&gt;1</formula>
    </cfRule>
    <cfRule type="expression" dxfId="6828" priority="90">
      <formula>COUNTIF($C$5:$Z$31,$C$110)&gt;1</formula>
    </cfRule>
    <cfRule type="expression" dxfId="6827" priority="91">
      <formula>COUNTIF($C$5:$Z$31,$C$109)&gt;1</formula>
    </cfRule>
    <cfRule type="expression" dxfId="6826" priority="92">
      <formula>COUNTIF($C$5:$Z$31,$C$108)&gt;1</formula>
    </cfRule>
    <cfRule type="expression" dxfId="6825" priority="93">
      <formula>COUNTIF($C$5:$Z$31,$C$107)&gt;1</formula>
    </cfRule>
    <cfRule type="expression" dxfId="6824" priority="94">
      <formula>COUNTIF($C$5:$Z$31,$C$106)&gt;1</formula>
    </cfRule>
    <cfRule type="expression" dxfId="6823" priority="95">
      <formula>COUNTIF($C$5:$Z$31,$C$105)&gt;1</formula>
    </cfRule>
    <cfRule type="expression" dxfId="6822" priority="96">
      <formula>COUNTIF($C$5:$Z$31,$C$104)&gt;1</formula>
    </cfRule>
    <cfRule type="expression" dxfId="6821" priority="97">
      <formula>COUNTIF($C$5:$Z$31,$C$103)&gt;1</formula>
    </cfRule>
    <cfRule type="expression" dxfId="6820" priority="98">
      <formula>COUNTIF($C$5:$Z$31,$C$102)&gt;1</formula>
    </cfRule>
    <cfRule type="expression" dxfId="6819" priority="99">
      <formula>COUNTIF($C$5:$Z$31,$C$101)&gt;1</formula>
    </cfRule>
  </conditionalFormatting>
  <conditionalFormatting sqref="R25">
    <cfRule type="expression" dxfId="6818" priority="34">
      <formula>COUNTIF($C$5:$Z$31,$C$133)&gt;1</formula>
    </cfRule>
    <cfRule type="expression" dxfId="6817" priority="35">
      <formula>COUNTIF($C$5:$Z$31,$C$132)&gt;1</formula>
    </cfRule>
    <cfRule type="expression" dxfId="6816" priority="36">
      <formula>COUNTIF($C$5:$Z$31,$C$131)&gt;1</formula>
    </cfRule>
    <cfRule type="expression" dxfId="6815" priority="37">
      <formula>COUNTIF($C$5:$Z$31,$C$130)&gt;1</formula>
    </cfRule>
    <cfRule type="expression" dxfId="6814" priority="38">
      <formula>COUNTIF($C$5:$Z$31,$C$129)&gt;1</formula>
    </cfRule>
    <cfRule type="expression" dxfId="6813" priority="39">
      <formula>COUNTIF($C$5:$Z$31,$C$128)&gt;1</formula>
    </cfRule>
    <cfRule type="expression" dxfId="6812" priority="40">
      <formula>COUNTIF($C$5:$Z$31,$C$127)&gt;1</formula>
    </cfRule>
    <cfRule type="expression" dxfId="6811" priority="41">
      <formula>COUNTIF($C$5:$Z$31,$C$126)&gt;1</formula>
    </cfRule>
    <cfRule type="expression" dxfId="6810" priority="42">
      <formula>COUNTIF($C$5:$Z$31,$C$125)&gt;1</formula>
    </cfRule>
    <cfRule type="expression" dxfId="6809" priority="43">
      <formula>COUNTIF($C$5:$Z$31,$C$124)&gt;1</formula>
    </cfRule>
    <cfRule type="expression" dxfId="6808" priority="44">
      <formula>COUNTIF($C$5:$Z$31,$C$123)&gt;1</formula>
    </cfRule>
    <cfRule type="expression" dxfId="6807" priority="45">
      <formula>COUNTIF($C$5:$Z$31,$C$122)&gt;1</formula>
    </cfRule>
    <cfRule type="expression" dxfId="6806" priority="46">
      <formula>COUNTIF($C$5:$Z$31,$C$121)&gt;1</formula>
    </cfRule>
    <cfRule type="expression" dxfId="6805" priority="47">
      <formula>COUNTIF($C$5:$Z$31,$C$120)&gt;1</formula>
    </cfRule>
    <cfRule type="expression" dxfId="6804" priority="48">
      <formula>COUNTIF($C$5:$Z$31,$C$119)&gt;1</formula>
    </cfRule>
    <cfRule type="expression" dxfId="6803" priority="49">
      <formula>COUNTIF($C$5:$Z$31,$C$118)&gt;1</formula>
    </cfRule>
    <cfRule type="expression" dxfId="6802" priority="50">
      <formula>COUNTIF($C$5:$Z$31,$C$117)&gt;1</formula>
    </cfRule>
    <cfRule type="expression" dxfId="6801" priority="51">
      <formula>COUNTIF($C$5:$Z$31,$C$116)&gt;1</formula>
    </cfRule>
    <cfRule type="expression" dxfId="6800" priority="52">
      <formula>COUNTIF($C$5:$Z$31,$C$115)&gt;1</formula>
    </cfRule>
    <cfRule type="expression" dxfId="6799" priority="53">
      <formula>COUNTIF($C$5:$Z$31,$C$114)&gt;1</formula>
    </cfRule>
    <cfRule type="expression" dxfId="6798" priority="54">
      <formula>COUNTIF($C$5:$Z$31,$C$113)&gt;1</formula>
    </cfRule>
    <cfRule type="expression" dxfId="6797" priority="55">
      <formula>COUNTIF($C$5:$Z$31,$C$112)&gt;1</formula>
    </cfRule>
    <cfRule type="expression" dxfId="6796" priority="56">
      <formula>COUNTIF($C$5:$Z$31,$C$111)&gt;1</formula>
    </cfRule>
    <cfRule type="expression" dxfId="6795" priority="57">
      <formula>COUNTIF($C$5:$Z$31,$C$110)&gt;1</formula>
    </cfRule>
    <cfRule type="expression" dxfId="6794" priority="58">
      <formula>COUNTIF($C$5:$Z$31,$C$109)&gt;1</formula>
    </cfRule>
    <cfRule type="expression" dxfId="6793" priority="59">
      <formula>COUNTIF($C$5:$Z$31,$C$108)&gt;1</formula>
    </cfRule>
    <cfRule type="expression" dxfId="6792" priority="60">
      <formula>COUNTIF($C$5:$Z$31,$C$107)&gt;1</formula>
    </cfRule>
    <cfRule type="expression" dxfId="6791" priority="61">
      <formula>COUNTIF($C$5:$Z$31,$C$106)&gt;1</formula>
    </cfRule>
    <cfRule type="expression" dxfId="6790" priority="62">
      <formula>COUNTIF($C$5:$Z$31,$C$105)&gt;1</formula>
    </cfRule>
    <cfRule type="expression" dxfId="6789" priority="63">
      <formula>COUNTIF($C$5:$Z$31,$C$104)&gt;1</formula>
    </cfRule>
    <cfRule type="expression" dxfId="6788" priority="64">
      <formula>COUNTIF($C$5:$Z$31,$C$103)&gt;1</formula>
    </cfRule>
    <cfRule type="expression" dxfId="6787" priority="65">
      <formula>COUNTIF($C$5:$Z$31,$C$102)&gt;1</formula>
    </cfRule>
    <cfRule type="expression" dxfId="6786" priority="66">
      <formula>COUNTIF($C$5:$Z$31,$C$101)&gt;1</formula>
    </cfRule>
  </conditionalFormatting>
  <conditionalFormatting sqref="W25">
    <cfRule type="expression" dxfId="6785" priority="1">
      <formula>COUNTIF($C$5:$Z$31,$C$133)&gt;1</formula>
    </cfRule>
    <cfRule type="expression" dxfId="6784" priority="2">
      <formula>COUNTIF($C$5:$Z$31,$C$132)&gt;1</formula>
    </cfRule>
    <cfRule type="expression" dxfId="6783" priority="3">
      <formula>COUNTIF($C$5:$Z$31,$C$131)&gt;1</formula>
    </cfRule>
    <cfRule type="expression" dxfId="6782" priority="4">
      <formula>COUNTIF($C$5:$Z$31,$C$130)&gt;1</formula>
    </cfRule>
    <cfRule type="expression" dxfId="6781" priority="5">
      <formula>COUNTIF($C$5:$Z$31,$C$129)&gt;1</formula>
    </cfRule>
    <cfRule type="expression" dxfId="6780" priority="6">
      <formula>COUNTIF($C$5:$Z$31,$C$128)&gt;1</formula>
    </cfRule>
    <cfRule type="expression" dxfId="6779" priority="7">
      <formula>COUNTIF($C$5:$Z$31,$C$127)&gt;1</formula>
    </cfRule>
    <cfRule type="expression" dxfId="6778" priority="8">
      <formula>COUNTIF($C$5:$Z$31,$C$126)&gt;1</formula>
    </cfRule>
    <cfRule type="expression" dxfId="6777" priority="9">
      <formula>COUNTIF($C$5:$Z$31,$C$125)&gt;1</formula>
    </cfRule>
    <cfRule type="expression" dxfId="6776" priority="10">
      <formula>COUNTIF($C$5:$Z$31,$C$124)&gt;1</formula>
    </cfRule>
    <cfRule type="expression" dxfId="6775" priority="11">
      <formula>COUNTIF($C$5:$Z$31,$C$123)&gt;1</formula>
    </cfRule>
    <cfRule type="expression" dxfId="6774" priority="12">
      <formula>COUNTIF($C$5:$Z$31,$C$122)&gt;1</formula>
    </cfRule>
    <cfRule type="expression" dxfId="6773" priority="13">
      <formula>COUNTIF($C$5:$Z$31,$C$121)&gt;1</formula>
    </cfRule>
    <cfRule type="expression" dxfId="6772" priority="14">
      <formula>COUNTIF($C$5:$Z$31,$C$120)&gt;1</formula>
    </cfRule>
    <cfRule type="expression" dxfId="6771" priority="15">
      <formula>COUNTIF($C$5:$Z$31,$C$119)&gt;1</formula>
    </cfRule>
    <cfRule type="expression" dxfId="6770" priority="16">
      <formula>COUNTIF($C$5:$Z$31,$C$118)&gt;1</formula>
    </cfRule>
    <cfRule type="expression" dxfId="6769" priority="17">
      <formula>COUNTIF($C$5:$Z$31,$C$117)&gt;1</formula>
    </cfRule>
    <cfRule type="expression" dxfId="6768" priority="18">
      <formula>COUNTIF($C$5:$Z$31,$C$116)&gt;1</formula>
    </cfRule>
    <cfRule type="expression" dxfId="6767" priority="19">
      <formula>COUNTIF($C$5:$Z$31,$C$115)&gt;1</formula>
    </cfRule>
    <cfRule type="expression" dxfId="6766" priority="20">
      <formula>COUNTIF($C$5:$Z$31,$C$114)&gt;1</formula>
    </cfRule>
    <cfRule type="expression" dxfId="6765" priority="21">
      <formula>COUNTIF($C$5:$Z$31,$C$113)&gt;1</formula>
    </cfRule>
    <cfRule type="expression" dxfId="6764" priority="22">
      <formula>COUNTIF($C$5:$Z$31,$C$112)&gt;1</formula>
    </cfRule>
    <cfRule type="expression" dxfId="6763" priority="23">
      <formula>COUNTIF($C$5:$Z$31,$C$111)&gt;1</formula>
    </cfRule>
    <cfRule type="expression" dxfId="6762" priority="24">
      <formula>COUNTIF($C$5:$Z$31,$C$110)&gt;1</formula>
    </cfRule>
    <cfRule type="expression" dxfId="6761" priority="25">
      <formula>COUNTIF($C$5:$Z$31,$C$109)&gt;1</formula>
    </cfRule>
    <cfRule type="expression" dxfId="6760" priority="26">
      <formula>COUNTIF($C$5:$Z$31,$C$108)&gt;1</formula>
    </cfRule>
    <cfRule type="expression" dxfId="6759" priority="27">
      <formula>COUNTIF($C$5:$Z$31,$C$107)&gt;1</formula>
    </cfRule>
    <cfRule type="expression" dxfId="6758" priority="28">
      <formula>COUNTIF($C$5:$Z$31,$C$106)&gt;1</formula>
    </cfRule>
    <cfRule type="expression" dxfId="6757" priority="29">
      <formula>COUNTIF($C$5:$Z$31,$C$105)&gt;1</formula>
    </cfRule>
    <cfRule type="expression" dxfId="6756" priority="30">
      <formula>COUNTIF($C$5:$Z$31,$C$104)&gt;1</formula>
    </cfRule>
    <cfRule type="expression" dxfId="6755" priority="31">
      <formula>COUNTIF($C$5:$Z$31,$C$103)&gt;1</formula>
    </cfRule>
    <cfRule type="expression" dxfId="6754" priority="32">
      <formula>COUNTIF($C$5:$Z$31,$C$102)&gt;1</formula>
    </cfRule>
    <cfRule type="expression" dxfId="675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9" fitToWidth="0" orientation="landscape" r:id="rId1"/>
  <headerFooter alignWithMargins="0"/>
  <ignoredErrors>
    <ignoredError sqref="M10:Z12 M18:Z20 M17 P17:R17 M9 P9:R9 U17:W17 M22:Z22 M21 P21:R21 U21:W21 U9:W9 Z9 M14:Z16 M13 P13:R13 U13:W13 Z21 Z13 Z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4">
    <tabColor theme="5" tint="0.59999389629810485"/>
    <pageSetUpPr fitToPage="1"/>
  </sheetPr>
  <dimension ref="A1:AN205"/>
  <sheetViews>
    <sheetView topLeftCell="A10" zoomScale="57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5.85546875" style="1" customWidth="1"/>
    <col min="30" max="30" width="5.7109375" style="1" customWidth="1"/>
    <col min="31" max="31" width="12.85546875" style="1" customWidth="1"/>
    <col min="32" max="32" width="13.28515625" style="1" customWidth="1"/>
    <col min="33" max="34" width="11.42578125" style="1"/>
    <col min="35" max="35" width="14" style="1" customWidth="1"/>
    <col min="36" max="36" width="13.28515625" style="1" customWidth="1"/>
    <col min="37" max="16384" width="11.42578125" style="1"/>
  </cols>
  <sheetData>
    <row r="1" spans="1:37" ht="27" customHeight="1" x14ac:dyDescent="0.3">
      <c r="A1" s="1044">
        <f ca="1">TODAY()</f>
        <v>45613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8" x14ac:dyDescent="0.35">
      <c r="A2" s="119" t="s">
        <v>318</v>
      </c>
      <c r="D2" s="1" t="s">
        <v>1</v>
      </c>
    </row>
    <row r="3" spans="1:37" ht="18" x14ac:dyDescent="0.35">
      <c r="A3" s="867"/>
      <c r="B3" s="868"/>
      <c r="C3" s="1028">
        <v>1</v>
      </c>
      <c r="D3" s="1028"/>
      <c r="E3" s="1028"/>
      <c r="F3" s="1028"/>
      <c r="G3" s="175"/>
      <c r="H3" s="1028"/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 x14ac:dyDescent="0.4">
      <c r="A5" s="841" t="s">
        <v>8</v>
      </c>
      <c r="B5" s="5"/>
      <c r="C5" s="845">
        <v>1015</v>
      </c>
      <c r="D5" s="877"/>
      <c r="E5" s="934"/>
      <c r="F5" s="540"/>
      <c r="G5" s="176"/>
      <c r="H5" s="854"/>
      <c r="I5" s="878"/>
      <c r="J5" s="844"/>
      <c r="K5" s="177"/>
      <c r="L5" s="5"/>
      <c r="M5" s="845"/>
      <c r="N5" s="877"/>
      <c r="O5" s="846"/>
      <c r="P5" s="236"/>
      <c r="Q5" s="183"/>
      <c r="R5" s="845"/>
      <c r="S5" s="877"/>
      <c r="T5" s="846"/>
      <c r="U5" s="584"/>
      <c r="V5" s="183"/>
      <c r="W5" s="914"/>
      <c r="X5" s="915"/>
      <c r="Y5" s="1015"/>
      <c r="Z5" s="236"/>
      <c r="AA5" s="5"/>
      <c r="AD5" s="21"/>
      <c r="AE5" s="157">
        <v>1006</v>
      </c>
      <c r="AF5" s="592"/>
      <c r="AG5" s="593"/>
      <c r="AI5" s="169" t="s">
        <v>10</v>
      </c>
      <c r="AJ5" s="170">
        <v>68</v>
      </c>
      <c r="AK5" s="21"/>
    </row>
    <row r="6" spans="1:37" ht="18" customHeight="1" thickBot="1" x14ac:dyDescent="0.4">
      <c r="A6" s="841"/>
      <c r="B6" s="5"/>
      <c r="C6" s="1061" t="s">
        <v>265</v>
      </c>
      <c r="D6" s="1062"/>
      <c r="E6" s="1063"/>
      <c r="F6" s="1064"/>
      <c r="G6" s="428"/>
      <c r="H6" s="1061"/>
      <c r="I6" s="1062"/>
      <c r="J6" s="1059"/>
      <c r="K6" s="1065"/>
      <c r="L6" s="5"/>
      <c r="M6" s="1055"/>
      <c r="N6" s="1056"/>
      <c r="O6" s="954"/>
      <c r="P6" s="1025"/>
      <c r="Q6" s="183"/>
      <c r="R6" s="1057"/>
      <c r="S6" s="1058"/>
      <c r="T6" s="1059"/>
      <c r="U6" s="1060"/>
      <c r="V6" s="633"/>
      <c r="W6" s="954"/>
      <c r="X6" s="955"/>
      <c r="Y6" s="954"/>
      <c r="Z6" s="955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 x14ac:dyDescent="0.4">
      <c r="A9" s="847" t="s">
        <v>13</v>
      </c>
      <c r="B9" s="5"/>
      <c r="C9" s="845">
        <v>1020</v>
      </c>
      <c r="D9" s="877"/>
      <c r="E9" s="846"/>
      <c r="F9" s="26"/>
      <c r="G9" s="5"/>
      <c r="H9" s="27">
        <v>9209</v>
      </c>
      <c r="I9" s="856">
        <v>1026</v>
      </c>
      <c r="J9" s="857"/>
      <c r="K9" s="236">
        <v>15</v>
      </c>
      <c r="L9" s="5"/>
      <c r="M9" s="27">
        <v>9206</v>
      </c>
      <c r="N9" s="843"/>
      <c r="O9" s="878"/>
      <c r="P9" s="26">
        <v>10</v>
      </c>
      <c r="Q9" s="5"/>
      <c r="R9" s="27">
        <v>9103</v>
      </c>
      <c r="S9" s="843"/>
      <c r="T9" s="878"/>
      <c r="U9" s="26">
        <v>7</v>
      </c>
      <c r="V9" s="5"/>
      <c r="W9" s="27">
        <v>9201</v>
      </c>
      <c r="X9" s="843"/>
      <c r="Y9" s="878"/>
      <c r="Z9" s="26">
        <v>1</v>
      </c>
      <c r="AA9" s="5"/>
      <c r="AB9" s="1051"/>
      <c r="AC9" s="1051"/>
      <c r="AD9" s="398"/>
      <c r="AE9" s="158"/>
      <c r="AF9" s="238"/>
      <c r="AG9" s="752"/>
      <c r="AI9" s="184" t="s">
        <v>15</v>
      </c>
      <c r="AJ9" s="173"/>
    </row>
    <row r="10" spans="1:37" ht="18" customHeight="1" thickBot="1" x14ac:dyDescent="0.4">
      <c r="A10" s="847"/>
      <c r="B10" s="5"/>
      <c r="C10" s="1041"/>
      <c r="D10" s="1077"/>
      <c r="E10" s="954"/>
      <c r="F10" s="1040"/>
      <c r="G10" s="19"/>
      <c r="H10" s="839" t="str">
        <f>$AC$48</f>
        <v>6:01</v>
      </c>
      <c r="I10" s="1026"/>
      <c r="J10" s="839" t="str">
        <f>$AF$48</f>
        <v>24:31</v>
      </c>
      <c r="K10" s="840"/>
      <c r="L10" s="25"/>
      <c r="M10" s="839" t="str">
        <f>$AC$43</f>
        <v>5:26</v>
      </c>
      <c r="N10" s="1026"/>
      <c r="O10" s="839" t="str">
        <f>$AF$43</f>
        <v>25:04</v>
      </c>
      <c r="P10" s="840"/>
      <c r="Q10" s="25"/>
      <c r="R10" s="839">
        <f>$AC$40</f>
        <v>0.21388888888888891</v>
      </c>
      <c r="S10" s="1026"/>
      <c r="T10" s="839" t="str">
        <f>$AF$40</f>
        <v>25:25</v>
      </c>
      <c r="U10" s="840"/>
      <c r="V10" s="25"/>
      <c r="W10" s="839" t="str">
        <f>$AC$34</f>
        <v>4:18</v>
      </c>
      <c r="X10" s="840"/>
      <c r="Y10" s="839" t="str">
        <f>$AF$34</f>
        <v>24:01</v>
      </c>
      <c r="Z10" s="840"/>
      <c r="AA10" s="5"/>
      <c r="AD10" s="21"/>
      <c r="AE10" s="158"/>
      <c r="AF10" s="155"/>
      <c r="AG10" s="281"/>
      <c r="AI10" s="227"/>
      <c r="AJ10" s="263"/>
    </row>
    <row r="11" spans="1:37" ht="18" customHeight="1" x14ac:dyDescent="0.35">
      <c r="A11" s="842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41" t="s">
        <v>18</v>
      </c>
      <c r="B13" s="5"/>
      <c r="C13" s="845">
        <v>1023</v>
      </c>
      <c r="D13" s="877"/>
      <c r="E13" s="846"/>
      <c r="F13" s="236"/>
      <c r="G13" s="5"/>
      <c r="H13" s="856"/>
      <c r="I13" s="904"/>
      <c r="J13" s="1072"/>
      <c r="K13" s="177"/>
      <c r="L13" s="5"/>
      <c r="M13" s="27">
        <f>$AB$46</f>
        <v>9207</v>
      </c>
      <c r="N13" s="843"/>
      <c r="O13" s="844"/>
      <c r="P13" s="26">
        <v>13</v>
      </c>
      <c r="Q13" s="5"/>
      <c r="R13" s="27">
        <v>9205</v>
      </c>
      <c r="S13" s="843"/>
      <c r="T13" s="878"/>
      <c r="U13" s="26">
        <v>8</v>
      </c>
      <c r="V13" s="5"/>
      <c r="W13" s="27">
        <v>9101</v>
      </c>
      <c r="X13" s="843"/>
      <c r="Y13" s="844"/>
      <c r="Z13" s="26">
        <v>2</v>
      </c>
      <c r="AA13" s="5"/>
      <c r="AB13" s="1051"/>
      <c r="AC13" s="1051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041"/>
      <c r="D14" s="1077"/>
      <c r="E14" s="954"/>
      <c r="F14" s="1025"/>
      <c r="G14" s="19"/>
      <c r="H14" s="1073"/>
      <c r="I14" s="1074"/>
      <c r="J14" s="1066"/>
      <c r="K14" s="1067"/>
      <c r="L14" s="19"/>
      <c r="M14" s="839" t="str">
        <f>$AC$46</f>
        <v>5:42</v>
      </c>
      <c r="N14" s="840"/>
      <c r="O14" s="839" t="str">
        <f>$AF$46</f>
        <v>25:24</v>
      </c>
      <c r="P14" s="840"/>
      <c r="Q14" s="25"/>
      <c r="R14" s="839" t="str">
        <f>$AC$41</f>
        <v>5:16</v>
      </c>
      <c r="S14" s="1026"/>
      <c r="T14" s="839" t="str">
        <f>$AF$41</f>
        <v>25:18</v>
      </c>
      <c r="U14" s="840"/>
      <c r="V14" s="25"/>
      <c r="W14" s="839" t="str">
        <f>$AC$35</f>
        <v>4:33</v>
      </c>
      <c r="X14" s="840"/>
      <c r="Y14" s="839" t="str">
        <f>$AF$35</f>
        <v>21:18</v>
      </c>
      <c r="Z14" s="840"/>
      <c r="AA14" s="5"/>
      <c r="AE14" s="158"/>
      <c r="AF14" s="738"/>
      <c r="AG14" s="589"/>
      <c r="AI14" s="227"/>
      <c r="AJ14" s="173"/>
    </row>
    <row r="15" spans="1:37" ht="18" customHeight="1" x14ac:dyDescent="0.35">
      <c r="A15" s="842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4">
      <c r="A17" s="847" t="s">
        <v>22</v>
      </c>
      <c r="B17" s="5"/>
      <c r="C17" s="845">
        <v>1014</v>
      </c>
      <c r="D17" s="877"/>
      <c r="E17" s="846"/>
      <c r="F17" s="236"/>
      <c r="G17" s="5"/>
      <c r="H17" s="856">
        <v>1008</v>
      </c>
      <c r="I17" s="904"/>
      <c r="J17" s="1072"/>
      <c r="K17" s="177"/>
      <c r="L17" s="5"/>
      <c r="M17" s="27">
        <v>9106</v>
      </c>
      <c r="N17" s="843"/>
      <c r="O17" s="844"/>
      <c r="P17" s="26">
        <v>12</v>
      </c>
      <c r="Q17" s="5"/>
      <c r="R17" s="27">
        <f>$AB$42</f>
        <v>9104</v>
      </c>
      <c r="S17" s="843"/>
      <c r="T17" s="844"/>
      <c r="U17" s="26">
        <v>9</v>
      </c>
      <c r="V17" s="5"/>
      <c r="W17" s="27">
        <v>9102</v>
      </c>
      <c r="X17" s="843"/>
      <c r="Y17" s="878"/>
      <c r="Z17" s="26">
        <v>4</v>
      </c>
      <c r="AA17" s="5"/>
      <c r="AF17" s="625"/>
      <c r="AI17" s="184" t="s">
        <v>24</v>
      </c>
      <c r="AJ17" s="173"/>
    </row>
    <row r="18" spans="1:36" ht="18" customHeight="1" thickBot="1" x14ac:dyDescent="0.5">
      <c r="A18" s="847"/>
      <c r="B18" s="5"/>
      <c r="C18" s="1041"/>
      <c r="D18" s="1077"/>
      <c r="E18" s="952"/>
      <c r="F18" s="1086"/>
      <c r="G18" s="19"/>
      <c r="H18" s="1068"/>
      <c r="I18" s="1069"/>
      <c r="J18" s="1066"/>
      <c r="K18" s="1067"/>
      <c r="L18" s="25"/>
      <c r="M18" s="839" t="str">
        <f>$AC45</f>
        <v>5:38</v>
      </c>
      <c r="N18" s="1026"/>
      <c r="O18" s="839" t="str">
        <f>$AF$45</f>
        <v>24:40</v>
      </c>
      <c r="P18" s="840"/>
      <c r="Q18" s="25"/>
      <c r="R18" s="839" t="str">
        <f>$AC$42</f>
        <v>5:19</v>
      </c>
      <c r="S18" s="840"/>
      <c r="T18" s="839" t="str">
        <f>$AF$42</f>
        <v>24:26</v>
      </c>
      <c r="U18" s="840"/>
      <c r="V18" s="25"/>
      <c r="W18" s="839" t="str">
        <f>$AC$37</f>
        <v>4:54</v>
      </c>
      <c r="X18" s="840"/>
      <c r="Y18" s="839" t="str">
        <f>$AF$37</f>
        <v>24:53</v>
      </c>
      <c r="Z18" s="840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 x14ac:dyDescent="0.35">
      <c r="A19" s="842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 x14ac:dyDescent="0.4">
      <c r="A21" s="841" t="s">
        <v>27</v>
      </c>
      <c r="B21" s="5"/>
      <c r="C21" s="843">
        <v>1009</v>
      </c>
      <c r="D21" s="878"/>
      <c r="E21" s="844"/>
      <c r="F21" s="182"/>
      <c r="G21" s="5"/>
      <c r="H21" s="843">
        <v>1004</v>
      </c>
      <c r="I21" s="878"/>
      <c r="J21" s="844"/>
      <c r="K21" s="182"/>
      <c r="L21" s="176"/>
      <c r="M21" s="28">
        <f>$AB$49</f>
        <v>9107</v>
      </c>
      <c r="N21" s="843">
        <v>1025</v>
      </c>
      <c r="O21" s="844"/>
      <c r="P21" s="26">
        <v>16</v>
      </c>
      <c r="R21" s="28">
        <v>9105</v>
      </c>
      <c r="S21" s="843"/>
      <c r="T21" s="844"/>
      <c r="U21" s="26">
        <v>11</v>
      </c>
      <c r="V21" s="5"/>
      <c r="W21" s="28">
        <v>9203</v>
      </c>
      <c r="X21" s="843"/>
      <c r="Y21" s="844"/>
      <c r="Z21" s="26">
        <v>5</v>
      </c>
      <c r="AA21" s="5"/>
      <c r="AB21" s="1037"/>
      <c r="AC21" s="1037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17</v>
      </c>
      <c r="AG21"/>
      <c r="AI21" s="184" t="s">
        <v>29</v>
      </c>
      <c r="AJ21" s="173">
        <v>58</v>
      </c>
    </row>
    <row r="22" spans="1:36" ht="18" customHeight="1" thickBot="1" x14ac:dyDescent="0.4">
      <c r="A22" s="841"/>
      <c r="B22" s="5"/>
      <c r="C22" s="1079"/>
      <c r="D22" s="1080"/>
      <c r="E22" s="852"/>
      <c r="F22" s="1043"/>
      <c r="G22" s="25"/>
      <c r="H22" s="1083"/>
      <c r="I22" s="1084"/>
      <c r="J22" s="1085"/>
      <c r="K22" s="840"/>
      <c r="L22" s="428"/>
      <c r="M22" s="839" t="str">
        <f>$AC$49</f>
        <v>6:09</v>
      </c>
      <c r="N22" s="840"/>
      <c r="O22" s="839" t="str">
        <f>$AF$49</f>
        <v>25:07</v>
      </c>
      <c r="P22" s="840"/>
      <c r="R22" s="839" t="str">
        <f>$AC$44</f>
        <v>5:30</v>
      </c>
      <c r="S22" s="840"/>
      <c r="T22" s="839" t="str">
        <f>$AF$44</f>
        <v>19:55</v>
      </c>
      <c r="U22" s="840"/>
      <c r="V22" s="25"/>
      <c r="W22" s="839" t="str">
        <f>$AC$38</f>
        <v>4:57</v>
      </c>
      <c r="X22" s="1026"/>
      <c r="Y22" s="839" t="str">
        <f>$AF$38</f>
        <v>20:25</v>
      </c>
      <c r="Z22" s="840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 x14ac:dyDescent="0.35">
      <c r="A23" s="842"/>
      <c r="B23" s="5"/>
      <c r="G23" s="5"/>
      <c r="H23" s="181"/>
      <c r="I23" s="1070"/>
      <c r="J23" s="1070"/>
      <c r="K23" s="1070"/>
      <c r="L23" s="5"/>
      <c r="M23" s="233"/>
      <c r="N23" s="1070"/>
      <c r="O23" s="1071"/>
      <c r="P23" s="1071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F23"/>
      <c r="AG23"/>
      <c r="AI23" s="227"/>
      <c r="AJ23" s="263"/>
    </row>
    <row r="24" spans="1:36" ht="5.0999999999999996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 x14ac:dyDescent="0.4">
      <c r="A25" s="847" t="s">
        <v>30</v>
      </c>
      <c r="B25" s="5"/>
      <c r="C25" s="845">
        <v>1021</v>
      </c>
      <c r="D25" s="877"/>
      <c r="E25" s="846"/>
      <c r="F25" s="236"/>
      <c r="G25" s="5"/>
      <c r="H25" s="843">
        <v>1017</v>
      </c>
      <c r="I25" s="878"/>
      <c r="J25" s="844"/>
      <c r="K25" s="177"/>
      <c r="L25" s="183"/>
      <c r="M25" s="28">
        <f>$AB$47</f>
        <v>9208</v>
      </c>
      <c r="N25" s="856"/>
      <c r="O25" s="857"/>
      <c r="P25" s="26">
        <v>14</v>
      </c>
      <c r="R25" s="28">
        <v>9204</v>
      </c>
      <c r="S25" s="856"/>
      <c r="T25" s="857"/>
      <c r="U25" s="26">
        <v>6</v>
      </c>
      <c r="W25" s="28">
        <v>9202</v>
      </c>
      <c r="X25" s="843"/>
      <c r="Y25" s="844"/>
      <c r="Z25" s="26">
        <v>3</v>
      </c>
      <c r="AA25" s="5"/>
      <c r="AB25" s="1037"/>
      <c r="AC25" s="1038"/>
      <c r="AD25" s="24"/>
      <c r="AI25" s="230" t="s">
        <v>32</v>
      </c>
      <c r="AJ25" s="848"/>
    </row>
    <row r="26" spans="1:36" ht="18" customHeight="1" thickBot="1" x14ac:dyDescent="0.4">
      <c r="A26" s="847"/>
      <c r="B26" s="5"/>
      <c r="C26" s="1041"/>
      <c r="D26" s="1052"/>
      <c r="E26" s="1075"/>
      <c r="F26" s="1076"/>
      <c r="G26" s="25"/>
      <c r="H26" s="1073"/>
      <c r="I26" s="1078"/>
      <c r="J26" s="1075"/>
      <c r="K26" s="1076"/>
      <c r="L26" s="355"/>
      <c r="M26" s="839">
        <v>58</v>
      </c>
      <c r="N26" s="1026"/>
      <c r="O26" s="839" t="str">
        <f>$AF$47</f>
        <v>20:54</v>
      </c>
      <c r="P26" s="840"/>
      <c r="R26" s="839" t="str">
        <f>$AC$39</f>
        <v>5:02</v>
      </c>
      <c r="S26" s="840"/>
      <c r="T26" s="839" t="str">
        <f>$AF$39</f>
        <v>24:50</v>
      </c>
      <c r="U26" s="840"/>
      <c r="W26" s="839" t="str">
        <f>$AC$36</f>
        <v>4:47</v>
      </c>
      <c r="X26" s="840"/>
      <c r="Y26" s="839" t="str">
        <f>$AF$36</f>
        <v>21:10</v>
      </c>
      <c r="Z26" s="840"/>
      <c r="AA26" s="5"/>
      <c r="AB26" s="20"/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0999999999999996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 x14ac:dyDescent="0.4">
      <c r="A29" s="841" t="s">
        <v>35</v>
      </c>
      <c r="B29" s="5"/>
      <c r="C29" s="845">
        <v>1001</v>
      </c>
      <c r="D29" s="877"/>
      <c r="E29" s="846"/>
      <c r="F29" s="236"/>
      <c r="G29" s="5"/>
      <c r="H29" s="845">
        <v>1013</v>
      </c>
      <c r="I29" s="877"/>
      <c r="J29" s="846"/>
      <c r="K29" s="236"/>
      <c r="L29" s="5"/>
      <c r="M29" s="845">
        <v>1011</v>
      </c>
      <c r="N29" s="877"/>
      <c r="O29" s="846"/>
      <c r="P29" s="236"/>
      <c r="Q29" s="183"/>
      <c r="R29" s="845">
        <v>1007</v>
      </c>
      <c r="S29" s="877"/>
      <c r="T29" s="846"/>
      <c r="U29" s="236"/>
      <c r="V29" s="183"/>
      <c r="W29" s="845">
        <v>1028</v>
      </c>
      <c r="X29" s="877"/>
      <c r="Y29" s="846"/>
      <c r="Z29" s="236"/>
      <c r="AA29" s="5"/>
      <c r="AB29" s="1037"/>
      <c r="AC29" s="1038"/>
      <c r="AD29" s="24"/>
      <c r="AI29" s="336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954"/>
      <c r="F30" s="1025"/>
      <c r="G30" s="25"/>
      <c r="H30" s="1041"/>
      <c r="I30" s="1077"/>
      <c r="J30" s="954"/>
      <c r="K30" s="1025"/>
      <c r="L30" s="25"/>
      <c r="M30" s="1041"/>
      <c r="N30" s="1052"/>
      <c r="O30" s="1075"/>
      <c r="P30" s="1076"/>
      <c r="Q30" s="355"/>
      <c r="R30" s="1041"/>
      <c r="S30" s="1052"/>
      <c r="T30" s="1061"/>
      <c r="U30" s="1062"/>
      <c r="V30" s="356"/>
      <c r="W30" s="1041"/>
      <c r="X30" s="1052"/>
      <c r="Y30" s="1053"/>
      <c r="Z30" s="1054"/>
      <c r="AA30" s="5"/>
      <c r="AB30" s="20"/>
      <c r="AC30" s="1081"/>
      <c r="AD30" s="1082"/>
      <c r="AI30" s="266"/>
      <c r="AJ30" s="266"/>
    </row>
    <row r="31" spans="1:36" ht="18" customHeight="1" x14ac:dyDescent="0.35">
      <c r="A31" s="842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 x14ac:dyDescent="0.3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 x14ac:dyDescent="0.3">
      <c r="F34"/>
      <c r="G34"/>
      <c r="H34"/>
      <c r="I34"/>
      <c r="Z34" s="1">
        <v>1</v>
      </c>
      <c r="AB34" s="12">
        <v>9201</v>
      </c>
      <c r="AC34" s="18" t="s">
        <v>282</v>
      </c>
      <c r="AD34" s="22"/>
      <c r="AE34" s="22"/>
      <c r="AF34" s="18" t="s">
        <v>321</v>
      </c>
      <c r="AG34" s="678">
        <v>307</v>
      </c>
      <c r="AI34" s="21"/>
      <c r="AJ34" s="22"/>
      <c r="AK34" s="22"/>
    </row>
    <row r="35" spans="3:40" hidden="1" x14ac:dyDescent="0.3">
      <c r="Z35" s="1">
        <v>2</v>
      </c>
      <c r="AB35" s="12">
        <v>9101</v>
      </c>
      <c r="AC35" s="18" t="s">
        <v>322</v>
      </c>
      <c r="AD35" s="17"/>
      <c r="AE35" s="17"/>
      <c r="AF35" s="18" t="s">
        <v>323</v>
      </c>
      <c r="AG35" s="678">
        <v>254</v>
      </c>
      <c r="AI35"/>
      <c r="AJ35"/>
      <c r="AK35"/>
      <c r="AL35"/>
      <c r="AM35"/>
      <c r="AN35"/>
    </row>
    <row r="36" spans="3:40" hidden="1" x14ac:dyDescent="0.3">
      <c r="C36" s="120"/>
      <c r="D36" s="121"/>
      <c r="E36" s="122"/>
      <c r="F36"/>
      <c r="G36" s="121"/>
      <c r="L36" s="121"/>
      <c r="Z36" s="1">
        <v>3</v>
      </c>
      <c r="AB36" s="12">
        <v>9202</v>
      </c>
      <c r="AC36" s="18" t="s">
        <v>287</v>
      </c>
      <c r="AD36" s="17"/>
      <c r="AE36" s="17"/>
      <c r="AF36" s="18" t="s">
        <v>324</v>
      </c>
      <c r="AG36" s="678">
        <v>256</v>
      </c>
      <c r="AI36"/>
      <c r="AJ36"/>
      <c r="AK36"/>
      <c r="AL36"/>
      <c r="AM36"/>
      <c r="AN36"/>
    </row>
    <row r="37" spans="3:40" hidden="1" x14ac:dyDescent="0.3">
      <c r="K37"/>
      <c r="L37"/>
      <c r="M37"/>
      <c r="N37"/>
      <c r="Z37" s="1">
        <v>4</v>
      </c>
      <c r="AB37" s="12">
        <v>9102</v>
      </c>
      <c r="AC37" s="18" t="s">
        <v>288</v>
      </c>
      <c r="AD37" s="17"/>
      <c r="AE37" s="17"/>
      <c r="AF37" s="18" t="s">
        <v>325</v>
      </c>
      <c r="AG37" s="678">
        <v>307</v>
      </c>
      <c r="AI37"/>
      <c r="AJ37"/>
      <c r="AK37"/>
      <c r="AL37"/>
      <c r="AM37"/>
      <c r="AN37"/>
    </row>
    <row r="38" spans="3:40" hidden="1" x14ac:dyDescent="0.3">
      <c r="J38" s="121"/>
      <c r="K38"/>
      <c r="L38"/>
      <c r="M38"/>
      <c r="N38"/>
      <c r="Z38" s="1">
        <v>5</v>
      </c>
      <c r="AB38" s="12">
        <v>9203</v>
      </c>
      <c r="AC38" s="18" t="s">
        <v>326</v>
      </c>
      <c r="AD38" s="17"/>
      <c r="AE38" s="17"/>
      <c r="AF38" s="18" t="s">
        <v>216</v>
      </c>
      <c r="AG38" s="678">
        <v>240</v>
      </c>
      <c r="AI38"/>
      <c r="AJ38"/>
      <c r="AK38"/>
      <c r="AL38"/>
      <c r="AM38"/>
      <c r="AN38"/>
    </row>
    <row r="39" spans="3:40" hidden="1" x14ac:dyDescent="0.3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>
        <v>9204</v>
      </c>
      <c r="AC39" s="18" t="s">
        <v>327</v>
      </c>
      <c r="AD39" s="17"/>
      <c r="AE39" s="17"/>
      <c r="AF39" s="18" t="s">
        <v>328</v>
      </c>
      <c r="AG39" s="678">
        <v>307</v>
      </c>
      <c r="AI39"/>
      <c r="AJ39"/>
      <c r="AK39"/>
      <c r="AL39"/>
      <c r="AM39"/>
      <c r="AN39"/>
    </row>
    <row r="40" spans="3:40" hidden="1" x14ac:dyDescent="0.3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>
        <v>9103</v>
      </c>
      <c r="AC40" s="18">
        <v>0.21388888888888891</v>
      </c>
      <c r="AD40" s="17"/>
      <c r="AE40" s="17"/>
      <c r="AF40" s="18" t="s">
        <v>329</v>
      </c>
      <c r="AG40" s="678">
        <v>307</v>
      </c>
      <c r="AI40"/>
      <c r="AJ40"/>
      <c r="AK40"/>
      <c r="AL40"/>
      <c r="AM40"/>
      <c r="AN40"/>
    </row>
    <row r="41" spans="3:40" hidden="1" x14ac:dyDescent="0.3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>
        <v>9205</v>
      </c>
      <c r="AC41" s="18" t="s">
        <v>330</v>
      </c>
      <c r="AD41" s="17"/>
      <c r="AE41" s="17"/>
      <c r="AF41" s="18" t="s">
        <v>331</v>
      </c>
      <c r="AG41" s="678">
        <v>310</v>
      </c>
      <c r="AI41"/>
      <c r="AJ41"/>
      <c r="AK41"/>
      <c r="AL41"/>
      <c r="AM41"/>
      <c r="AN41"/>
    </row>
    <row r="42" spans="3:40" hidden="1" x14ac:dyDescent="0.3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>
        <v>9104</v>
      </c>
      <c r="AC42" s="18" t="s">
        <v>332</v>
      </c>
      <c r="AD42" s="17"/>
      <c r="AE42" s="17"/>
      <c r="AF42" s="18" t="s">
        <v>333</v>
      </c>
      <c r="AG42" s="678">
        <v>290</v>
      </c>
      <c r="AI42"/>
      <c r="AJ42"/>
      <c r="AK42"/>
      <c r="AL42"/>
      <c r="AM42"/>
      <c r="AN42"/>
    </row>
    <row r="43" spans="3:40" hidden="1" x14ac:dyDescent="0.3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>
        <v>9206</v>
      </c>
      <c r="AC43" s="18" t="s">
        <v>334</v>
      </c>
      <c r="AD43" s="17"/>
      <c r="AE43" s="17"/>
      <c r="AF43" s="18" t="s">
        <v>335</v>
      </c>
      <c r="AG43" s="678">
        <v>307</v>
      </c>
      <c r="AI43"/>
      <c r="AJ43"/>
      <c r="AK43"/>
      <c r="AL43"/>
      <c r="AM43"/>
      <c r="AN43"/>
    </row>
    <row r="44" spans="3:40" hidden="1" x14ac:dyDescent="0.3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>
        <v>9105</v>
      </c>
      <c r="AC44" s="18" t="s">
        <v>336</v>
      </c>
      <c r="AD44" s="17"/>
      <c r="AE44" s="17"/>
      <c r="AF44" s="18" t="s">
        <v>337</v>
      </c>
      <c r="AG44" s="678">
        <v>219</v>
      </c>
      <c r="AI44"/>
      <c r="AJ44"/>
      <c r="AK44"/>
      <c r="AL44"/>
      <c r="AM44"/>
      <c r="AN44"/>
    </row>
    <row r="45" spans="3:40" hidden="1" x14ac:dyDescent="0.3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>
        <v>9106</v>
      </c>
      <c r="AC45" s="18" t="s">
        <v>338</v>
      </c>
      <c r="AD45" s="17"/>
      <c r="AE45" s="17"/>
      <c r="AF45" s="18" t="s">
        <v>339</v>
      </c>
      <c r="AG45" s="678">
        <v>289</v>
      </c>
      <c r="AI45"/>
      <c r="AJ45"/>
      <c r="AK45"/>
      <c r="AL45"/>
      <c r="AM45"/>
      <c r="AN45"/>
    </row>
    <row r="46" spans="3:40" hidden="1" x14ac:dyDescent="0.3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>
        <v>9207</v>
      </c>
      <c r="AC46" s="18" t="s">
        <v>340</v>
      </c>
      <c r="AD46" s="17"/>
      <c r="AE46" s="17"/>
      <c r="AF46" s="18" t="s">
        <v>341</v>
      </c>
      <c r="AG46" s="678">
        <v>307</v>
      </c>
      <c r="AI46"/>
      <c r="AJ46"/>
      <c r="AK46"/>
      <c r="AL46"/>
      <c r="AM46"/>
      <c r="AN46"/>
    </row>
    <row r="47" spans="3:40" hidden="1" x14ac:dyDescent="0.3">
      <c r="C47" s="120"/>
      <c r="D47" s="121"/>
      <c r="E47" s="122"/>
      <c r="F47" s="123"/>
      <c r="G47" s="121"/>
      <c r="H47"/>
      <c r="J47" s="121"/>
      <c r="K47"/>
      <c r="L47" s="121"/>
      <c r="Z47" s="1">
        <v>14</v>
      </c>
      <c r="AB47" s="12">
        <v>9208</v>
      </c>
      <c r="AC47" s="18" t="s">
        <v>342</v>
      </c>
      <c r="AD47" s="17"/>
      <c r="AE47" s="17"/>
      <c r="AF47" s="18" t="s">
        <v>343</v>
      </c>
      <c r="AG47" s="678">
        <v>236</v>
      </c>
      <c r="AI47"/>
      <c r="AJ47"/>
      <c r="AK47"/>
      <c r="AL47"/>
      <c r="AM47"/>
      <c r="AN47"/>
    </row>
    <row r="48" spans="3:40" hidden="1" x14ac:dyDescent="0.3">
      <c r="C48" s="120"/>
      <c r="D48" s="121"/>
      <c r="E48" s="122"/>
      <c r="F48" s="123"/>
      <c r="G48" s="121"/>
      <c r="H48"/>
      <c r="J48" s="121"/>
      <c r="K48"/>
      <c r="L48" s="121"/>
      <c r="Z48" s="1">
        <v>15</v>
      </c>
      <c r="AB48" s="12">
        <v>9209</v>
      </c>
      <c r="AC48" s="18" t="s">
        <v>344</v>
      </c>
      <c r="AD48" s="17"/>
      <c r="AE48" s="17"/>
      <c r="AF48" s="18" t="s">
        <v>345</v>
      </c>
      <c r="AG48" s="678">
        <v>287</v>
      </c>
      <c r="AI48"/>
      <c r="AJ48"/>
      <c r="AK48"/>
      <c r="AL48"/>
      <c r="AM48"/>
      <c r="AN48"/>
    </row>
    <row r="49" spans="3:40" hidden="1" x14ac:dyDescent="0.3">
      <c r="C49" s="120"/>
      <c r="D49" s="121"/>
      <c r="E49" s="122"/>
      <c r="F49"/>
      <c r="G49" s="121"/>
      <c r="H49"/>
      <c r="J49" s="121"/>
      <c r="K49"/>
      <c r="L49" s="121"/>
      <c r="Z49" s="1">
        <v>16</v>
      </c>
      <c r="AB49" s="12">
        <v>9107</v>
      </c>
      <c r="AC49" s="18" t="s">
        <v>346</v>
      </c>
      <c r="AD49" s="17"/>
      <c r="AE49" s="17"/>
      <c r="AF49" s="18" t="s">
        <v>347</v>
      </c>
      <c r="AG49" s="678">
        <v>289</v>
      </c>
      <c r="AI49"/>
      <c r="AJ49"/>
      <c r="AK49"/>
      <c r="AL49"/>
      <c r="AM49"/>
      <c r="AN49"/>
    </row>
    <row r="50" spans="3:40" hidden="1" x14ac:dyDescent="0.3">
      <c r="C50" s="120"/>
      <c r="D50" s="121"/>
      <c r="E50" s="122"/>
      <c r="F50"/>
      <c r="G50" s="121"/>
      <c r="H50"/>
      <c r="J50" s="121"/>
      <c r="K50"/>
      <c r="L50" s="121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 x14ac:dyDescent="0.3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 x14ac:dyDescent="0.3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 x14ac:dyDescent="0.3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 x14ac:dyDescent="0.3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 x14ac:dyDescent="0.3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 x14ac:dyDescent="0.3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 x14ac:dyDescent="0.3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 x14ac:dyDescent="0.3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 x14ac:dyDescent="0.3">
      <c r="K64" s="1" t="s">
        <v>2</v>
      </c>
    </row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2" hidden="1" x14ac:dyDescent="0.3"/>
    <row r="82" spans="3:32" hidden="1" x14ac:dyDescent="0.3"/>
    <row r="83" spans="3:32" hidden="1" x14ac:dyDescent="0.3"/>
    <row r="84" spans="3:32" hidden="1" x14ac:dyDescent="0.3"/>
    <row r="85" spans="3:32" hidden="1" x14ac:dyDescent="0.3"/>
    <row r="86" spans="3:32" ht="15.75" hidden="1" customHeight="1" x14ac:dyDescent="0.3"/>
    <row r="87" spans="3:32" ht="1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R1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R1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2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 x14ac:dyDescent="0.3">
      <c r="C101" s="85">
        <v>1001</v>
      </c>
      <c r="D101" s="1" t="str">
        <f>'Semaine P1 30 old'!D101</f>
        <v>L</v>
      </c>
    </row>
    <row r="102" spans="3:32" x14ac:dyDescent="0.3">
      <c r="C102" s="85">
        <v>1002</v>
      </c>
      <c r="D102" s="1" t="str">
        <f>'Semaine P1 30 old'!D102</f>
        <v>T</v>
      </c>
      <c r="AE102" s="1">
        <v>7</v>
      </c>
    </row>
    <row r="103" spans="3:32" x14ac:dyDescent="0.3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 x14ac:dyDescent="0.3">
      <c r="C104" s="85">
        <v>1004</v>
      </c>
      <c r="D104" s="1" t="str">
        <f>'Semaine P1 30 old'!D104</f>
        <v>L</v>
      </c>
    </row>
    <row r="105" spans="3:32" x14ac:dyDescent="0.3">
      <c r="C105" s="85">
        <v>1005</v>
      </c>
      <c r="D105" s="1" t="str">
        <f>'Semaine P1 30 old'!D105</f>
        <v>T</v>
      </c>
    </row>
    <row r="106" spans="3:32" x14ac:dyDescent="0.3">
      <c r="C106" s="85">
        <v>1006</v>
      </c>
      <c r="D106" s="1" t="str">
        <f>'Semaine P1 30 old'!D106</f>
        <v>N</v>
      </c>
    </row>
    <row r="107" spans="3:32" x14ac:dyDescent="0.3">
      <c r="C107" s="85">
        <v>1007</v>
      </c>
      <c r="D107" s="1" t="str">
        <f>'Semaine P1 30 old'!D107</f>
        <v>N</v>
      </c>
    </row>
    <row r="108" spans="3:32" x14ac:dyDescent="0.3">
      <c r="C108" s="85">
        <v>1008</v>
      </c>
      <c r="D108" s="1" t="str">
        <f>'Semaine P1 30 old'!D108</f>
        <v>L</v>
      </c>
    </row>
    <row r="109" spans="3:32" x14ac:dyDescent="0.3">
      <c r="C109" s="85">
        <v>1009</v>
      </c>
      <c r="D109" s="1" t="str">
        <f>'Semaine P1 30 old'!D109</f>
        <v>N</v>
      </c>
    </row>
    <row r="110" spans="3:32" x14ac:dyDescent="0.3">
      <c r="C110" s="85">
        <v>1010</v>
      </c>
      <c r="D110" s="1" t="str">
        <f>'Semaine P1 30 old'!D110</f>
        <v>T</v>
      </c>
    </row>
    <row r="111" spans="3:32" x14ac:dyDescent="0.3">
      <c r="C111" s="85">
        <v>1011</v>
      </c>
      <c r="D111" s="1" t="str">
        <f>'Semaine P1 30 old'!D111</f>
        <v>N</v>
      </c>
    </row>
    <row r="112" spans="3:32" x14ac:dyDescent="0.3">
      <c r="C112" s="85">
        <v>1012</v>
      </c>
      <c r="D112" s="1" t="str">
        <f>'Semaine P1 30 old'!D112</f>
        <v>L</v>
      </c>
    </row>
    <row r="113" spans="3:32" x14ac:dyDescent="0.3">
      <c r="C113" s="85">
        <v>1013</v>
      </c>
      <c r="D113" s="1" t="str">
        <f>'Semaine P1 30 old'!D113</f>
        <v>T</v>
      </c>
    </row>
    <row r="114" spans="3:32" x14ac:dyDescent="0.3">
      <c r="C114" s="85">
        <v>1014</v>
      </c>
      <c r="D114" s="1" t="str">
        <f>'Semaine P1 30 old'!D114</f>
        <v>T</v>
      </c>
    </row>
    <row r="115" spans="3:32" x14ac:dyDescent="0.3">
      <c r="C115" s="85">
        <v>1015</v>
      </c>
      <c r="D115" s="1" t="str">
        <f>'Semaine P1 30 old'!D115</f>
        <v>T</v>
      </c>
    </row>
    <row r="116" spans="3:32" x14ac:dyDescent="0.3">
      <c r="C116" s="85">
        <v>1016</v>
      </c>
      <c r="D116" s="1" t="str">
        <f>'Semaine P1 30 old'!D116</f>
        <v>T</v>
      </c>
    </row>
    <row r="117" spans="3:32" x14ac:dyDescent="0.3">
      <c r="C117" s="85">
        <v>1017</v>
      </c>
      <c r="D117" s="1" t="str">
        <f>'Semaine P1 30 old'!D117</f>
        <v>T</v>
      </c>
    </row>
    <row r="118" spans="3:32" x14ac:dyDescent="0.3">
      <c r="C118" s="85">
        <v>1018</v>
      </c>
      <c r="D118" s="1" t="str">
        <f>'Semaine P1 30 old'!D118</f>
        <v>L</v>
      </c>
    </row>
    <row r="119" spans="3:32" x14ac:dyDescent="0.3">
      <c r="C119" s="85">
        <v>1019</v>
      </c>
      <c r="D119" s="1" t="str">
        <f>'Semaine P1 30 old'!D119</f>
        <v>T</v>
      </c>
      <c r="AF119" s="1">
        <v>7000</v>
      </c>
    </row>
    <row r="120" spans="3:32" x14ac:dyDescent="0.3">
      <c r="C120" s="85">
        <v>1020</v>
      </c>
      <c r="D120" s="1" t="str">
        <f>'Semaine P1 30 old'!D120</f>
        <v>N</v>
      </c>
    </row>
    <row r="121" spans="3:32" x14ac:dyDescent="0.3">
      <c r="C121" s="85">
        <v>1021</v>
      </c>
      <c r="D121" s="1" t="str">
        <f>'Semaine P1 30 old'!D121</f>
        <v>N</v>
      </c>
    </row>
    <row r="122" spans="3:32" x14ac:dyDescent="0.3">
      <c r="C122" s="85">
        <v>1022</v>
      </c>
      <c r="D122" s="1" t="str">
        <f>'Semaine P1 30 old'!D122</f>
        <v>L</v>
      </c>
    </row>
    <row r="123" spans="3:32" x14ac:dyDescent="0.3">
      <c r="C123" s="85">
        <v>1023</v>
      </c>
      <c r="D123" s="1" t="str">
        <f>'Semaine P1 30 old'!D123</f>
        <v>L</v>
      </c>
    </row>
    <row r="124" spans="3:32" x14ac:dyDescent="0.3">
      <c r="C124" s="85">
        <v>1024</v>
      </c>
      <c r="D124" s="1" t="str">
        <f>'Semaine P1 30 old'!D124</f>
        <v>T</v>
      </c>
    </row>
    <row r="125" spans="3:32" x14ac:dyDescent="0.3">
      <c r="C125" s="85">
        <v>1025</v>
      </c>
      <c r="D125" s="1" t="str">
        <f>'Semaine P1 30 old'!D125</f>
        <v>T</v>
      </c>
    </row>
    <row r="126" spans="3:32" x14ac:dyDescent="0.3">
      <c r="C126" s="85">
        <v>1026</v>
      </c>
      <c r="D126" s="1" t="str">
        <f>'Semaine P1 30 old'!D126</f>
        <v>N</v>
      </c>
    </row>
    <row r="127" spans="3:32" x14ac:dyDescent="0.3">
      <c r="C127" s="85">
        <v>1027</v>
      </c>
      <c r="D127" s="1" t="str">
        <f>'Semaine P1 30 old'!D127</f>
        <v>L</v>
      </c>
    </row>
    <row r="128" spans="3:32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  <row r="205" spans="32:32" x14ac:dyDescent="0.3"/>
  </sheetData>
  <autoFilter ref="AB33:AG33" xr:uid="{00000000-0009-0000-0000-000004000000}">
    <sortState xmlns:xlrd2="http://schemas.microsoft.com/office/spreadsheetml/2017/richdata2" ref="AB34:AG49">
      <sortCondition ref="AC33"/>
    </sortState>
  </autoFilter>
  <mergeCells count="128">
    <mergeCell ref="A29:A31"/>
    <mergeCell ref="C29:E29"/>
    <mergeCell ref="H29:J29"/>
    <mergeCell ref="C13:E13"/>
    <mergeCell ref="C17:E17"/>
    <mergeCell ref="C9:E9"/>
    <mergeCell ref="C18:D18"/>
    <mergeCell ref="E18:F18"/>
    <mergeCell ref="C10:D10"/>
    <mergeCell ref="E10:F10"/>
    <mergeCell ref="H17:J17"/>
    <mergeCell ref="H10:I10"/>
    <mergeCell ref="A9:A11"/>
    <mergeCell ref="M30:N30"/>
    <mergeCell ref="O30:P30"/>
    <mergeCell ref="H26:I26"/>
    <mergeCell ref="J26:K26"/>
    <mergeCell ref="AB21:AC21"/>
    <mergeCell ref="C22:D22"/>
    <mergeCell ref="E22:F22"/>
    <mergeCell ref="M22:N22"/>
    <mergeCell ref="O22:P22"/>
    <mergeCell ref="H25:J25"/>
    <mergeCell ref="N25:O25"/>
    <mergeCell ref="R30:S30"/>
    <mergeCell ref="W22:X22"/>
    <mergeCell ref="C25:E25"/>
    <mergeCell ref="M29:O29"/>
    <mergeCell ref="T30:U30"/>
    <mergeCell ref="AB29:AC29"/>
    <mergeCell ref="C30:D30"/>
    <mergeCell ref="E30:F30"/>
    <mergeCell ref="H30:I30"/>
    <mergeCell ref="J30:K30"/>
    <mergeCell ref="AC30:AD30"/>
    <mergeCell ref="H22:I22"/>
    <mergeCell ref="J22:K22"/>
    <mergeCell ref="AB25:AC25"/>
    <mergeCell ref="A21:A23"/>
    <mergeCell ref="C21:E21"/>
    <mergeCell ref="N21:O21"/>
    <mergeCell ref="AJ25:AJ26"/>
    <mergeCell ref="C26:D26"/>
    <mergeCell ref="E26:F26"/>
    <mergeCell ref="A25:A27"/>
    <mergeCell ref="C14:D14"/>
    <mergeCell ref="E14:F14"/>
    <mergeCell ref="S25:T25"/>
    <mergeCell ref="X21:Y21"/>
    <mergeCell ref="Y22:Z22"/>
    <mergeCell ref="W26:X26"/>
    <mergeCell ref="Y26:Z26"/>
    <mergeCell ref="R26:S26"/>
    <mergeCell ref="T26:U26"/>
    <mergeCell ref="M18:N18"/>
    <mergeCell ref="O18:P18"/>
    <mergeCell ref="W14:X14"/>
    <mergeCell ref="Y14:Z14"/>
    <mergeCell ref="X25:Y25"/>
    <mergeCell ref="A17:A19"/>
    <mergeCell ref="A13:A15"/>
    <mergeCell ref="R29:T29"/>
    <mergeCell ref="H5:J5"/>
    <mergeCell ref="M26:N26"/>
    <mergeCell ref="O26:P26"/>
    <mergeCell ref="R14:S14"/>
    <mergeCell ref="T14:U14"/>
    <mergeCell ref="H18:I18"/>
    <mergeCell ref="J18:K18"/>
    <mergeCell ref="N9:O9"/>
    <mergeCell ref="J10:K10"/>
    <mergeCell ref="T10:U10"/>
    <mergeCell ref="I23:K23"/>
    <mergeCell ref="N23:P23"/>
    <mergeCell ref="H13:J13"/>
    <mergeCell ref="H14:I14"/>
    <mergeCell ref="S13:T13"/>
    <mergeCell ref="N13:O13"/>
    <mergeCell ref="O10:P10"/>
    <mergeCell ref="R10:S10"/>
    <mergeCell ref="H21:J21"/>
    <mergeCell ref="X17:Y17"/>
    <mergeCell ref="M14:N14"/>
    <mergeCell ref="O14:P14"/>
    <mergeCell ref="S21:T21"/>
    <mergeCell ref="W5:Y5"/>
    <mergeCell ref="C6:D6"/>
    <mergeCell ref="E6:F6"/>
    <mergeCell ref="H6:I6"/>
    <mergeCell ref="J6:K6"/>
    <mergeCell ref="W18:X18"/>
    <mergeCell ref="Y18:Z18"/>
    <mergeCell ref="W10:X10"/>
    <mergeCell ref="Y10:Z10"/>
    <mergeCell ref="N17:O17"/>
    <mergeCell ref="S9:T9"/>
    <mergeCell ref="S17:T17"/>
    <mergeCell ref="I9:J9"/>
    <mergeCell ref="R18:S18"/>
    <mergeCell ref="T18:U18"/>
    <mergeCell ref="J14:K14"/>
    <mergeCell ref="X9:Y9"/>
    <mergeCell ref="X13:Y13"/>
    <mergeCell ref="M10:N10"/>
    <mergeCell ref="AB9:AC9"/>
    <mergeCell ref="AB13:AC13"/>
    <mergeCell ref="R22:S22"/>
    <mergeCell ref="T22:U22"/>
    <mergeCell ref="W29:Y29"/>
    <mergeCell ref="W30:X30"/>
    <mergeCell ref="Y30:Z3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M5:O5"/>
    <mergeCell ref="R5:T5"/>
  </mergeCells>
  <conditionalFormatting sqref="AG34:AG49">
    <cfRule type="cellIs" dxfId="6752" priority="3728" stopIfTrue="1" operator="between">
      <formula>0</formula>
      <formula>255</formula>
    </cfRule>
    <cfRule type="cellIs" dxfId="6751" priority="3729" stopIfTrue="1" operator="between">
      <formula>256</formula>
      <formula>289</formula>
    </cfRule>
    <cfRule type="cellIs" dxfId="6750" priority="3730" stopIfTrue="1" operator="greaterThan">
      <formula>289</formula>
    </cfRule>
  </conditionalFormatting>
  <conditionalFormatting sqref="F87:G92 K87:L92 U87:V92 P87:Q92 Z90:AB92 Z87:AA89">
    <cfRule type="cellIs" dxfId="6749" priority="3725" operator="equal">
      <formula>"GL"</formula>
    </cfRule>
    <cfRule type="cellIs" dxfId="6748" priority="3726" operator="equal">
      <formula>"VE"</formula>
    </cfRule>
    <cfRule type="cellIs" dxfId="6747" priority="3727" operator="equal">
      <formula>"AT"</formula>
    </cfRule>
  </conditionalFormatting>
  <conditionalFormatting sqref="I9:J9 N13:O13 N9:O9 N17:O17 S17:T17 S9:T9 X17:Y17 S13:T13 X9:Y9 X13:Y13">
    <cfRule type="expression" dxfId="6746" priority="3667" stopIfTrue="1">
      <formula>COUNTIF($C$5:$Z$31,$C$133)&gt;1</formula>
    </cfRule>
    <cfRule type="expression" dxfId="6745" priority="3668" stopIfTrue="1">
      <formula>COUNTIF($C$5:$Z$31,$C$132)&gt;1</formula>
    </cfRule>
    <cfRule type="expression" dxfId="6744" priority="3669" stopIfTrue="1">
      <formula>COUNTIF($C$5:$Z$31,$C$131)&gt;1</formula>
    </cfRule>
    <cfRule type="expression" dxfId="6743" priority="3670" stopIfTrue="1">
      <formula>COUNTIF($C$5:$Z$31,$C$130)&gt;1</formula>
    </cfRule>
    <cfRule type="expression" dxfId="6742" priority="3671" stopIfTrue="1">
      <formula>COUNTIF($C$5:$Z$31,$C$129)&gt;1</formula>
    </cfRule>
    <cfRule type="expression" dxfId="6741" priority="3672" stopIfTrue="1">
      <formula>COUNTIF($C$5:$Z$31,$C$128)&gt;1</formula>
    </cfRule>
    <cfRule type="expression" dxfId="6740" priority="3673" stopIfTrue="1">
      <formula>COUNTIF($C$5:$Z$31,$C$127)&gt;1</formula>
    </cfRule>
    <cfRule type="expression" dxfId="6739" priority="3674" stopIfTrue="1">
      <formula>COUNTIF($C$5:$Z$31,$C$126)&gt;1</formula>
    </cfRule>
    <cfRule type="expression" dxfId="6738" priority="3675" stopIfTrue="1">
      <formula>COUNTIF($C$5:$Z$31,$C$125)&gt;1</formula>
    </cfRule>
    <cfRule type="expression" dxfId="6737" priority="3676" stopIfTrue="1">
      <formula>COUNTIF($C$5:$Z$31,$C$124)&gt;1</formula>
    </cfRule>
    <cfRule type="expression" dxfId="6736" priority="3677" stopIfTrue="1">
      <formula>COUNTIF($C$5:$Z$31,$C$123)&gt;1</formula>
    </cfRule>
    <cfRule type="expression" dxfId="6735" priority="3678" stopIfTrue="1">
      <formula>COUNTIF($C$5:$Z$31,$C$122)&gt;1</formula>
    </cfRule>
    <cfRule type="expression" dxfId="6734" priority="3679" stopIfTrue="1">
      <formula>COUNTIF($C$5:$Z$31,$C$121)&gt;1</formula>
    </cfRule>
    <cfRule type="expression" dxfId="6733" priority="3680" stopIfTrue="1">
      <formula>COUNTIF($C$5:$Z$31,$C$120)&gt;1</formula>
    </cfRule>
    <cfRule type="expression" dxfId="6732" priority="3681" stopIfTrue="1">
      <formula>COUNTIF($C$5:$Z$31,$C$119)&gt;1</formula>
    </cfRule>
    <cfRule type="expression" dxfId="6731" priority="3682" stopIfTrue="1">
      <formula>COUNTIF($C$5:$Z$31,$C$118)&gt;1</formula>
    </cfRule>
    <cfRule type="expression" dxfId="6730" priority="3683" stopIfTrue="1">
      <formula>COUNTIF($C$5:$Z$31,$C$117)&gt;1</formula>
    </cfRule>
    <cfRule type="expression" dxfId="6729" priority="3684" stopIfTrue="1">
      <formula>COUNTIF($C$5:$Z$31,$C$116)&gt;1</formula>
    </cfRule>
    <cfRule type="expression" dxfId="6728" priority="3685" stopIfTrue="1">
      <formula>COUNTIF($C$5:$Z$31,$C$115)&gt;1</formula>
    </cfRule>
    <cfRule type="expression" dxfId="6727" priority="3686" stopIfTrue="1">
      <formula>COUNTIF($C$5:$Z$31,$C$114)&gt;1</formula>
    </cfRule>
    <cfRule type="expression" dxfId="6726" priority="3687" stopIfTrue="1">
      <formula>COUNTIF($C$5:$Z$31,$C$113)&gt;1</formula>
    </cfRule>
    <cfRule type="expression" dxfId="6725" priority="3688" stopIfTrue="1">
      <formula>COUNTIF($C$5:$Z$31,$C$112)&gt;1</formula>
    </cfRule>
    <cfRule type="expression" dxfId="6724" priority="3689" stopIfTrue="1">
      <formula>COUNTIF($C$5:$Z$31,$C$111)&gt;1</formula>
    </cfRule>
    <cfRule type="expression" dxfId="6723" priority="3690" stopIfTrue="1">
      <formula>COUNTIF($C$5:$Z$31,$C$110)&gt;1</formula>
    </cfRule>
    <cfRule type="expression" dxfId="6722" priority="3691" stopIfTrue="1">
      <formula>COUNTIF($C$5:$Z$31,$C$109)&gt;1</formula>
    </cfRule>
    <cfRule type="expression" dxfId="6721" priority="3692" stopIfTrue="1">
      <formula>COUNTIF($C$5:$Z$31,$C$108)&gt;1</formula>
    </cfRule>
    <cfRule type="expression" dxfId="6720" priority="3693" stopIfTrue="1">
      <formula>COUNTIF($C$5:$Z$31,$C$107)&gt;1</formula>
    </cfRule>
    <cfRule type="expression" dxfId="6719" priority="3694" stopIfTrue="1">
      <formula>COUNTIF($C$5:$Z$31,$C$106)&gt;1</formula>
    </cfRule>
    <cfRule type="expression" dxfId="6718" priority="3695" stopIfTrue="1">
      <formula>COUNTIF($C$5:$Z$31,$C$105)&gt;1</formula>
    </cfRule>
    <cfRule type="expression" dxfId="6717" priority="3696" stopIfTrue="1">
      <formula>COUNTIF($C$5:$Z$31,$C$104)&gt;1</formula>
    </cfRule>
    <cfRule type="expression" dxfId="6716" priority="3697" stopIfTrue="1">
      <formula>COUNTIF($C$5:$Z$31,$C$103)&gt;1</formula>
    </cfRule>
    <cfRule type="expression" dxfId="6715" priority="3698" stopIfTrue="1">
      <formula>COUNTIF($C$5:$Z$31,$C$102)&gt;1</formula>
    </cfRule>
    <cfRule type="expression" dxfId="6714" priority="3699" stopIfTrue="1">
      <formula>COUNTIF($C$5:$Z$31,$C$101)&gt;1</formula>
    </cfRule>
    <cfRule type="cellIs" dxfId="6713" priority="3700" operator="between">
      <formula>0</formula>
      <formula>1500</formula>
    </cfRule>
  </conditionalFormatting>
  <conditionalFormatting sqref="N21:O21 N25:O25 S21:T21 X21:Y21 S25:T25 X25:Y25">
    <cfRule type="expression" dxfId="6712" priority="3327" stopIfTrue="1">
      <formula>COUNTIF($C$5:$Z$31,$C$133)&gt;1</formula>
    </cfRule>
    <cfRule type="expression" dxfId="6711" priority="3328" stopIfTrue="1">
      <formula>COUNTIF($C$5:$Z$31,$C$132)&gt;1</formula>
    </cfRule>
    <cfRule type="expression" dxfId="6710" priority="3329" stopIfTrue="1">
      <formula>COUNTIF($C$5:$Z$31,$C$131)&gt;1</formula>
    </cfRule>
    <cfRule type="expression" dxfId="6709" priority="3330" stopIfTrue="1">
      <formula>COUNTIF($C$5:$Z$31,$C$130)&gt;1</formula>
    </cfRule>
    <cfRule type="expression" dxfId="6708" priority="3331" stopIfTrue="1">
      <formula>COUNTIF($C$5:$Z$31,$C$129)&gt;1</formula>
    </cfRule>
    <cfRule type="expression" dxfId="6707" priority="3332" stopIfTrue="1">
      <formula>COUNTIF($C$5:$Z$31,$C$128)&gt;1</formula>
    </cfRule>
    <cfRule type="expression" dxfId="6706" priority="3333" stopIfTrue="1">
      <formula>COUNTIF($C$5:$Z$31,$C$127)&gt;1</formula>
    </cfRule>
    <cfRule type="expression" dxfId="6705" priority="3334" stopIfTrue="1">
      <formula>COUNTIF($C$5:$Z$31,$C$126)&gt;1</formula>
    </cfRule>
    <cfRule type="expression" dxfId="6704" priority="3335" stopIfTrue="1">
      <formula>COUNTIF($C$5:$Z$31,$C$125)&gt;1</formula>
    </cfRule>
    <cfRule type="expression" dxfId="6703" priority="3336" stopIfTrue="1">
      <formula>COUNTIF($C$5:$Z$31,$C$124)&gt;1</formula>
    </cfRule>
    <cfRule type="expression" dxfId="6702" priority="3337" stopIfTrue="1">
      <formula>COUNTIF($C$5:$Z$31,$C$123)&gt;1</formula>
    </cfRule>
    <cfRule type="expression" dxfId="6701" priority="3338" stopIfTrue="1">
      <formula>COUNTIF($C$5:$Z$31,$C$122)&gt;1</formula>
    </cfRule>
    <cfRule type="expression" dxfId="6700" priority="3339" stopIfTrue="1">
      <formula>COUNTIF($C$5:$Z$31,$C$121)&gt;1</formula>
    </cfRule>
    <cfRule type="expression" dxfId="6699" priority="3340" stopIfTrue="1">
      <formula>COUNTIF($C$5:$Z$31,$C$120)&gt;1</formula>
    </cfRule>
    <cfRule type="expression" dxfId="6698" priority="3341" stopIfTrue="1">
      <formula>COUNTIF($C$5:$Z$31,$C$119)&gt;1</formula>
    </cfRule>
    <cfRule type="expression" dxfId="6697" priority="3342" stopIfTrue="1">
      <formula>COUNTIF($C$5:$Z$31,$C$118)&gt;1</formula>
    </cfRule>
    <cfRule type="expression" dxfId="6696" priority="3343" stopIfTrue="1">
      <formula>COUNTIF($C$5:$Z$31,$C$117)&gt;1</formula>
    </cfRule>
    <cfRule type="expression" dxfId="6695" priority="3344" stopIfTrue="1">
      <formula>COUNTIF($C$5:$Z$31,$C$116)&gt;1</formula>
    </cfRule>
    <cfRule type="expression" dxfId="6694" priority="3345" stopIfTrue="1">
      <formula>COUNTIF($C$5:$Z$31,$C$115)&gt;1</formula>
    </cfRule>
    <cfRule type="expression" dxfId="6693" priority="3346" stopIfTrue="1">
      <formula>COUNTIF($C$5:$Z$31,$C$114)&gt;1</formula>
    </cfRule>
    <cfRule type="expression" dxfId="6692" priority="3347" stopIfTrue="1">
      <formula>COUNTIF($C$5:$Z$31,$C$113)&gt;1</formula>
    </cfRule>
    <cfRule type="expression" dxfId="6691" priority="3348" stopIfTrue="1">
      <formula>COUNTIF($C$5:$Z$31,$C$112)&gt;1</formula>
    </cfRule>
    <cfRule type="expression" dxfId="6690" priority="3349" stopIfTrue="1">
      <formula>COUNTIF($C$5:$Z$31,$C$111)&gt;1</formula>
    </cfRule>
    <cfRule type="expression" dxfId="6689" priority="3350" stopIfTrue="1">
      <formula>COUNTIF($C$5:$Z$31,$C$110)&gt;1</formula>
    </cfRule>
    <cfRule type="expression" dxfId="6688" priority="3351" stopIfTrue="1">
      <formula>COUNTIF($C$5:$Z$31,$C$109)&gt;1</formula>
    </cfRule>
    <cfRule type="expression" dxfId="6687" priority="3352" stopIfTrue="1">
      <formula>COUNTIF($C$5:$Z$31,$C$108)&gt;1</formula>
    </cfRule>
    <cfRule type="expression" dxfId="6686" priority="3353" stopIfTrue="1">
      <formula>COUNTIF($C$5:$Z$31,$C$107)&gt;1</formula>
    </cfRule>
    <cfRule type="expression" dxfId="6685" priority="3354" stopIfTrue="1">
      <formula>COUNTIF($C$5:$Z$31,$C$106)&gt;1</formula>
    </cfRule>
    <cfRule type="expression" dxfId="6684" priority="3355" stopIfTrue="1">
      <formula>COUNTIF($C$5:$Z$31,$C$105)&gt;1</formula>
    </cfRule>
    <cfRule type="expression" dxfId="6683" priority="3356" stopIfTrue="1">
      <formula>COUNTIF($C$5:$Z$31,$C$104)&gt;1</formula>
    </cfRule>
    <cfRule type="expression" dxfId="6682" priority="3357" stopIfTrue="1">
      <formula>COUNTIF($C$5:$Z$31,$C$103)&gt;1</formula>
    </cfRule>
    <cfRule type="expression" dxfId="6681" priority="3358" stopIfTrue="1">
      <formula>COUNTIF($C$5:$Z$31,$C$102)&gt;1</formula>
    </cfRule>
    <cfRule type="expression" dxfId="6680" priority="3359" stopIfTrue="1">
      <formula>COUNTIF($C$5:$Z$31,$C$101)&gt;1</formula>
    </cfRule>
    <cfRule type="cellIs" dxfId="6679" priority="3360" operator="between">
      <formula>0</formula>
      <formula>1500</formula>
    </cfRule>
  </conditionalFormatting>
  <conditionalFormatting sqref="H5 M29 R29 W29 H13:J13 H17:J17 C9 C17 C13 C21 H25:J25 C25 M5 W5 C29 H29 R5:T5 C5:E5">
    <cfRule type="expression" dxfId="6678" priority="3022">
      <formula>COUNTIF($C$5:$Z$31,$C$133)&gt;1</formula>
    </cfRule>
    <cfRule type="expression" dxfId="6677" priority="3023">
      <formula>COUNTIF($C$5:$Z$31,$C$132)&gt;1</formula>
    </cfRule>
    <cfRule type="expression" dxfId="6676" priority="3024">
      <formula>COUNTIF($C$5:$Z$31,$C$131)&gt;1</formula>
    </cfRule>
    <cfRule type="expression" dxfId="6675" priority="3025">
      <formula>COUNTIF($C$5:$Z$31,$C$130)&gt;1</formula>
    </cfRule>
    <cfRule type="expression" dxfId="6674" priority="3026">
      <formula>COUNTIF($C$5:$Z$31,$C$129)&gt;1</formula>
    </cfRule>
    <cfRule type="expression" dxfId="6673" priority="3027">
      <formula>COUNTIF($C$5:$Z$31,$C$128)&gt;1</formula>
    </cfRule>
    <cfRule type="expression" dxfId="6672" priority="3028">
      <formula>COUNTIF($C$5:$Z$31,$C$127)&gt;1</formula>
    </cfRule>
    <cfRule type="expression" dxfId="6671" priority="3029">
      <formula>COUNTIF($C$5:$Z$31,$C$126)&gt;1</formula>
    </cfRule>
    <cfRule type="expression" dxfId="6670" priority="3030">
      <formula>COUNTIF($C$5:$Z$31,$C$125)&gt;1</formula>
    </cfRule>
    <cfRule type="expression" dxfId="6669" priority="3031">
      <formula>COUNTIF($C$5:$Z$31,$C$124)&gt;1</formula>
    </cfRule>
    <cfRule type="expression" dxfId="6668" priority="3032">
      <formula>COUNTIF($C$5:$Z$31,$C$123)&gt;1</formula>
    </cfRule>
    <cfRule type="expression" dxfId="6667" priority="3033">
      <formula>COUNTIF($C$5:$Z$31,$C$122)&gt;1</formula>
    </cfRule>
    <cfRule type="expression" dxfId="6666" priority="3034">
      <formula>COUNTIF($C$5:$Z$31,$C$121)&gt;1</formula>
    </cfRule>
    <cfRule type="expression" dxfId="6665" priority="3035">
      <formula>COUNTIF($C$5:$Z$31,$C$120)&gt;1</formula>
    </cfRule>
    <cfRule type="expression" dxfId="6664" priority="3036">
      <formula>COUNTIF($C$5:$Z$31,$C$119)&gt;1</formula>
    </cfRule>
    <cfRule type="expression" dxfId="6663" priority="3037">
      <formula>COUNTIF($C$5:$Z$31,$C$118)&gt;1</formula>
    </cfRule>
    <cfRule type="expression" dxfId="6662" priority="3038">
      <formula>COUNTIF($C$5:$Z$31,$C$117)&gt;1</formula>
    </cfRule>
    <cfRule type="expression" dxfId="6661" priority="3039">
      <formula>COUNTIF($C$5:$Z$31,$C$116)&gt;1</formula>
    </cfRule>
    <cfRule type="expression" dxfId="6660" priority="3040">
      <formula>COUNTIF($C$5:$Z$31,$C$115)&gt;1</formula>
    </cfRule>
    <cfRule type="expression" dxfId="6659" priority="3041">
      <formula>COUNTIF($C$5:$Z$31,$C$114)&gt;1</formula>
    </cfRule>
    <cfRule type="expression" dxfId="6658" priority="3042">
      <formula>COUNTIF($C$5:$Z$31,$C$113)&gt;1</formula>
    </cfRule>
    <cfRule type="expression" dxfId="6657" priority="3043">
      <formula>COUNTIF($C$5:$Z$31,$C$112)&gt;1</formula>
    </cfRule>
    <cfRule type="expression" dxfId="6656" priority="3044">
      <formula>COUNTIF($C$5:$Z$31,$C$111)&gt;1</formula>
    </cfRule>
    <cfRule type="expression" dxfId="6655" priority="3045">
      <formula>COUNTIF($C$5:$Z$31,$C$110)&gt;1</formula>
    </cfRule>
    <cfRule type="expression" dxfId="6654" priority="3046">
      <formula>COUNTIF($C$5:$Z$31,$C$109)&gt;1</formula>
    </cfRule>
    <cfRule type="expression" dxfId="6653" priority="3047">
      <formula>COUNTIF($C$5:$Z$31,$C$108)&gt;1</formula>
    </cfRule>
    <cfRule type="expression" dxfId="6652" priority="3048">
      <formula>COUNTIF($C$5:$Z$31,$C$107)&gt;1</formula>
    </cfRule>
    <cfRule type="expression" dxfId="6651" priority="3049">
      <formula>COUNTIF($C$5:$Z$31,$C$106)&gt;1</formula>
    </cfRule>
    <cfRule type="expression" dxfId="6650" priority="3050">
      <formula>COUNTIF($C$5:$Z$31,$C$105)&gt;1</formula>
    </cfRule>
    <cfRule type="expression" dxfId="6649" priority="3051">
      <formula>COUNTIF($C$5:$Z$31,$C$104)&gt;1</formula>
    </cfRule>
    <cfRule type="expression" dxfId="6648" priority="3052">
      <formula>COUNTIF($C$5:$Z$31,$C$103)&gt;1</formula>
    </cfRule>
    <cfRule type="expression" dxfId="6647" priority="3053">
      <formula>COUNTIF($C$5:$Z$31,$C$102)&gt;1</formula>
    </cfRule>
    <cfRule type="expression" dxfId="6646" priority="3054">
      <formula>COUNTIF($C$5:$Z$31,$C$101)&gt;1</formula>
    </cfRule>
  </conditionalFormatting>
  <conditionalFormatting sqref="D87:D92">
    <cfRule type="cellIs" dxfId="6645" priority="1122" operator="equal">
      <formula>"GL"</formula>
    </cfRule>
    <cfRule type="cellIs" dxfId="6644" priority="1123" operator="equal">
      <formula>"VE"</formula>
    </cfRule>
    <cfRule type="cellIs" dxfId="6643" priority="1124" operator="equal">
      <formula>"AT"</formula>
    </cfRule>
  </conditionalFormatting>
  <conditionalFormatting sqref="I87:I92">
    <cfRule type="cellIs" dxfId="6642" priority="1119" operator="equal">
      <formula>"GL"</formula>
    </cfRule>
    <cfRule type="cellIs" dxfId="6641" priority="1120" operator="equal">
      <formula>"VE"</formula>
    </cfRule>
    <cfRule type="cellIs" dxfId="6640" priority="1121" operator="equal">
      <formula>"AT"</formula>
    </cfRule>
  </conditionalFormatting>
  <conditionalFormatting sqref="N87:N92">
    <cfRule type="cellIs" dxfId="6639" priority="1116" operator="equal">
      <formula>"GL"</formula>
    </cfRule>
    <cfRule type="cellIs" dxfId="6638" priority="1117" operator="equal">
      <formula>"VE"</formula>
    </cfRule>
    <cfRule type="cellIs" dxfId="6637" priority="1118" operator="equal">
      <formula>"AT"</formula>
    </cfRule>
  </conditionalFormatting>
  <conditionalFormatting sqref="S87:S92">
    <cfRule type="cellIs" dxfId="6636" priority="1113" operator="equal">
      <formula>"GL"</formula>
    </cfRule>
    <cfRule type="cellIs" dxfId="6635" priority="1114" operator="equal">
      <formula>"VE"</formula>
    </cfRule>
    <cfRule type="cellIs" dxfId="6634" priority="1115" operator="equal">
      <formula>"AT"</formula>
    </cfRule>
  </conditionalFormatting>
  <conditionalFormatting sqref="X87:X92">
    <cfRule type="cellIs" dxfId="6633" priority="1110" operator="equal">
      <formula>"GL"</formula>
    </cfRule>
    <cfRule type="cellIs" dxfId="6632" priority="1111" operator="equal">
      <formula>"VE"</formula>
    </cfRule>
    <cfRule type="cellIs" dxfId="6631" priority="1112" operator="equal">
      <formula>"AT"</formula>
    </cfRule>
  </conditionalFormatting>
  <conditionalFormatting sqref="AC87:AC92">
    <cfRule type="cellIs" dxfId="6630" priority="1107" operator="equal">
      <formula>"GL"</formula>
    </cfRule>
    <cfRule type="cellIs" dxfId="6629" priority="1108" operator="equal">
      <formula>"VE"</formula>
    </cfRule>
    <cfRule type="cellIs" dxfId="6628" priority="1109" operator="equal">
      <formula>"AT"</formula>
    </cfRule>
  </conditionalFormatting>
  <conditionalFormatting sqref="C87:C92">
    <cfRule type="expression" dxfId="6627" priority="1102">
      <formula>AND(D87="B")</formula>
    </cfRule>
    <cfRule type="expression" dxfId="6626" priority="1103">
      <formula>AND(D87="g")</formula>
    </cfRule>
    <cfRule type="expression" dxfId="6625" priority="1104">
      <formula>AND(D87="t")</formula>
    </cfRule>
    <cfRule type="expression" dxfId="6624" priority="1105">
      <formula>AND(D87="L")</formula>
    </cfRule>
    <cfRule type="expression" dxfId="6623" priority="1106">
      <formula>AND(D87="N")</formula>
    </cfRule>
  </conditionalFormatting>
  <conditionalFormatting sqref="H87:H91">
    <cfRule type="expression" dxfId="6622" priority="1097">
      <formula>AND(I87="B")</formula>
    </cfRule>
    <cfRule type="expression" dxfId="6621" priority="1098">
      <formula>AND(I87="g")</formula>
    </cfRule>
    <cfRule type="expression" dxfId="6620" priority="1099">
      <formula>AND(I87="t")</formula>
    </cfRule>
    <cfRule type="expression" dxfId="6619" priority="1100">
      <formula>AND(I87="L")</formula>
    </cfRule>
    <cfRule type="expression" dxfId="6618" priority="1101">
      <formula>AND(I87="N")</formula>
    </cfRule>
  </conditionalFormatting>
  <conditionalFormatting sqref="M87:M92">
    <cfRule type="expression" dxfId="6617" priority="1092">
      <formula>AND(N87="B")</formula>
    </cfRule>
    <cfRule type="expression" dxfId="6616" priority="1093">
      <formula>AND(N87="g")</formula>
    </cfRule>
    <cfRule type="expression" dxfId="6615" priority="1094">
      <formula>AND(N87="t")</formula>
    </cfRule>
    <cfRule type="expression" dxfId="6614" priority="1095">
      <formula>AND(N87="L")</formula>
    </cfRule>
    <cfRule type="expression" dxfId="6613" priority="1096">
      <formula>AND(N87="N")</formula>
    </cfRule>
  </conditionalFormatting>
  <conditionalFormatting sqref="R87:R92">
    <cfRule type="expression" dxfId="6612" priority="1087">
      <formula>AND(S87="B")</formula>
    </cfRule>
    <cfRule type="expression" dxfId="6611" priority="1088">
      <formula>AND(S87="g")</formula>
    </cfRule>
    <cfRule type="expression" dxfId="6610" priority="1089">
      <formula>AND(S87="t")</formula>
    </cfRule>
    <cfRule type="expression" dxfId="6609" priority="1090">
      <formula>AND(S87="L")</formula>
    </cfRule>
    <cfRule type="expression" dxfId="6608" priority="1091">
      <formula>AND(S87="N")</formula>
    </cfRule>
  </conditionalFormatting>
  <conditionalFormatting sqref="W87:W90 W92">
    <cfRule type="expression" dxfId="6607" priority="1083">
      <formula>AND(X87="g")</formula>
    </cfRule>
    <cfRule type="expression" dxfId="6606" priority="1084">
      <formula>AND(X87="t")</formula>
    </cfRule>
    <cfRule type="expression" dxfId="6605" priority="1085">
      <formula>AND(X87="L")</formula>
    </cfRule>
    <cfRule type="expression" dxfId="6604" priority="1086">
      <formula>AND(X87="N")</formula>
    </cfRule>
  </conditionalFormatting>
  <conditionalFormatting sqref="AB87:AB89">
    <cfRule type="expression" dxfId="6603" priority="1077">
      <formula>AND(AC87="B")</formula>
    </cfRule>
    <cfRule type="expression" dxfId="6602" priority="1078">
      <formula>AND(AC87="g")</formula>
    </cfRule>
    <cfRule type="expression" dxfId="6601" priority="1079">
      <formula>AND(AC87="t")</formula>
    </cfRule>
    <cfRule type="expression" dxfId="6600" priority="1080">
      <formula>AND(AC87="L")</formula>
    </cfRule>
    <cfRule type="expression" dxfId="6599" priority="1081">
      <formula>AND(AC87="N")</formula>
    </cfRule>
  </conditionalFormatting>
  <conditionalFormatting sqref="E87:E92">
    <cfRule type="cellIs" dxfId="6598" priority="1074" operator="equal">
      <formula>"GL"</formula>
    </cfRule>
    <cfRule type="cellIs" dxfId="6597" priority="1075" operator="equal">
      <formula>"VE"</formula>
    </cfRule>
    <cfRule type="cellIs" dxfId="6596" priority="1076" operator="equal">
      <formula>"AT"</formula>
    </cfRule>
  </conditionalFormatting>
  <conditionalFormatting sqref="J87:J92">
    <cfRule type="cellIs" dxfId="6595" priority="1071" operator="equal">
      <formula>"GL"</formula>
    </cfRule>
    <cfRule type="cellIs" dxfId="6594" priority="1072" operator="equal">
      <formula>"VE"</formula>
    </cfRule>
    <cfRule type="cellIs" dxfId="6593" priority="1073" operator="equal">
      <formula>"AT"</formula>
    </cfRule>
  </conditionalFormatting>
  <conditionalFormatting sqref="O87:O92">
    <cfRule type="cellIs" dxfId="6592" priority="1068" operator="equal">
      <formula>"GL"</formula>
    </cfRule>
    <cfRule type="cellIs" dxfId="6591" priority="1069" operator="equal">
      <formula>"VE"</formula>
    </cfRule>
    <cfRule type="cellIs" dxfId="6590" priority="1070" operator="equal">
      <formula>"AT"</formula>
    </cfRule>
  </conditionalFormatting>
  <conditionalFormatting sqref="T87:T92">
    <cfRule type="cellIs" dxfId="6589" priority="1065" operator="equal">
      <formula>"GL"</formula>
    </cfRule>
    <cfRule type="cellIs" dxfId="6588" priority="1066" operator="equal">
      <formula>"VE"</formula>
    </cfRule>
    <cfRule type="cellIs" dxfId="6587" priority="1067" operator="equal">
      <formula>"AT"</formula>
    </cfRule>
  </conditionalFormatting>
  <conditionalFormatting sqref="Y87:Y92">
    <cfRule type="cellIs" dxfId="6586" priority="1062" operator="equal">
      <formula>"GL"</formula>
    </cfRule>
    <cfRule type="cellIs" dxfId="6585" priority="1063" operator="equal">
      <formula>"VE"</formula>
    </cfRule>
    <cfRule type="cellIs" dxfId="6584" priority="1064" operator="equal">
      <formula>"AT"</formula>
    </cfRule>
  </conditionalFormatting>
  <conditionalFormatting sqref="AD87:AD92">
    <cfRule type="cellIs" dxfId="6583" priority="1059" operator="equal">
      <formula>"GL"</formula>
    </cfRule>
    <cfRule type="cellIs" dxfId="6582" priority="1060" operator="equal">
      <formula>"VE"</formula>
    </cfRule>
    <cfRule type="cellIs" dxfId="6581" priority="1061" operator="equal">
      <formula>"AT"</formula>
    </cfRule>
  </conditionalFormatting>
  <conditionalFormatting sqref="H92">
    <cfRule type="expression" dxfId="6580" priority="1021">
      <formula>AND(I92="B")</formula>
    </cfRule>
    <cfRule type="expression" dxfId="6579" priority="1022">
      <formula>AND(I92="g")</formula>
    </cfRule>
    <cfRule type="expression" dxfId="6578" priority="1023">
      <formula>AND(I92="t")</formula>
    </cfRule>
    <cfRule type="expression" dxfId="6577" priority="1024">
      <formula>AND(I92="L")</formula>
    </cfRule>
    <cfRule type="expression" dxfId="6576" priority="1025">
      <formula>AND(I92="N")</formula>
    </cfRule>
  </conditionalFormatting>
  <conditionalFormatting sqref="W91">
    <cfRule type="expression" dxfId="6575" priority="576">
      <formula>AND(X91="B")</formula>
    </cfRule>
    <cfRule type="expression" dxfId="6574" priority="577">
      <formula>AND(X91="g")</formula>
    </cfRule>
    <cfRule type="expression" dxfId="6573" priority="578">
      <formula>AND(X91="t")</formula>
    </cfRule>
    <cfRule type="expression" dxfId="6572" priority="579">
      <formula>AND(X91="L")</formula>
    </cfRule>
    <cfRule type="expression" dxfId="6571" priority="580">
      <formula>AND(X91="N")</formula>
    </cfRule>
  </conditionalFormatting>
  <conditionalFormatting sqref="W87:W92">
    <cfRule type="expression" dxfId="6570" priority="1082">
      <formula>AND(X87="B")</formula>
    </cfRule>
  </conditionalFormatting>
  <conditionalFormatting sqref="H21">
    <cfRule type="expression" dxfId="6569" priority="1">
      <formula>COUNTIF($C$5:$Z$31,$C$133)&gt;1</formula>
    </cfRule>
    <cfRule type="expression" dxfId="6568" priority="2">
      <formula>COUNTIF($C$5:$Z$31,$C$132)&gt;1</formula>
    </cfRule>
    <cfRule type="expression" dxfId="6567" priority="3">
      <formula>COUNTIF($C$5:$Z$31,$C$131)&gt;1</formula>
    </cfRule>
    <cfRule type="expression" dxfId="6566" priority="4">
      <formula>COUNTIF($C$5:$Z$31,$C$130)&gt;1</formula>
    </cfRule>
    <cfRule type="expression" dxfId="6565" priority="5">
      <formula>COUNTIF($C$5:$Z$31,$C$129)&gt;1</formula>
    </cfRule>
    <cfRule type="expression" dxfId="6564" priority="6">
      <formula>COUNTIF($C$5:$Z$31,$C$128)&gt;1</formula>
    </cfRule>
    <cfRule type="expression" dxfId="6563" priority="7">
      <formula>COUNTIF($C$5:$Z$31,$C$127)&gt;1</formula>
    </cfRule>
    <cfRule type="expression" dxfId="6562" priority="8">
      <formula>COUNTIF($C$5:$Z$31,$C$126)&gt;1</formula>
    </cfRule>
    <cfRule type="expression" dxfId="6561" priority="9">
      <formula>COUNTIF($C$5:$Z$31,$C$125)&gt;1</formula>
    </cfRule>
    <cfRule type="expression" dxfId="6560" priority="10">
      <formula>COUNTIF($C$5:$Z$31,$C$124)&gt;1</formula>
    </cfRule>
    <cfRule type="expression" dxfId="6559" priority="11">
      <formula>COUNTIF($C$5:$Z$31,$C$123)&gt;1</formula>
    </cfRule>
    <cfRule type="expression" dxfId="6558" priority="12">
      <formula>COUNTIF($C$5:$Z$31,$C$122)&gt;1</formula>
    </cfRule>
    <cfRule type="expression" dxfId="6557" priority="13">
      <formula>COUNTIF($C$5:$Z$31,$C$121)&gt;1</formula>
    </cfRule>
    <cfRule type="expression" dxfId="6556" priority="14">
      <formula>COUNTIF($C$5:$Z$31,$C$120)&gt;1</formula>
    </cfRule>
    <cfRule type="expression" dxfId="6555" priority="15">
      <formula>COUNTIF($C$5:$Z$31,$C$119)&gt;1</formula>
    </cfRule>
    <cfRule type="expression" dxfId="6554" priority="16">
      <formula>COUNTIF($C$5:$Z$31,$C$118)&gt;1</formula>
    </cfRule>
    <cfRule type="expression" dxfId="6553" priority="17">
      <formula>COUNTIF($C$5:$Z$31,$C$117)&gt;1</formula>
    </cfRule>
    <cfRule type="expression" dxfId="6552" priority="18">
      <formula>COUNTIF($C$5:$Z$31,$C$116)&gt;1</formula>
    </cfRule>
    <cfRule type="expression" dxfId="6551" priority="19">
      <formula>COUNTIF($C$5:$Z$31,$C$115)&gt;1</formula>
    </cfRule>
    <cfRule type="expression" dxfId="6550" priority="20">
      <formula>COUNTIF($C$5:$Z$31,$C$114)&gt;1</formula>
    </cfRule>
    <cfRule type="expression" dxfId="6549" priority="21">
      <formula>COUNTIF($C$5:$Z$31,$C$113)&gt;1</formula>
    </cfRule>
    <cfRule type="expression" dxfId="6548" priority="22">
      <formula>COUNTIF($C$5:$Z$31,$C$112)&gt;1</formula>
    </cfRule>
    <cfRule type="expression" dxfId="6547" priority="23">
      <formula>COUNTIF($C$5:$Z$31,$C$111)&gt;1</formula>
    </cfRule>
    <cfRule type="expression" dxfId="6546" priority="24">
      <formula>COUNTIF($C$5:$Z$31,$C$110)&gt;1</formula>
    </cfRule>
    <cfRule type="expression" dxfId="6545" priority="25">
      <formula>COUNTIF($C$5:$Z$31,$C$109)&gt;1</formula>
    </cfRule>
    <cfRule type="expression" dxfId="6544" priority="26">
      <formula>COUNTIF($C$5:$Z$31,$C$108)&gt;1</formula>
    </cfRule>
    <cfRule type="expression" dxfId="6543" priority="27">
      <formula>COUNTIF($C$5:$Z$31,$C$107)&gt;1</formula>
    </cfRule>
    <cfRule type="expression" dxfId="6542" priority="28">
      <formula>COUNTIF($C$5:$Z$31,$C$106)&gt;1</formula>
    </cfRule>
    <cfRule type="expression" dxfId="6541" priority="29">
      <formula>COUNTIF($C$5:$Z$31,$C$105)&gt;1</formula>
    </cfRule>
    <cfRule type="expression" dxfId="6540" priority="30">
      <formula>COUNTIF($C$5:$Z$31,$C$104)&gt;1</formula>
    </cfRule>
    <cfRule type="expression" dxfId="6539" priority="31">
      <formula>COUNTIF($C$5:$Z$31,$C$103)&gt;1</formula>
    </cfRule>
    <cfRule type="expression" dxfId="6538" priority="32">
      <formula>COUNTIF($C$5:$Z$31,$C$102)&gt;1</formula>
    </cfRule>
    <cfRule type="expression" dxfId="653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28575</xdr:colOff>
                    <xdr:row>103</xdr:row>
                    <xdr:rowOff>28575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1191-1324-4345-9502-D39263175146}">
  <sheetPr codeName="Feuil16">
    <tabColor theme="5" tint="0.59999389629810485"/>
    <pageSetUpPr fitToPage="1"/>
  </sheetPr>
  <dimension ref="A1:AN205"/>
  <sheetViews>
    <sheetView zoomScale="52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5.85546875" style="1" customWidth="1"/>
    <col min="30" max="30" width="5.7109375" style="1" customWidth="1"/>
    <col min="31" max="31" width="12.85546875" style="1" customWidth="1"/>
    <col min="32" max="32" width="13.28515625" style="1" customWidth="1"/>
    <col min="33" max="34" width="11.42578125" style="1"/>
    <col min="35" max="35" width="14" style="1" customWidth="1"/>
    <col min="36" max="36" width="13.28515625" style="1" customWidth="1"/>
    <col min="37" max="16384" width="11.42578125" style="1"/>
  </cols>
  <sheetData>
    <row r="1" spans="1:37" ht="27" customHeight="1" x14ac:dyDescent="0.3">
      <c r="A1" s="1044">
        <f ca="1">TODAY()</f>
        <v>45613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8" x14ac:dyDescent="0.35">
      <c r="A2" s="119" t="s">
        <v>349</v>
      </c>
      <c r="D2" s="1" t="s">
        <v>1</v>
      </c>
    </row>
    <row r="3" spans="1:37" ht="18" x14ac:dyDescent="0.35">
      <c r="A3" s="867"/>
      <c r="B3" s="868"/>
      <c r="C3" s="1028">
        <v>1</v>
      </c>
      <c r="D3" s="1028"/>
      <c r="E3" s="1028"/>
      <c r="F3" s="1028"/>
      <c r="G3" s="175"/>
      <c r="H3" s="1028"/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 x14ac:dyDescent="0.4">
      <c r="A5" s="841" t="s">
        <v>8</v>
      </c>
      <c r="B5" s="5"/>
      <c r="C5" s="845"/>
      <c r="D5" s="877"/>
      <c r="E5" s="934"/>
      <c r="F5" s="540"/>
      <c r="G5" s="176"/>
      <c r="H5" s="854"/>
      <c r="I5" s="878"/>
      <c r="J5" s="844"/>
      <c r="K5" s="177"/>
      <c r="L5" s="5"/>
      <c r="M5" s="845"/>
      <c r="N5" s="877"/>
      <c r="O5" s="846"/>
      <c r="P5" s="236"/>
      <c r="Q5" s="183"/>
      <c r="R5" s="845"/>
      <c r="S5" s="877"/>
      <c r="T5" s="846"/>
      <c r="U5" s="584"/>
      <c r="V5" s="183"/>
      <c r="W5" s="914"/>
      <c r="X5" s="915"/>
      <c r="Y5" s="1015"/>
      <c r="Z5" s="236"/>
      <c r="AA5" s="5"/>
      <c r="AD5" s="21"/>
      <c r="AE5" s="157"/>
      <c r="AF5" s="592"/>
      <c r="AG5" s="774"/>
      <c r="AH5" s="772"/>
      <c r="AI5" s="169" t="s">
        <v>10</v>
      </c>
      <c r="AJ5" s="170">
        <v>72</v>
      </c>
      <c r="AK5" s="21"/>
    </row>
    <row r="6" spans="1:37" ht="18" customHeight="1" thickBot="1" x14ac:dyDescent="0.4">
      <c r="A6" s="841"/>
      <c r="B6" s="5"/>
      <c r="C6" s="1099"/>
      <c r="D6" s="1100"/>
      <c r="E6" s="954"/>
      <c r="F6" s="1025"/>
      <c r="G6" s="428"/>
      <c r="H6" s="1061"/>
      <c r="I6" s="1062"/>
      <c r="J6" s="1059"/>
      <c r="K6" s="1065"/>
      <c r="L6" s="5"/>
      <c r="M6" s="1093"/>
      <c r="N6" s="1094"/>
      <c r="O6" s="1095"/>
      <c r="P6" s="1096"/>
      <c r="Q6" s="183"/>
      <c r="R6" s="1097"/>
      <c r="S6" s="1098"/>
      <c r="T6" s="1059"/>
      <c r="U6" s="1060"/>
      <c r="V6" s="633"/>
      <c r="W6" s="954"/>
      <c r="X6" s="955"/>
      <c r="Y6" s="954"/>
      <c r="Z6" s="955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 x14ac:dyDescent="0.4">
      <c r="A9" s="847" t="s">
        <v>13</v>
      </c>
      <c r="B9" s="5"/>
      <c r="C9" s="845"/>
      <c r="D9" s="877"/>
      <c r="E9" s="846"/>
      <c r="F9" s="26"/>
      <c r="G9" s="5"/>
      <c r="H9" s="27">
        <v>9208</v>
      </c>
      <c r="I9" s="843"/>
      <c r="J9" s="878"/>
      <c r="K9" s="177"/>
      <c r="L9" s="5"/>
      <c r="M9" s="27" t="str">
        <f>$AB$43</f>
        <v>9101</v>
      </c>
      <c r="N9" s="843"/>
      <c r="O9" s="878"/>
      <c r="P9" s="26">
        <v>10</v>
      </c>
      <c r="Q9" s="5"/>
      <c r="R9" s="27" t="str">
        <f>$AB$40</f>
        <v>9105</v>
      </c>
      <c r="S9" s="843"/>
      <c r="T9" s="878"/>
      <c r="U9" s="26">
        <v>7</v>
      </c>
      <c r="V9" s="5"/>
      <c r="W9" s="27" t="str">
        <f>$AB$34</f>
        <v>9206</v>
      </c>
      <c r="X9" s="843"/>
      <c r="Y9" s="878"/>
      <c r="Z9" s="26">
        <v>1</v>
      </c>
      <c r="AA9" s="5"/>
      <c r="AB9" s="1051"/>
      <c r="AC9" s="1051"/>
      <c r="AD9" s="398"/>
      <c r="AE9" s="158"/>
      <c r="AF9" s="238"/>
      <c r="AG9" s="752"/>
      <c r="AI9" s="184" t="s">
        <v>15</v>
      </c>
      <c r="AJ9" s="173"/>
    </row>
    <row r="10" spans="1:37" ht="18" customHeight="1" thickBot="1" x14ac:dyDescent="0.4">
      <c r="A10" s="847"/>
      <c r="B10" s="5"/>
      <c r="C10" s="1041"/>
      <c r="D10" s="1077"/>
      <c r="E10" s="954"/>
      <c r="F10" s="1040"/>
      <c r="G10" s="19"/>
      <c r="H10" s="839">
        <v>0.24374999999999999</v>
      </c>
      <c r="I10" s="1026"/>
      <c r="J10" s="839">
        <v>0.8666666666666667</v>
      </c>
      <c r="K10" s="1026"/>
      <c r="L10" s="25"/>
      <c r="M10" s="839" t="str">
        <f>$AC$43</f>
        <v>4:33</v>
      </c>
      <c r="N10" s="1026"/>
      <c r="O10" s="839">
        <f>$AF$43</f>
        <v>6.0416666666666667E-2</v>
      </c>
      <c r="P10" s="840"/>
      <c r="Q10" s="25"/>
      <c r="R10" s="839" t="str">
        <f>$AC$40</f>
        <v>5:25</v>
      </c>
      <c r="S10" s="1026"/>
      <c r="T10" s="839">
        <f>$AF$40</f>
        <v>4.9305555555555554E-2</v>
      </c>
      <c r="U10" s="840"/>
      <c r="V10" s="25"/>
      <c r="W10" s="839" t="str">
        <f>$AC$34</f>
        <v>5:27</v>
      </c>
      <c r="X10" s="840"/>
      <c r="Y10" s="839">
        <f>$AF$34</f>
        <v>6.9444444444444447E-4</v>
      </c>
      <c r="Z10" s="840"/>
      <c r="AA10" s="5"/>
      <c r="AD10" s="21"/>
      <c r="AE10" s="158"/>
      <c r="AF10" s="155"/>
      <c r="AG10" s="281"/>
      <c r="AI10" s="227"/>
      <c r="AJ10" s="263"/>
    </row>
    <row r="11" spans="1:37" ht="18" customHeight="1" x14ac:dyDescent="0.35">
      <c r="A11" s="842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41" t="s">
        <v>18</v>
      </c>
      <c r="B13" s="5"/>
      <c r="C13" s="845"/>
      <c r="D13" s="877"/>
      <c r="E13" s="846"/>
      <c r="F13" s="236"/>
      <c r="G13" s="5"/>
      <c r="H13" s="856"/>
      <c r="I13" s="904"/>
      <c r="J13" s="1072"/>
      <c r="K13" s="177"/>
      <c r="L13" s="5"/>
      <c r="M13" s="27" t="str">
        <f>$AB$45</f>
        <v>9207</v>
      </c>
      <c r="N13" s="843"/>
      <c r="O13" s="844"/>
      <c r="P13" s="26">
        <v>12</v>
      </c>
      <c r="Q13" s="5"/>
      <c r="R13" s="27" t="str">
        <f>$AB$41</f>
        <v>9203</v>
      </c>
      <c r="S13" s="843"/>
      <c r="T13" s="878"/>
      <c r="U13" s="26">
        <v>8</v>
      </c>
      <c r="V13" s="5"/>
      <c r="W13" s="27" t="str">
        <f>$AB$37</f>
        <v>9103</v>
      </c>
      <c r="X13" s="843"/>
      <c r="Y13" s="844"/>
      <c r="Z13" s="26">
        <v>4</v>
      </c>
      <c r="AA13" s="5"/>
      <c r="AB13" s="1051"/>
      <c r="AC13" s="1051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041"/>
      <c r="D14" s="1077"/>
      <c r="E14" s="954"/>
      <c r="F14" s="1025"/>
      <c r="G14" s="19"/>
      <c r="H14" s="1041"/>
      <c r="I14" s="1077"/>
      <c r="J14" s="1066"/>
      <c r="K14" s="1067"/>
      <c r="L14" s="19"/>
      <c r="M14" s="839" t="str">
        <f>$AC$45</f>
        <v>5:43</v>
      </c>
      <c r="N14" s="840"/>
      <c r="O14" s="839" t="str">
        <f>$AF$45</f>
        <v>21:25</v>
      </c>
      <c r="P14" s="840"/>
      <c r="Q14" s="25"/>
      <c r="R14" s="839" t="str">
        <f>$AC$41</f>
        <v>4:55</v>
      </c>
      <c r="S14" s="1026"/>
      <c r="T14" s="839">
        <f>$AF$41</f>
        <v>5.347222222222222E-2</v>
      </c>
      <c r="U14" s="840"/>
      <c r="V14" s="25"/>
      <c r="W14" s="839" t="str">
        <f>$AC$37</f>
        <v>5:08</v>
      </c>
      <c r="X14" s="840"/>
      <c r="Y14" s="839">
        <f>$AF$37</f>
        <v>3.888888888888889E-2</v>
      </c>
      <c r="Z14" s="840"/>
      <c r="AA14" s="5"/>
      <c r="AE14" s="158"/>
      <c r="AF14" s="738"/>
      <c r="AG14" s="589"/>
      <c r="AI14" s="227"/>
      <c r="AJ14" s="173"/>
    </row>
    <row r="15" spans="1:37" ht="18" customHeight="1" x14ac:dyDescent="0.35">
      <c r="A15" s="842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 x14ac:dyDescent="0.4">
      <c r="A17" s="847" t="s">
        <v>22</v>
      </c>
      <c r="B17" s="5"/>
      <c r="C17" s="845"/>
      <c r="D17" s="877"/>
      <c r="E17" s="846"/>
      <c r="F17" s="236"/>
      <c r="G17" s="5"/>
      <c r="H17" s="856"/>
      <c r="I17" s="904"/>
      <c r="J17" s="1072"/>
      <c r="K17" s="177"/>
      <c r="L17" s="5"/>
      <c r="M17" s="27" t="str">
        <f>$AB$46</f>
        <v>9104</v>
      </c>
      <c r="N17" s="843"/>
      <c r="O17" s="844"/>
      <c r="P17" s="26">
        <v>13</v>
      </c>
      <c r="Q17" s="5"/>
      <c r="R17" s="27" t="str">
        <f>$AB$42</f>
        <v>9204</v>
      </c>
      <c r="S17" s="843"/>
      <c r="T17" s="844"/>
      <c r="U17" s="26">
        <v>9</v>
      </c>
      <c r="V17" s="5"/>
      <c r="W17" s="27" t="str">
        <f>$AB$39</f>
        <v>9202</v>
      </c>
      <c r="X17" s="843"/>
      <c r="Y17" s="878"/>
      <c r="Z17" s="26">
        <v>6</v>
      </c>
      <c r="AA17" s="5"/>
      <c r="AF17" s="625"/>
      <c r="AI17" s="184" t="s">
        <v>24</v>
      </c>
      <c r="AJ17" s="173"/>
    </row>
    <row r="18" spans="1:36" ht="18" customHeight="1" thickBot="1" x14ac:dyDescent="0.5">
      <c r="A18" s="847"/>
      <c r="B18" s="5"/>
      <c r="C18" s="1041"/>
      <c r="D18" s="1077"/>
      <c r="E18" s="952"/>
      <c r="F18" s="1086"/>
      <c r="G18" s="19"/>
      <c r="H18" s="1041"/>
      <c r="I18" s="1077"/>
      <c r="J18" s="1066"/>
      <c r="K18" s="1067"/>
      <c r="L18" s="25"/>
      <c r="M18" s="839" t="str">
        <f>$AC$46</f>
        <v>5:19</v>
      </c>
      <c r="N18" s="1026"/>
      <c r="O18" s="839" t="str">
        <f>$AF$46</f>
        <v>23:58</v>
      </c>
      <c r="P18" s="840"/>
      <c r="Q18" s="25"/>
      <c r="R18" s="839" t="str">
        <f>$AC$42</f>
        <v>5:02</v>
      </c>
      <c r="S18" s="840"/>
      <c r="T18" s="839">
        <f>$AF$42</f>
        <v>5.9027777777777783E-2</v>
      </c>
      <c r="U18" s="840"/>
      <c r="V18" s="25"/>
      <c r="W18" s="839" t="str">
        <f>$AC$39</f>
        <v>4:47</v>
      </c>
      <c r="X18" s="840"/>
      <c r="Y18" s="839">
        <f>$AF$39</f>
        <v>4.5833333333333337E-2</v>
      </c>
      <c r="Z18" s="840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 x14ac:dyDescent="0.35">
      <c r="A19" s="842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 x14ac:dyDescent="0.4">
      <c r="A21" s="841" t="s">
        <v>27</v>
      </c>
      <c r="B21" s="5"/>
      <c r="C21" s="843"/>
      <c r="D21" s="878"/>
      <c r="E21" s="844"/>
      <c r="F21" s="182"/>
      <c r="G21" s="5"/>
      <c r="H21" s="843"/>
      <c r="I21" s="878"/>
      <c r="J21" s="844"/>
      <c r="K21" s="182"/>
      <c r="L21" s="176"/>
      <c r="M21" s="843"/>
      <c r="N21" s="878"/>
      <c r="O21" s="844"/>
      <c r="P21" s="182"/>
      <c r="R21" s="28" t="str">
        <f>$AB$38</f>
        <v>9205</v>
      </c>
      <c r="S21" s="843"/>
      <c r="T21" s="844"/>
      <c r="U21" s="26">
        <v>5</v>
      </c>
      <c r="V21" s="5"/>
      <c r="W21" s="28" t="str">
        <f>$AB$35</f>
        <v>9106</v>
      </c>
      <c r="X21" s="843"/>
      <c r="Y21" s="844"/>
      <c r="Z21" s="26">
        <v>2</v>
      </c>
      <c r="AA21" s="5"/>
      <c r="AB21" s="1037"/>
      <c r="AC21" s="1037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</v>
      </c>
      <c r="AG21"/>
      <c r="AI21" s="184" t="s">
        <v>29</v>
      </c>
      <c r="AJ21" s="173">
        <v>58</v>
      </c>
    </row>
    <row r="22" spans="1:36" ht="18" customHeight="1" thickBot="1" x14ac:dyDescent="0.4">
      <c r="A22" s="841"/>
      <c r="B22" s="5"/>
      <c r="C22" s="1041"/>
      <c r="D22" s="1077"/>
      <c r="E22" s="852"/>
      <c r="F22" s="1043"/>
      <c r="G22" s="25"/>
      <c r="H22" s="1041"/>
      <c r="I22" s="1077"/>
      <c r="J22" s="1085"/>
      <c r="K22" s="840"/>
      <c r="L22" s="428"/>
      <c r="M22" s="1041"/>
      <c r="N22" s="1052"/>
      <c r="O22" s="1085"/>
      <c r="P22" s="840"/>
      <c r="R22" s="839" t="str">
        <f>$AC$38</f>
        <v>5:08</v>
      </c>
      <c r="S22" s="840"/>
      <c r="T22" s="839">
        <f>$AF$38</f>
        <v>3.888888888888889E-2</v>
      </c>
      <c r="U22" s="840"/>
      <c r="V22" s="25"/>
      <c r="W22" s="839" t="str">
        <f>$AC$35</f>
        <v>5:50</v>
      </c>
      <c r="X22" s="1026"/>
      <c r="Y22" s="839">
        <f>$AF$35</f>
        <v>3.0555555555555555E-2</v>
      </c>
      <c r="Z22" s="840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 x14ac:dyDescent="0.35">
      <c r="A23" s="842"/>
      <c r="B23" s="5"/>
      <c r="G23" s="5"/>
      <c r="H23" s="181"/>
      <c r="I23" s="1070"/>
      <c r="J23" s="1070"/>
      <c r="K23" s="1070"/>
      <c r="L23" s="5"/>
      <c r="M23" s="233"/>
      <c r="N23" s="1070"/>
      <c r="O23" s="1071"/>
      <c r="P23" s="1071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0999999999999996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 x14ac:dyDescent="0.4">
      <c r="A25" s="847" t="s">
        <v>30</v>
      </c>
      <c r="B25" s="5"/>
      <c r="C25" s="845"/>
      <c r="D25" s="877"/>
      <c r="E25" s="846"/>
      <c r="F25" s="236"/>
      <c r="G25" s="5"/>
      <c r="H25" s="843"/>
      <c r="I25" s="878"/>
      <c r="J25" s="844"/>
      <c r="K25" s="177"/>
      <c r="L25" s="183"/>
      <c r="M25" s="843"/>
      <c r="N25" s="878"/>
      <c r="O25" s="844"/>
      <c r="P25" s="182"/>
      <c r="R25" s="28" t="str">
        <f>$AB$44</f>
        <v>9102</v>
      </c>
      <c r="S25" s="843"/>
      <c r="T25" s="844"/>
      <c r="U25" s="26">
        <v>11</v>
      </c>
      <c r="W25" s="28" t="str">
        <f>$AB$36</f>
        <v>9201</v>
      </c>
      <c r="X25" s="843"/>
      <c r="Y25" s="844"/>
      <c r="Z25" s="26">
        <v>3</v>
      </c>
      <c r="AA25" s="5"/>
      <c r="AB25" s="1037"/>
      <c r="AC25" s="1038"/>
      <c r="AD25" s="24"/>
      <c r="AI25" s="230" t="s">
        <v>32</v>
      </c>
      <c r="AJ25" s="848"/>
    </row>
    <row r="26" spans="1:36" ht="18" customHeight="1" thickBot="1" x14ac:dyDescent="0.4">
      <c r="A26" s="847"/>
      <c r="B26" s="5"/>
      <c r="C26" s="1041"/>
      <c r="D26" s="1052"/>
      <c r="E26" s="1075"/>
      <c r="F26" s="1076"/>
      <c r="G26" s="25"/>
      <c r="H26" s="1041"/>
      <c r="I26" s="1052"/>
      <c r="J26" s="1075"/>
      <c r="K26" s="1076"/>
      <c r="L26" s="355"/>
      <c r="M26" s="1041"/>
      <c r="N26" s="1052"/>
      <c r="O26" s="1085"/>
      <c r="P26" s="840"/>
      <c r="R26" s="839" t="str">
        <f>$AC$44</f>
        <v>4:54</v>
      </c>
      <c r="S26" s="840"/>
      <c r="T26" s="839" t="str">
        <f>$AF$44</f>
        <v>21:15</v>
      </c>
      <c r="U26" s="840"/>
      <c r="W26" s="839" t="str">
        <f>$AC$36</f>
        <v>4:16</v>
      </c>
      <c r="X26" s="840"/>
      <c r="Y26" s="839">
        <f>$AF$36</f>
        <v>3.1944444444444449E-2</v>
      </c>
      <c r="Z26" s="840"/>
      <c r="AA26" s="5"/>
      <c r="AB26" s="20"/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0999999999999996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 x14ac:dyDescent="0.4">
      <c r="A29" s="841" t="s">
        <v>35</v>
      </c>
      <c r="B29" s="5"/>
      <c r="C29" s="845"/>
      <c r="D29" s="877"/>
      <c r="E29" s="846"/>
      <c r="F29" s="236"/>
      <c r="G29" s="5"/>
      <c r="H29" s="845"/>
      <c r="I29" s="877"/>
      <c r="J29" s="846"/>
      <c r="K29" s="236"/>
      <c r="L29" s="5"/>
      <c r="M29" s="845"/>
      <c r="N29" s="877"/>
      <c r="O29" s="846"/>
      <c r="P29" s="236"/>
      <c r="Q29" s="183"/>
      <c r="R29" s="845"/>
      <c r="S29" s="877"/>
      <c r="T29" s="846"/>
      <c r="U29" s="236"/>
      <c r="V29" s="183"/>
      <c r="W29" s="843"/>
      <c r="X29" s="878"/>
      <c r="Y29" s="844"/>
      <c r="Z29" s="177"/>
      <c r="AA29" s="5"/>
      <c r="AB29" s="1037"/>
      <c r="AC29" s="1038"/>
      <c r="AD29" s="24"/>
      <c r="AI29" s="336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954"/>
      <c r="F30" s="1025"/>
      <c r="G30" s="25"/>
      <c r="H30" s="1041"/>
      <c r="I30" s="1077"/>
      <c r="J30" s="954"/>
      <c r="K30" s="1025"/>
      <c r="L30" s="25"/>
      <c r="M30" s="1087"/>
      <c r="N30" s="1088"/>
      <c r="O30" s="1075"/>
      <c r="P30" s="1076"/>
      <c r="Q30" s="355"/>
      <c r="R30" s="1089"/>
      <c r="S30" s="1090"/>
      <c r="T30" s="1061"/>
      <c r="U30" s="1062"/>
      <c r="V30" s="356"/>
      <c r="W30" s="1091"/>
      <c r="X30" s="1092"/>
      <c r="Y30" s="1059"/>
      <c r="Z30" s="1065"/>
      <c r="AA30" s="5"/>
      <c r="AB30" s="20"/>
      <c r="AC30" s="1081"/>
      <c r="AD30" s="1082"/>
      <c r="AI30" s="266"/>
      <c r="AJ30" s="266"/>
    </row>
    <row r="31" spans="1:36" ht="18" customHeight="1" x14ac:dyDescent="0.35">
      <c r="A31" s="842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 x14ac:dyDescent="0.3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 x14ac:dyDescent="0.3">
      <c r="F34"/>
      <c r="G34"/>
      <c r="H34"/>
      <c r="I34"/>
      <c r="Z34" s="1">
        <v>1</v>
      </c>
      <c r="AB34" s="12" t="s">
        <v>133</v>
      </c>
      <c r="AC34" s="18" t="s">
        <v>350</v>
      </c>
      <c r="AD34" s="17"/>
      <c r="AE34" s="17"/>
      <c r="AF34" s="18">
        <v>6.9444444444444447E-4</v>
      </c>
      <c r="AG34" s="678">
        <v>219</v>
      </c>
      <c r="AI34" s="21"/>
      <c r="AJ34" s="22"/>
      <c r="AK34" s="22"/>
    </row>
    <row r="35" spans="3:40" hidden="1" x14ac:dyDescent="0.3">
      <c r="Z35" s="1">
        <v>2</v>
      </c>
      <c r="AB35" s="12" t="s">
        <v>127</v>
      </c>
      <c r="AC35" s="18" t="s">
        <v>351</v>
      </c>
      <c r="AD35" s="17"/>
      <c r="AE35" s="17"/>
      <c r="AF35" s="18">
        <v>3.0555555555555555E-2</v>
      </c>
      <c r="AG35" s="678">
        <v>307</v>
      </c>
      <c r="AI35"/>
      <c r="AJ35"/>
      <c r="AK35"/>
      <c r="AL35"/>
      <c r="AM35"/>
      <c r="AN35"/>
    </row>
    <row r="36" spans="3:40" hidden="1" x14ac:dyDescent="0.3">
      <c r="C36" s="120"/>
      <c r="D36" s="121"/>
      <c r="E36" s="122"/>
      <c r="F36"/>
      <c r="G36" s="121"/>
      <c r="L36" s="121"/>
      <c r="Z36" s="1">
        <v>3</v>
      </c>
      <c r="AB36" s="12" t="s">
        <v>41</v>
      </c>
      <c r="AC36" s="18" t="s">
        <v>352</v>
      </c>
      <c r="AD36" s="22"/>
      <c r="AE36" s="22"/>
      <c r="AF36" s="18">
        <v>3.1944444444444449E-2</v>
      </c>
      <c r="AG36" s="678">
        <v>307</v>
      </c>
      <c r="AI36"/>
      <c r="AJ36"/>
      <c r="AK36"/>
      <c r="AL36"/>
      <c r="AM36"/>
      <c r="AN36"/>
    </row>
    <row r="37" spans="3:40" hidden="1" x14ac:dyDescent="0.3">
      <c r="K37"/>
      <c r="L37"/>
      <c r="M37"/>
      <c r="N37"/>
      <c r="Z37" s="1">
        <v>4</v>
      </c>
      <c r="AB37" s="12" t="s">
        <v>46</v>
      </c>
      <c r="AC37" s="18" t="s">
        <v>293</v>
      </c>
      <c r="AD37" s="17"/>
      <c r="AE37" s="17"/>
      <c r="AF37" s="18">
        <v>3.888888888888889E-2</v>
      </c>
      <c r="AG37" s="678">
        <v>307</v>
      </c>
      <c r="AI37"/>
      <c r="AJ37"/>
      <c r="AK37"/>
      <c r="AL37"/>
      <c r="AM37"/>
      <c r="AN37"/>
    </row>
    <row r="38" spans="3:40" hidden="1" x14ac:dyDescent="0.3">
      <c r="J38" s="121"/>
      <c r="K38"/>
      <c r="L38"/>
      <c r="M38"/>
      <c r="N38"/>
      <c r="Z38" s="1">
        <v>5</v>
      </c>
      <c r="AB38" s="12" t="s">
        <v>123</v>
      </c>
      <c r="AC38" s="18" t="s">
        <v>293</v>
      </c>
      <c r="AD38" s="17"/>
      <c r="AE38" s="17"/>
      <c r="AF38" s="18">
        <v>3.888888888888889E-2</v>
      </c>
      <c r="AG38" s="678">
        <v>310</v>
      </c>
      <c r="AI38"/>
      <c r="AJ38"/>
      <c r="AK38"/>
      <c r="AL38"/>
      <c r="AM38"/>
      <c r="AN38"/>
    </row>
    <row r="39" spans="3:40" hidden="1" x14ac:dyDescent="0.3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 t="s">
        <v>44</v>
      </c>
      <c r="AC39" s="18" t="s">
        <v>287</v>
      </c>
      <c r="AD39" s="17"/>
      <c r="AE39" s="17"/>
      <c r="AF39" s="18">
        <v>4.5833333333333337E-2</v>
      </c>
      <c r="AG39" s="678">
        <v>256</v>
      </c>
      <c r="AI39"/>
      <c r="AJ39"/>
      <c r="AK39"/>
      <c r="AL39"/>
      <c r="AM39"/>
      <c r="AN39"/>
    </row>
    <row r="40" spans="3:40" hidden="1" x14ac:dyDescent="0.3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 t="s">
        <v>119</v>
      </c>
      <c r="AC40" s="18" t="s">
        <v>353</v>
      </c>
      <c r="AD40" s="17"/>
      <c r="AE40" s="17"/>
      <c r="AF40" s="18">
        <v>4.9305555555555554E-2</v>
      </c>
      <c r="AG40" s="678">
        <v>307</v>
      </c>
      <c r="AI40"/>
      <c r="AJ40"/>
      <c r="AK40"/>
      <c r="AL40"/>
      <c r="AM40"/>
      <c r="AN40"/>
    </row>
    <row r="41" spans="3:40" hidden="1" x14ac:dyDescent="0.3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 t="s">
        <v>100</v>
      </c>
      <c r="AC41" s="18" t="s">
        <v>290</v>
      </c>
      <c r="AD41" s="17"/>
      <c r="AE41" s="17"/>
      <c r="AF41" s="18">
        <v>5.347222222222222E-2</v>
      </c>
      <c r="AG41" s="678">
        <v>240</v>
      </c>
      <c r="AI41"/>
      <c r="AJ41"/>
      <c r="AK41"/>
      <c r="AL41"/>
      <c r="AM41"/>
      <c r="AN41"/>
    </row>
    <row r="42" spans="3:40" hidden="1" x14ac:dyDescent="0.3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 t="s">
        <v>45</v>
      </c>
      <c r="AC42" s="18" t="s">
        <v>327</v>
      </c>
      <c r="AD42" s="17"/>
      <c r="AE42" s="17"/>
      <c r="AF42" s="18">
        <v>5.9027777777777783E-2</v>
      </c>
      <c r="AG42" s="678">
        <v>307</v>
      </c>
      <c r="AI42"/>
      <c r="AJ42"/>
      <c r="AK42"/>
      <c r="AL42"/>
      <c r="AM42"/>
      <c r="AN42"/>
    </row>
    <row r="43" spans="3:40" hidden="1" x14ac:dyDescent="0.3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 t="s">
        <v>42</v>
      </c>
      <c r="AC43" s="18" t="s">
        <v>322</v>
      </c>
      <c r="AD43" s="17"/>
      <c r="AE43" s="17"/>
      <c r="AF43" s="18">
        <v>6.0416666666666667E-2</v>
      </c>
      <c r="AG43" s="678">
        <v>254</v>
      </c>
      <c r="AI43"/>
      <c r="AJ43"/>
      <c r="AK43"/>
      <c r="AL43"/>
      <c r="AM43"/>
      <c r="AN43"/>
    </row>
    <row r="44" spans="3:40" hidden="1" x14ac:dyDescent="0.3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 t="s">
        <v>94</v>
      </c>
      <c r="AC44" s="18" t="s">
        <v>288</v>
      </c>
      <c r="AD44" s="17"/>
      <c r="AE44" s="17"/>
      <c r="AF44" s="18" t="s">
        <v>354</v>
      </c>
      <c r="AG44" s="678">
        <v>307</v>
      </c>
      <c r="AI44"/>
      <c r="AJ44"/>
      <c r="AK44"/>
      <c r="AL44"/>
      <c r="AM44"/>
      <c r="AN44"/>
    </row>
    <row r="45" spans="3:40" hidden="1" x14ac:dyDescent="0.3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 t="s">
        <v>142</v>
      </c>
      <c r="AC45" s="18" t="s">
        <v>355</v>
      </c>
      <c r="AD45" s="17"/>
      <c r="AE45" s="17"/>
      <c r="AF45" s="18" t="s">
        <v>275</v>
      </c>
      <c r="AG45" s="678">
        <v>289</v>
      </c>
      <c r="AI45"/>
      <c r="AJ45"/>
      <c r="AK45"/>
      <c r="AL45"/>
      <c r="AM45"/>
      <c r="AN45"/>
    </row>
    <row r="46" spans="3:40" hidden="1" x14ac:dyDescent="0.3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 t="s">
        <v>48</v>
      </c>
      <c r="AC46" s="18" t="s">
        <v>332</v>
      </c>
      <c r="AD46" s="17"/>
      <c r="AE46" s="17"/>
      <c r="AF46" s="18" t="s">
        <v>356</v>
      </c>
      <c r="AG46" s="678">
        <v>290</v>
      </c>
      <c r="AI46"/>
      <c r="AJ46"/>
      <c r="AK46"/>
      <c r="AL46"/>
      <c r="AM46"/>
      <c r="AN46"/>
    </row>
    <row r="47" spans="3:40" hidden="1" x14ac:dyDescent="0.3">
      <c r="C47" s="120"/>
      <c r="D47" s="121"/>
      <c r="E47" s="122"/>
      <c r="F47" s="123"/>
      <c r="G47" s="121"/>
      <c r="H47"/>
      <c r="J47" s="121"/>
      <c r="K47"/>
      <c r="L47" s="121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3:40" hidden="1" x14ac:dyDescent="0.3">
      <c r="C48" s="120"/>
      <c r="D48" s="121"/>
      <c r="E48" s="122"/>
      <c r="F48" s="123"/>
      <c r="G48" s="121"/>
      <c r="H48"/>
      <c r="J48" s="121"/>
      <c r="K48"/>
      <c r="L48" s="121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3:40" hidden="1" x14ac:dyDescent="0.3">
      <c r="C49" s="120"/>
      <c r="D49" s="121"/>
      <c r="E49" s="122"/>
      <c r="F49"/>
      <c r="G49" s="121"/>
      <c r="H49"/>
      <c r="J49" s="121"/>
      <c r="K49"/>
      <c r="L49" s="121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3:40" hidden="1" x14ac:dyDescent="0.3">
      <c r="C50" s="120"/>
      <c r="D50" s="121"/>
      <c r="E50" s="122"/>
      <c r="F50"/>
      <c r="G50" s="121"/>
      <c r="H50"/>
      <c r="J50" s="121"/>
      <c r="K50"/>
      <c r="L50" s="121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 x14ac:dyDescent="0.3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 x14ac:dyDescent="0.3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 x14ac:dyDescent="0.3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 x14ac:dyDescent="0.3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 x14ac:dyDescent="0.3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 x14ac:dyDescent="0.3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 x14ac:dyDescent="0.3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 x14ac:dyDescent="0.3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 x14ac:dyDescent="0.3">
      <c r="K64" s="1" t="s">
        <v>2</v>
      </c>
    </row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2" hidden="1" x14ac:dyDescent="0.3"/>
    <row r="82" spans="3:32" hidden="1" x14ac:dyDescent="0.3"/>
    <row r="83" spans="3:32" hidden="1" x14ac:dyDescent="0.3"/>
    <row r="84" spans="3:32" hidden="1" x14ac:dyDescent="0.3"/>
    <row r="85" spans="3:32" hidden="1" x14ac:dyDescent="0.3"/>
    <row r="86" spans="3:32" ht="15.75" hidden="1" customHeight="1" x14ac:dyDescent="0.3"/>
    <row r="87" spans="3:32" ht="1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2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 x14ac:dyDescent="0.3">
      <c r="C101" s="85">
        <v>1001</v>
      </c>
      <c r="D101" s="1" t="str">
        <f>'Semaine P1 30 old'!D101</f>
        <v>L</v>
      </c>
    </row>
    <row r="102" spans="3:32" x14ac:dyDescent="0.3">
      <c r="C102" s="85">
        <v>1002</v>
      </c>
      <c r="D102" s="1" t="str">
        <f>'Semaine P1 30 old'!D102</f>
        <v>T</v>
      </c>
      <c r="AE102" s="1">
        <v>7</v>
      </c>
    </row>
    <row r="103" spans="3:32" x14ac:dyDescent="0.3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 x14ac:dyDescent="0.3">
      <c r="C104" s="85">
        <v>1004</v>
      </c>
      <c r="D104" s="1" t="str">
        <f>'Semaine P1 30 old'!D104</f>
        <v>L</v>
      </c>
    </row>
    <row r="105" spans="3:32" x14ac:dyDescent="0.3">
      <c r="C105" s="85">
        <v>1005</v>
      </c>
      <c r="D105" s="1" t="str">
        <f>'Semaine P1 30 old'!D105</f>
        <v>T</v>
      </c>
    </row>
    <row r="106" spans="3:32" x14ac:dyDescent="0.3">
      <c r="C106" s="85">
        <v>1006</v>
      </c>
      <c r="D106" s="1" t="str">
        <f>'Semaine P1 30 old'!D106</f>
        <v>N</v>
      </c>
    </row>
    <row r="107" spans="3:32" x14ac:dyDescent="0.3">
      <c r="C107" s="85">
        <v>1007</v>
      </c>
      <c r="D107" s="1" t="str">
        <f>'Semaine P1 30 old'!D107</f>
        <v>N</v>
      </c>
    </row>
    <row r="108" spans="3:32" x14ac:dyDescent="0.3">
      <c r="C108" s="85">
        <v>1008</v>
      </c>
      <c r="D108" s="1" t="str">
        <f>'Semaine P1 30 old'!D108</f>
        <v>L</v>
      </c>
    </row>
    <row r="109" spans="3:32" x14ac:dyDescent="0.3">
      <c r="C109" s="85">
        <v>1009</v>
      </c>
      <c r="D109" s="1" t="str">
        <f>'Semaine P1 30 old'!D109</f>
        <v>N</v>
      </c>
    </row>
    <row r="110" spans="3:32" x14ac:dyDescent="0.3">
      <c r="C110" s="85">
        <v>1010</v>
      </c>
      <c r="D110" s="1" t="str">
        <f>'Semaine P1 30 old'!D110</f>
        <v>T</v>
      </c>
    </row>
    <row r="111" spans="3:32" x14ac:dyDescent="0.3">
      <c r="C111" s="85">
        <v>1011</v>
      </c>
      <c r="D111" s="1" t="str">
        <f>'Semaine P1 30 old'!D111</f>
        <v>N</v>
      </c>
    </row>
    <row r="112" spans="3:32" x14ac:dyDescent="0.3">
      <c r="C112" s="85">
        <v>1012</v>
      </c>
      <c r="D112" s="1" t="str">
        <f>'Semaine P1 30 old'!D112</f>
        <v>L</v>
      </c>
    </row>
    <row r="113" spans="3:32" x14ac:dyDescent="0.3">
      <c r="C113" s="85">
        <v>1013</v>
      </c>
      <c r="D113" s="1" t="str">
        <f>'Semaine P1 30 old'!D113</f>
        <v>T</v>
      </c>
    </row>
    <row r="114" spans="3:32" x14ac:dyDescent="0.3">
      <c r="C114" s="85">
        <v>1014</v>
      </c>
      <c r="D114" s="1" t="str">
        <f>'Semaine P1 30 old'!D114</f>
        <v>T</v>
      </c>
    </row>
    <row r="115" spans="3:32" x14ac:dyDescent="0.3">
      <c r="C115" s="85">
        <v>1015</v>
      </c>
      <c r="D115" s="1" t="str">
        <f>'Semaine P1 30 old'!D115</f>
        <v>T</v>
      </c>
    </row>
    <row r="116" spans="3:32" x14ac:dyDescent="0.3">
      <c r="C116" s="85">
        <v>1016</v>
      </c>
      <c r="D116" s="1" t="str">
        <f>'Semaine P1 30 old'!D116</f>
        <v>T</v>
      </c>
    </row>
    <row r="117" spans="3:32" x14ac:dyDescent="0.3">
      <c r="C117" s="85">
        <v>1017</v>
      </c>
      <c r="D117" s="1" t="str">
        <f>'Semaine P1 30 old'!D117</f>
        <v>T</v>
      </c>
    </row>
    <row r="118" spans="3:32" x14ac:dyDescent="0.3">
      <c r="C118" s="85">
        <v>1018</v>
      </c>
      <c r="D118" s="1" t="str">
        <f>'Semaine P1 30 old'!D118</f>
        <v>L</v>
      </c>
    </row>
    <row r="119" spans="3:32" x14ac:dyDescent="0.3">
      <c r="C119" s="85">
        <v>1019</v>
      </c>
      <c r="D119" s="1" t="str">
        <f>'Semaine P1 30 old'!D119</f>
        <v>T</v>
      </c>
      <c r="AF119" s="1">
        <v>7000</v>
      </c>
    </row>
    <row r="120" spans="3:32" x14ac:dyDescent="0.3">
      <c r="C120" s="85">
        <v>1020</v>
      </c>
      <c r="D120" s="1" t="str">
        <f>'Semaine P1 30 old'!D120</f>
        <v>N</v>
      </c>
    </row>
    <row r="121" spans="3:32" x14ac:dyDescent="0.3">
      <c r="C121" s="85">
        <v>1021</v>
      </c>
      <c r="D121" s="1" t="str">
        <f>'Semaine P1 30 old'!D121</f>
        <v>N</v>
      </c>
    </row>
    <row r="122" spans="3:32" x14ac:dyDescent="0.3">
      <c r="C122" s="85">
        <v>1022</v>
      </c>
      <c r="D122" s="1" t="str">
        <f>'Semaine P1 30 old'!D122</f>
        <v>L</v>
      </c>
    </row>
    <row r="123" spans="3:32" x14ac:dyDescent="0.3">
      <c r="C123" s="85">
        <v>1023</v>
      </c>
      <c r="D123" s="1" t="str">
        <f>'Semaine P1 30 old'!D123</f>
        <v>L</v>
      </c>
    </row>
    <row r="124" spans="3:32" x14ac:dyDescent="0.3">
      <c r="C124" s="85">
        <v>1024</v>
      </c>
      <c r="D124" s="1" t="str">
        <f>'Semaine P1 30 old'!D124</f>
        <v>T</v>
      </c>
    </row>
    <row r="125" spans="3:32" x14ac:dyDescent="0.3">
      <c r="C125" s="85">
        <v>1025</v>
      </c>
      <c r="D125" s="1" t="str">
        <f>'Semaine P1 30 old'!D125</f>
        <v>T</v>
      </c>
    </row>
    <row r="126" spans="3:32" x14ac:dyDescent="0.3">
      <c r="C126" s="85">
        <v>1026</v>
      </c>
      <c r="D126" s="1" t="str">
        <f>'Semaine P1 30 old'!D126</f>
        <v>N</v>
      </c>
    </row>
    <row r="127" spans="3:32" x14ac:dyDescent="0.3">
      <c r="C127" s="85">
        <v>1027</v>
      </c>
      <c r="D127" s="1" t="str">
        <f>'Semaine P1 30 old'!D127</f>
        <v>L</v>
      </c>
    </row>
    <row r="128" spans="3:32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  <row r="205" spans="32:32" x14ac:dyDescent="0.3"/>
  </sheetData>
  <autoFilter ref="AB33:AG33" xr:uid="{00000000-0009-0000-0000-000004000000}">
    <sortState xmlns:xlrd2="http://schemas.microsoft.com/office/spreadsheetml/2017/richdata2" ref="AB34:AG46">
      <sortCondition ref="AF33"/>
    </sortState>
  </autoFilter>
  <mergeCells count="128">
    <mergeCell ref="I9:J9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13:A15"/>
    <mergeCell ref="C13:E13"/>
    <mergeCell ref="H13:J13"/>
    <mergeCell ref="N13:O13"/>
    <mergeCell ref="S13:T13"/>
    <mergeCell ref="X13:Y13"/>
    <mergeCell ref="Y14:Z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A9:A11"/>
    <mergeCell ref="C9:E9"/>
    <mergeCell ref="N9:O9"/>
    <mergeCell ref="S9:T9"/>
    <mergeCell ref="X9:Y9"/>
    <mergeCell ref="Y10:Z10"/>
    <mergeCell ref="AB13:AC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A21:A23"/>
    <mergeCell ref="C21:E21"/>
    <mergeCell ref="H21:J21"/>
    <mergeCell ref="S21:T21"/>
    <mergeCell ref="X21:Y21"/>
    <mergeCell ref="Y22:Z22"/>
    <mergeCell ref="I23:K23"/>
    <mergeCell ref="N23:P23"/>
    <mergeCell ref="M18:N18"/>
    <mergeCell ref="O18:P18"/>
    <mergeCell ref="R18:S18"/>
    <mergeCell ref="T18:U18"/>
    <mergeCell ref="W18:X18"/>
    <mergeCell ref="Y18:Z18"/>
    <mergeCell ref="A17:A19"/>
    <mergeCell ref="C17:E17"/>
    <mergeCell ref="H17:J17"/>
    <mergeCell ref="N17:O17"/>
    <mergeCell ref="S17:T17"/>
    <mergeCell ref="X17:Y17"/>
    <mergeCell ref="C18:D18"/>
    <mergeCell ref="E18:F18"/>
    <mergeCell ref="H18:I18"/>
    <mergeCell ref="J18:K18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H25:J25"/>
    <mergeCell ref="S25:T25"/>
    <mergeCell ref="X25:Y25"/>
    <mergeCell ref="W26:X26"/>
    <mergeCell ref="Y26:Z26"/>
    <mergeCell ref="AC30:AD30"/>
    <mergeCell ref="M21:O21"/>
    <mergeCell ref="M25:O25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</mergeCells>
  <conditionalFormatting sqref="AG34:AG46">
    <cfRule type="cellIs" dxfId="6536" priority="414" stopIfTrue="1" operator="between">
      <formula>0</formula>
      <formula>255</formula>
    </cfRule>
    <cfRule type="cellIs" dxfId="6535" priority="415" stopIfTrue="1" operator="between">
      <formula>256</formula>
      <formula>289</formula>
    </cfRule>
    <cfRule type="cellIs" dxfId="6534" priority="416" stopIfTrue="1" operator="greaterThan">
      <formula>289</formula>
    </cfRule>
  </conditionalFormatting>
  <conditionalFormatting sqref="F87:G92 K87:L92 U87:V92 P87:Q92 Z90:AB92 Z87:AA89">
    <cfRule type="cellIs" dxfId="6533" priority="411" operator="equal">
      <formula>"GL"</formula>
    </cfRule>
    <cfRule type="cellIs" dxfId="6532" priority="412" operator="equal">
      <formula>"VE"</formula>
    </cfRule>
    <cfRule type="cellIs" dxfId="6531" priority="413" operator="equal">
      <formula>"AT"</formula>
    </cfRule>
  </conditionalFormatting>
  <conditionalFormatting sqref="N13:O13 N9:O9 N17:O17 S17:T17 S9:T9 X17:Y17 S13:T13 X9:Y9 X13:Y13">
    <cfRule type="expression" dxfId="6530" priority="377" stopIfTrue="1">
      <formula>COUNTIF($C$5:$Z$31,$C$133)&gt;1</formula>
    </cfRule>
    <cfRule type="expression" dxfId="6529" priority="378" stopIfTrue="1">
      <formula>COUNTIF($C$5:$Z$31,$C$132)&gt;1</formula>
    </cfRule>
    <cfRule type="expression" dxfId="6528" priority="379" stopIfTrue="1">
      <formula>COUNTIF($C$5:$Z$31,$C$131)&gt;1</formula>
    </cfRule>
    <cfRule type="expression" dxfId="6527" priority="380" stopIfTrue="1">
      <formula>COUNTIF($C$5:$Z$31,$C$130)&gt;1</formula>
    </cfRule>
    <cfRule type="expression" dxfId="6526" priority="381" stopIfTrue="1">
      <formula>COUNTIF($C$5:$Z$31,$C$129)&gt;1</formula>
    </cfRule>
    <cfRule type="expression" dxfId="6525" priority="382" stopIfTrue="1">
      <formula>COUNTIF($C$5:$Z$31,$C$128)&gt;1</formula>
    </cfRule>
    <cfRule type="expression" dxfId="6524" priority="383" stopIfTrue="1">
      <formula>COUNTIF($C$5:$Z$31,$C$127)&gt;1</formula>
    </cfRule>
    <cfRule type="expression" dxfId="6523" priority="384" stopIfTrue="1">
      <formula>COUNTIF($C$5:$Z$31,$C$126)&gt;1</formula>
    </cfRule>
    <cfRule type="expression" dxfId="6522" priority="385" stopIfTrue="1">
      <formula>COUNTIF($C$5:$Z$31,$C$125)&gt;1</formula>
    </cfRule>
    <cfRule type="expression" dxfId="6521" priority="386" stopIfTrue="1">
      <formula>COUNTIF($C$5:$Z$31,$C$124)&gt;1</formula>
    </cfRule>
    <cfRule type="expression" dxfId="6520" priority="387" stopIfTrue="1">
      <formula>COUNTIF($C$5:$Z$31,$C$123)&gt;1</formula>
    </cfRule>
    <cfRule type="expression" dxfId="6519" priority="388" stopIfTrue="1">
      <formula>COUNTIF($C$5:$Z$31,$C$122)&gt;1</formula>
    </cfRule>
    <cfRule type="expression" dxfId="6518" priority="389" stopIfTrue="1">
      <formula>COUNTIF($C$5:$Z$31,$C$121)&gt;1</formula>
    </cfRule>
    <cfRule type="expression" dxfId="6517" priority="390" stopIfTrue="1">
      <formula>COUNTIF($C$5:$Z$31,$C$120)&gt;1</formula>
    </cfRule>
    <cfRule type="expression" dxfId="6516" priority="391" stopIfTrue="1">
      <formula>COUNTIF($C$5:$Z$31,$C$119)&gt;1</formula>
    </cfRule>
    <cfRule type="expression" dxfId="6515" priority="392" stopIfTrue="1">
      <formula>COUNTIF($C$5:$Z$31,$C$118)&gt;1</formula>
    </cfRule>
    <cfRule type="expression" dxfId="6514" priority="393" stopIfTrue="1">
      <formula>COUNTIF($C$5:$Z$31,$C$117)&gt;1</formula>
    </cfRule>
    <cfRule type="expression" dxfId="6513" priority="394" stopIfTrue="1">
      <formula>COUNTIF($C$5:$Z$31,$C$116)&gt;1</formula>
    </cfRule>
    <cfRule type="expression" dxfId="6512" priority="395" stopIfTrue="1">
      <formula>COUNTIF($C$5:$Z$31,$C$115)&gt;1</formula>
    </cfRule>
    <cfRule type="expression" dxfId="6511" priority="396" stopIfTrue="1">
      <formula>COUNTIF($C$5:$Z$31,$C$114)&gt;1</formula>
    </cfRule>
    <cfRule type="expression" dxfId="6510" priority="397" stopIfTrue="1">
      <formula>COUNTIF($C$5:$Z$31,$C$113)&gt;1</formula>
    </cfRule>
    <cfRule type="expression" dxfId="6509" priority="398" stopIfTrue="1">
      <formula>COUNTIF($C$5:$Z$31,$C$112)&gt;1</formula>
    </cfRule>
    <cfRule type="expression" dxfId="6508" priority="399" stopIfTrue="1">
      <formula>COUNTIF($C$5:$Z$31,$C$111)&gt;1</formula>
    </cfRule>
    <cfRule type="expression" dxfId="6507" priority="400" stopIfTrue="1">
      <formula>COUNTIF($C$5:$Z$31,$C$110)&gt;1</formula>
    </cfRule>
    <cfRule type="expression" dxfId="6506" priority="401" stopIfTrue="1">
      <formula>COUNTIF($C$5:$Z$31,$C$109)&gt;1</formula>
    </cfRule>
    <cfRule type="expression" dxfId="6505" priority="402" stopIfTrue="1">
      <formula>COUNTIF($C$5:$Z$31,$C$108)&gt;1</formula>
    </cfRule>
    <cfRule type="expression" dxfId="6504" priority="403" stopIfTrue="1">
      <formula>COUNTIF($C$5:$Z$31,$C$107)&gt;1</formula>
    </cfRule>
    <cfRule type="expression" dxfId="6503" priority="404" stopIfTrue="1">
      <formula>COUNTIF($C$5:$Z$31,$C$106)&gt;1</formula>
    </cfRule>
    <cfRule type="expression" dxfId="6502" priority="405" stopIfTrue="1">
      <formula>COUNTIF($C$5:$Z$31,$C$105)&gt;1</formula>
    </cfRule>
    <cfRule type="expression" dxfId="6501" priority="406" stopIfTrue="1">
      <formula>COUNTIF($C$5:$Z$31,$C$104)&gt;1</formula>
    </cfRule>
    <cfRule type="expression" dxfId="6500" priority="407" stopIfTrue="1">
      <formula>COUNTIF($C$5:$Z$31,$C$103)&gt;1</formula>
    </cfRule>
    <cfRule type="expression" dxfId="6499" priority="408" stopIfTrue="1">
      <formula>COUNTIF($C$5:$Z$31,$C$102)&gt;1</formula>
    </cfRule>
    <cfRule type="expression" dxfId="6498" priority="409" stopIfTrue="1">
      <formula>COUNTIF($C$5:$Z$31,$C$101)&gt;1</formula>
    </cfRule>
    <cfRule type="cellIs" dxfId="6497" priority="410" operator="between">
      <formula>0</formula>
      <formula>1500</formula>
    </cfRule>
  </conditionalFormatting>
  <conditionalFormatting sqref="S21:T21 X21:Y21 S25:T25 X25:Y25">
    <cfRule type="expression" dxfId="6496" priority="343" stopIfTrue="1">
      <formula>COUNTIF($C$5:$Z$31,$C$133)&gt;1</formula>
    </cfRule>
    <cfRule type="expression" dxfId="6495" priority="344" stopIfTrue="1">
      <formula>COUNTIF($C$5:$Z$31,$C$132)&gt;1</formula>
    </cfRule>
    <cfRule type="expression" dxfId="6494" priority="345" stopIfTrue="1">
      <formula>COUNTIF($C$5:$Z$31,$C$131)&gt;1</formula>
    </cfRule>
    <cfRule type="expression" dxfId="6493" priority="346" stopIfTrue="1">
      <formula>COUNTIF($C$5:$Z$31,$C$130)&gt;1</formula>
    </cfRule>
    <cfRule type="expression" dxfId="6492" priority="347" stopIfTrue="1">
      <formula>COUNTIF($C$5:$Z$31,$C$129)&gt;1</formula>
    </cfRule>
    <cfRule type="expression" dxfId="6491" priority="348" stopIfTrue="1">
      <formula>COUNTIF($C$5:$Z$31,$C$128)&gt;1</formula>
    </cfRule>
    <cfRule type="expression" dxfId="6490" priority="349" stopIfTrue="1">
      <formula>COUNTIF($C$5:$Z$31,$C$127)&gt;1</formula>
    </cfRule>
    <cfRule type="expression" dxfId="6489" priority="350" stopIfTrue="1">
      <formula>COUNTIF($C$5:$Z$31,$C$126)&gt;1</formula>
    </cfRule>
    <cfRule type="expression" dxfId="6488" priority="351" stopIfTrue="1">
      <formula>COUNTIF($C$5:$Z$31,$C$125)&gt;1</formula>
    </cfRule>
    <cfRule type="expression" dxfId="6487" priority="352" stopIfTrue="1">
      <formula>COUNTIF($C$5:$Z$31,$C$124)&gt;1</formula>
    </cfRule>
    <cfRule type="expression" dxfId="6486" priority="353" stopIfTrue="1">
      <formula>COUNTIF($C$5:$Z$31,$C$123)&gt;1</formula>
    </cfRule>
    <cfRule type="expression" dxfId="6485" priority="354" stopIfTrue="1">
      <formula>COUNTIF($C$5:$Z$31,$C$122)&gt;1</formula>
    </cfRule>
    <cfRule type="expression" dxfId="6484" priority="355" stopIfTrue="1">
      <formula>COUNTIF($C$5:$Z$31,$C$121)&gt;1</formula>
    </cfRule>
    <cfRule type="expression" dxfId="6483" priority="356" stopIfTrue="1">
      <formula>COUNTIF($C$5:$Z$31,$C$120)&gt;1</formula>
    </cfRule>
    <cfRule type="expression" dxfId="6482" priority="357" stopIfTrue="1">
      <formula>COUNTIF($C$5:$Z$31,$C$119)&gt;1</formula>
    </cfRule>
    <cfRule type="expression" dxfId="6481" priority="358" stopIfTrue="1">
      <formula>COUNTIF($C$5:$Z$31,$C$118)&gt;1</formula>
    </cfRule>
    <cfRule type="expression" dxfId="6480" priority="359" stopIfTrue="1">
      <formula>COUNTIF($C$5:$Z$31,$C$117)&gt;1</formula>
    </cfRule>
    <cfRule type="expression" dxfId="6479" priority="360" stopIfTrue="1">
      <formula>COUNTIF($C$5:$Z$31,$C$116)&gt;1</formula>
    </cfRule>
    <cfRule type="expression" dxfId="6478" priority="361" stopIfTrue="1">
      <formula>COUNTIF($C$5:$Z$31,$C$115)&gt;1</formula>
    </cfRule>
    <cfRule type="expression" dxfId="6477" priority="362" stopIfTrue="1">
      <formula>COUNTIF($C$5:$Z$31,$C$114)&gt;1</formula>
    </cfRule>
    <cfRule type="expression" dxfId="6476" priority="363" stopIfTrue="1">
      <formula>COUNTIF($C$5:$Z$31,$C$113)&gt;1</formula>
    </cfRule>
    <cfRule type="expression" dxfId="6475" priority="364" stopIfTrue="1">
      <formula>COUNTIF($C$5:$Z$31,$C$112)&gt;1</formula>
    </cfRule>
    <cfRule type="expression" dxfId="6474" priority="365" stopIfTrue="1">
      <formula>COUNTIF($C$5:$Z$31,$C$111)&gt;1</formula>
    </cfRule>
    <cfRule type="expression" dxfId="6473" priority="366" stopIfTrue="1">
      <formula>COUNTIF($C$5:$Z$31,$C$110)&gt;1</formula>
    </cfRule>
    <cfRule type="expression" dxfId="6472" priority="367" stopIfTrue="1">
      <formula>COUNTIF($C$5:$Z$31,$C$109)&gt;1</formula>
    </cfRule>
    <cfRule type="expression" dxfId="6471" priority="368" stopIfTrue="1">
      <formula>COUNTIF($C$5:$Z$31,$C$108)&gt;1</formula>
    </cfRule>
    <cfRule type="expression" dxfId="6470" priority="369" stopIfTrue="1">
      <formula>COUNTIF($C$5:$Z$31,$C$107)&gt;1</formula>
    </cfRule>
    <cfRule type="expression" dxfId="6469" priority="370" stopIfTrue="1">
      <formula>COUNTIF($C$5:$Z$31,$C$106)&gt;1</formula>
    </cfRule>
    <cfRule type="expression" dxfId="6468" priority="371" stopIfTrue="1">
      <formula>COUNTIF($C$5:$Z$31,$C$105)&gt;1</formula>
    </cfRule>
    <cfRule type="expression" dxfId="6467" priority="372" stopIfTrue="1">
      <formula>COUNTIF($C$5:$Z$31,$C$104)&gt;1</formula>
    </cfRule>
    <cfRule type="expression" dxfId="6466" priority="373" stopIfTrue="1">
      <formula>COUNTIF($C$5:$Z$31,$C$103)&gt;1</formula>
    </cfRule>
    <cfRule type="expression" dxfId="6465" priority="374" stopIfTrue="1">
      <formula>COUNTIF($C$5:$Z$31,$C$102)&gt;1</formula>
    </cfRule>
    <cfRule type="expression" dxfId="6464" priority="375" stopIfTrue="1">
      <formula>COUNTIF($C$5:$Z$31,$C$101)&gt;1</formula>
    </cfRule>
    <cfRule type="cellIs" dxfId="6463" priority="376" operator="between">
      <formula>0</formula>
      <formula>1500</formula>
    </cfRule>
  </conditionalFormatting>
  <conditionalFormatting sqref="H5 M29 R29 H13:J13 H17:J17 C9 C17 C13 C21 H25:J25 C25 M5 W5 C29 H29 R5:T5 C5:E5">
    <cfRule type="expression" dxfId="6462" priority="310">
      <formula>COUNTIF($C$5:$Z$31,$C$133)&gt;1</formula>
    </cfRule>
    <cfRule type="expression" dxfId="6461" priority="311">
      <formula>COUNTIF($C$5:$Z$31,$C$132)&gt;1</formula>
    </cfRule>
    <cfRule type="expression" dxfId="6460" priority="312">
      <formula>COUNTIF($C$5:$Z$31,$C$131)&gt;1</formula>
    </cfRule>
    <cfRule type="expression" dxfId="6459" priority="313">
      <formula>COUNTIF($C$5:$Z$31,$C$130)&gt;1</formula>
    </cfRule>
    <cfRule type="expression" dxfId="6458" priority="314">
      <formula>COUNTIF($C$5:$Z$31,$C$129)&gt;1</formula>
    </cfRule>
    <cfRule type="expression" dxfId="6457" priority="315">
      <formula>COUNTIF($C$5:$Z$31,$C$128)&gt;1</formula>
    </cfRule>
    <cfRule type="expression" dxfId="6456" priority="316">
      <formula>COUNTIF($C$5:$Z$31,$C$127)&gt;1</formula>
    </cfRule>
    <cfRule type="expression" dxfId="6455" priority="317">
      <formula>COUNTIF($C$5:$Z$31,$C$126)&gt;1</formula>
    </cfRule>
    <cfRule type="expression" dxfId="6454" priority="318">
      <formula>COUNTIF($C$5:$Z$31,$C$125)&gt;1</formula>
    </cfRule>
    <cfRule type="expression" dxfId="6453" priority="319">
      <formula>COUNTIF($C$5:$Z$31,$C$124)&gt;1</formula>
    </cfRule>
    <cfRule type="expression" dxfId="6452" priority="320">
      <formula>COUNTIF($C$5:$Z$31,$C$123)&gt;1</formula>
    </cfRule>
    <cfRule type="expression" dxfId="6451" priority="321">
      <formula>COUNTIF($C$5:$Z$31,$C$122)&gt;1</formula>
    </cfRule>
    <cfRule type="expression" dxfId="6450" priority="322">
      <formula>COUNTIF($C$5:$Z$31,$C$121)&gt;1</formula>
    </cfRule>
    <cfRule type="expression" dxfId="6449" priority="323">
      <formula>COUNTIF($C$5:$Z$31,$C$120)&gt;1</formula>
    </cfRule>
    <cfRule type="expression" dxfId="6448" priority="324">
      <formula>COUNTIF($C$5:$Z$31,$C$119)&gt;1</formula>
    </cfRule>
    <cfRule type="expression" dxfId="6447" priority="325">
      <formula>COUNTIF($C$5:$Z$31,$C$118)&gt;1</formula>
    </cfRule>
    <cfRule type="expression" dxfId="6446" priority="326">
      <formula>COUNTIF($C$5:$Z$31,$C$117)&gt;1</formula>
    </cfRule>
    <cfRule type="expression" dxfId="6445" priority="327">
      <formula>COUNTIF($C$5:$Z$31,$C$116)&gt;1</formula>
    </cfRule>
    <cfRule type="expression" dxfId="6444" priority="328">
      <formula>COUNTIF($C$5:$Z$31,$C$115)&gt;1</formula>
    </cfRule>
    <cfRule type="expression" dxfId="6443" priority="329">
      <formula>COUNTIF($C$5:$Z$31,$C$114)&gt;1</formula>
    </cfRule>
    <cfRule type="expression" dxfId="6442" priority="330">
      <formula>COUNTIF($C$5:$Z$31,$C$113)&gt;1</formula>
    </cfRule>
    <cfRule type="expression" dxfId="6441" priority="331">
      <formula>COUNTIF($C$5:$Z$31,$C$112)&gt;1</formula>
    </cfRule>
    <cfRule type="expression" dxfId="6440" priority="332">
      <formula>COUNTIF($C$5:$Z$31,$C$111)&gt;1</formula>
    </cfRule>
    <cfRule type="expression" dxfId="6439" priority="333">
      <formula>COUNTIF($C$5:$Z$31,$C$110)&gt;1</formula>
    </cfRule>
    <cfRule type="expression" dxfId="6438" priority="334">
      <formula>COUNTIF($C$5:$Z$31,$C$109)&gt;1</formula>
    </cfRule>
    <cfRule type="expression" dxfId="6437" priority="335">
      <formula>COUNTIF($C$5:$Z$31,$C$108)&gt;1</formula>
    </cfRule>
    <cfRule type="expression" dxfId="6436" priority="336">
      <formula>COUNTIF($C$5:$Z$31,$C$107)&gt;1</formula>
    </cfRule>
    <cfRule type="expression" dxfId="6435" priority="337">
      <formula>COUNTIF($C$5:$Z$31,$C$106)&gt;1</formula>
    </cfRule>
    <cfRule type="expression" dxfId="6434" priority="338">
      <formula>COUNTIF($C$5:$Z$31,$C$105)&gt;1</formula>
    </cfRule>
    <cfRule type="expression" dxfId="6433" priority="339">
      <formula>COUNTIF($C$5:$Z$31,$C$104)&gt;1</formula>
    </cfRule>
    <cfRule type="expression" dxfId="6432" priority="340">
      <formula>COUNTIF($C$5:$Z$31,$C$103)&gt;1</formula>
    </cfRule>
    <cfRule type="expression" dxfId="6431" priority="341">
      <formula>COUNTIF($C$5:$Z$31,$C$102)&gt;1</formula>
    </cfRule>
    <cfRule type="expression" dxfId="6430" priority="342">
      <formula>COUNTIF($C$5:$Z$31,$C$101)&gt;1</formula>
    </cfRule>
  </conditionalFormatting>
  <conditionalFormatting sqref="D87:D92">
    <cfRule type="cellIs" dxfId="6429" priority="307" operator="equal">
      <formula>"GL"</formula>
    </cfRule>
    <cfRule type="cellIs" dxfId="6428" priority="308" operator="equal">
      <formula>"VE"</formula>
    </cfRule>
    <cfRule type="cellIs" dxfId="6427" priority="309" operator="equal">
      <formula>"AT"</formula>
    </cfRule>
  </conditionalFormatting>
  <conditionalFormatting sqref="I87:I92">
    <cfRule type="cellIs" dxfId="6426" priority="304" operator="equal">
      <formula>"GL"</formula>
    </cfRule>
    <cfRule type="cellIs" dxfId="6425" priority="305" operator="equal">
      <formula>"VE"</formula>
    </cfRule>
    <cfRule type="cellIs" dxfId="6424" priority="306" operator="equal">
      <formula>"AT"</formula>
    </cfRule>
  </conditionalFormatting>
  <conditionalFormatting sqref="N87:N92">
    <cfRule type="cellIs" dxfId="6423" priority="301" operator="equal">
      <formula>"GL"</formula>
    </cfRule>
    <cfRule type="cellIs" dxfId="6422" priority="302" operator="equal">
      <formula>"VE"</formula>
    </cfRule>
    <cfRule type="cellIs" dxfId="6421" priority="303" operator="equal">
      <formula>"AT"</formula>
    </cfRule>
  </conditionalFormatting>
  <conditionalFormatting sqref="S87:S92">
    <cfRule type="cellIs" dxfId="6420" priority="298" operator="equal">
      <formula>"GL"</formula>
    </cfRule>
    <cfRule type="cellIs" dxfId="6419" priority="299" operator="equal">
      <formula>"VE"</formula>
    </cfRule>
    <cfRule type="cellIs" dxfId="6418" priority="300" operator="equal">
      <formula>"AT"</formula>
    </cfRule>
  </conditionalFormatting>
  <conditionalFormatting sqref="X87:X92">
    <cfRule type="cellIs" dxfId="6417" priority="295" operator="equal">
      <formula>"GL"</formula>
    </cfRule>
    <cfRule type="cellIs" dxfId="6416" priority="296" operator="equal">
      <formula>"VE"</formula>
    </cfRule>
    <cfRule type="cellIs" dxfId="6415" priority="297" operator="equal">
      <formula>"AT"</formula>
    </cfRule>
  </conditionalFormatting>
  <conditionalFormatting sqref="AC87:AC92">
    <cfRule type="cellIs" dxfId="6414" priority="292" operator="equal">
      <formula>"GL"</formula>
    </cfRule>
    <cfRule type="cellIs" dxfId="6413" priority="293" operator="equal">
      <formula>"VE"</formula>
    </cfRule>
    <cfRule type="cellIs" dxfId="6412" priority="294" operator="equal">
      <formula>"AT"</formula>
    </cfRule>
  </conditionalFormatting>
  <conditionalFormatting sqref="C87:C92">
    <cfRule type="expression" dxfId="6411" priority="287">
      <formula>AND(D87="B")</formula>
    </cfRule>
    <cfRule type="expression" dxfId="6410" priority="288">
      <formula>AND(D87="g")</formula>
    </cfRule>
    <cfRule type="expression" dxfId="6409" priority="289">
      <formula>AND(D87="t")</formula>
    </cfRule>
    <cfRule type="expression" dxfId="6408" priority="290">
      <formula>AND(D87="L")</formula>
    </cfRule>
    <cfRule type="expression" dxfId="6407" priority="291">
      <formula>AND(D87="N")</formula>
    </cfRule>
  </conditionalFormatting>
  <conditionalFormatting sqref="H87:H91">
    <cfRule type="expression" dxfId="6406" priority="282">
      <formula>AND(I87="B")</formula>
    </cfRule>
    <cfRule type="expression" dxfId="6405" priority="283">
      <formula>AND(I87="g")</formula>
    </cfRule>
    <cfRule type="expression" dxfId="6404" priority="284">
      <formula>AND(I87="t")</formula>
    </cfRule>
    <cfRule type="expression" dxfId="6403" priority="285">
      <formula>AND(I87="L")</formula>
    </cfRule>
    <cfRule type="expression" dxfId="6402" priority="286">
      <formula>AND(I87="N")</formula>
    </cfRule>
  </conditionalFormatting>
  <conditionalFormatting sqref="M87:M92">
    <cfRule type="expression" dxfId="6401" priority="277">
      <formula>AND(N87="B")</formula>
    </cfRule>
    <cfRule type="expression" dxfId="6400" priority="278">
      <formula>AND(N87="g")</formula>
    </cfRule>
    <cfRule type="expression" dxfId="6399" priority="279">
      <formula>AND(N87="t")</formula>
    </cfRule>
    <cfRule type="expression" dxfId="6398" priority="280">
      <formula>AND(N87="L")</formula>
    </cfRule>
    <cfRule type="expression" dxfId="6397" priority="281">
      <formula>AND(N87="N")</formula>
    </cfRule>
  </conditionalFormatting>
  <conditionalFormatting sqref="R87:R92">
    <cfRule type="expression" dxfId="6396" priority="272">
      <formula>AND(S87="B")</formula>
    </cfRule>
    <cfRule type="expression" dxfId="6395" priority="273">
      <formula>AND(S87="g")</formula>
    </cfRule>
    <cfRule type="expression" dxfId="6394" priority="274">
      <formula>AND(S87="t")</formula>
    </cfRule>
    <cfRule type="expression" dxfId="6393" priority="275">
      <formula>AND(S87="L")</formula>
    </cfRule>
    <cfRule type="expression" dxfId="6392" priority="276">
      <formula>AND(S87="N")</formula>
    </cfRule>
  </conditionalFormatting>
  <conditionalFormatting sqref="W87:W90 W92">
    <cfRule type="expression" dxfId="6391" priority="268">
      <formula>AND(X87="g")</formula>
    </cfRule>
    <cfRule type="expression" dxfId="6390" priority="269">
      <formula>AND(X87="t")</formula>
    </cfRule>
    <cfRule type="expression" dxfId="6389" priority="270">
      <formula>AND(X87="L")</formula>
    </cfRule>
    <cfRule type="expression" dxfId="6388" priority="271">
      <formula>AND(X87="N")</formula>
    </cfRule>
  </conditionalFormatting>
  <conditionalFormatting sqref="AB87:AB89">
    <cfRule type="expression" dxfId="6387" priority="262">
      <formula>AND(AC87="B")</formula>
    </cfRule>
    <cfRule type="expression" dxfId="6386" priority="263">
      <formula>AND(AC87="g")</formula>
    </cfRule>
    <cfRule type="expression" dxfId="6385" priority="264">
      <formula>AND(AC87="t")</formula>
    </cfRule>
    <cfRule type="expression" dxfId="6384" priority="265">
      <formula>AND(AC87="L")</formula>
    </cfRule>
    <cfRule type="expression" dxfId="6383" priority="266">
      <formula>AND(AC87="N")</formula>
    </cfRule>
  </conditionalFormatting>
  <conditionalFormatting sqref="E87:E92">
    <cfRule type="cellIs" dxfId="6382" priority="259" operator="equal">
      <formula>"GL"</formula>
    </cfRule>
    <cfRule type="cellIs" dxfId="6381" priority="260" operator="equal">
      <formula>"VE"</formula>
    </cfRule>
    <cfRule type="cellIs" dxfId="6380" priority="261" operator="equal">
      <formula>"AT"</formula>
    </cfRule>
  </conditionalFormatting>
  <conditionalFormatting sqref="J87:J92">
    <cfRule type="cellIs" dxfId="6379" priority="256" operator="equal">
      <formula>"GL"</formula>
    </cfRule>
    <cfRule type="cellIs" dxfId="6378" priority="257" operator="equal">
      <formula>"VE"</formula>
    </cfRule>
    <cfRule type="cellIs" dxfId="6377" priority="258" operator="equal">
      <formula>"AT"</formula>
    </cfRule>
  </conditionalFormatting>
  <conditionalFormatting sqref="O87:O92">
    <cfRule type="cellIs" dxfId="6376" priority="253" operator="equal">
      <formula>"GL"</formula>
    </cfRule>
    <cfRule type="cellIs" dxfId="6375" priority="254" operator="equal">
      <formula>"VE"</formula>
    </cfRule>
    <cfRule type="cellIs" dxfId="6374" priority="255" operator="equal">
      <formula>"AT"</formula>
    </cfRule>
  </conditionalFormatting>
  <conditionalFormatting sqref="T87:T92">
    <cfRule type="cellIs" dxfId="6373" priority="250" operator="equal">
      <formula>"GL"</formula>
    </cfRule>
    <cfRule type="cellIs" dxfId="6372" priority="251" operator="equal">
      <formula>"VE"</formula>
    </cfRule>
    <cfRule type="cellIs" dxfId="6371" priority="252" operator="equal">
      <formula>"AT"</formula>
    </cfRule>
  </conditionalFormatting>
  <conditionalFormatting sqref="Y87:Y92">
    <cfRule type="cellIs" dxfId="6370" priority="247" operator="equal">
      <formula>"GL"</formula>
    </cfRule>
    <cfRule type="cellIs" dxfId="6369" priority="248" operator="equal">
      <formula>"VE"</formula>
    </cfRule>
    <cfRule type="cellIs" dxfId="6368" priority="249" operator="equal">
      <formula>"AT"</formula>
    </cfRule>
  </conditionalFormatting>
  <conditionalFormatting sqref="AD87:AD92">
    <cfRule type="cellIs" dxfId="6367" priority="244" operator="equal">
      <formula>"GL"</formula>
    </cfRule>
    <cfRule type="cellIs" dxfId="6366" priority="245" operator="equal">
      <formula>"VE"</formula>
    </cfRule>
    <cfRule type="cellIs" dxfId="6365" priority="246" operator="equal">
      <formula>"AT"</formula>
    </cfRule>
  </conditionalFormatting>
  <conditionalFormatting sqref="H92">
    <cfRule type="expression" dxfId="6364" priority="239">
      <formula>AND(I92="B")</formula>
    </cfRule>
    <cfRule type="expression" dxfId="6363" priority="240">
      <formula>AND(I92="g")</formula>
    </cfRule>
    <cfRule type="expression" dxfId="6362" priority="241">
      <formula>AND(I92="t")</formula>
    </cfRule>
    <cfRule type="expression" dxfId="6361" priority="242">
      <formula>AND(I92="L")</formula>
    </cfRule>
    <cfRule type="expression" dxfId="6360" priority="243">
      <formula>AND(I92="N")</formula>
    </cfRule>
  </conditionalFormatting>
  <conditionalFormatting sqref="W91">
    <cfRule type="expression" dxfId="6359" priority="234">
      <formula>AND(X91="B")</formula>
    </cfRule>
    <cfRule type="expression" dxfId="6358" priority="235">
      <formula>AND(X91="g")</formula>
    </cfRule>
    <cfRule type="expression" dxfId="6357" priority="236">
      <formula>AND(X91="t")</formula>
    </cfRule>
    <cfRule type="expression" dxfId="6356" priority="237">
      <formula>AND(X91="L")</formula>
    </cfRule>
    <cfRule type="expression" dxfId="6355" priority="238">
      <formula>AND(X91="N")</formula>
    </cfRule>
  </conditionalFormatting>
  <conditionalFormatting sqref="W87:W92">
    <cfRule type="expression" dxfId="6354" priority="267">
      <formula>AND(X87="B")</formula>
    </cfRule>
  </conditionalFormatting>
  <conditionalFormatting sqref="H21">
    <cfRule type="expression" dxfId="6353" priority="201">
      <formula>COUNTIF($C$5:$Z$31,$C$133)&gt;1</formula>
    </cfRule>
    <cfRule type="expression" dxfId="6352" priority="202">
      <formula>COUNTIF($C$5:$Z$31,$C$132)&gt;1</formula>
    </cfRule>
    <cfRule type="expression" dxfId="6351" priority="203">
      <formula>COUNTIF($C$5:$Z$31,$C$131)&gt;1</formula>
    </cfRule>
    <cfRule type="expression" dxfId="6350" priority="204">
      <formula>COUNTIF($C$5:$Z$31,$C$130)&gt;1</formula>
    </cfRule>
    <cfRule type="expression" dxfId="6349" priority="205">
      <formula>COUNTIF($C$5:$Z$31,$C$129)&gt;1</formula>
    </cfRule>
    <cfRule type="expression" dxfId="6348" priority="206">
      <formula>COUNTIF($C$5:$Z$31,$C$128)&gt;1</formula>
    </cfRule>
    <cfRule type="expression" dxfId="6347" priority="207">
      <formula>COUNTIF($C$5:$Z$31,$C$127)&gt;1</formula>
    </cfRule>
    <cfRule type="expression" dxfId="6346" priority="208">
      <formula>COUNTIF($C$5:$Z$31,$C$126)&gt;1</formula>
    </cfRule>
    <cfRule type="expression" dxfId="6345" priority="209">
      <formula>COUNTIF($C$5:$Z$31,$C$125)&gt;1</formula>
    </cfRule>
    <cfRule type="expression" dxfId="6344" priority="210">
      <formula>COUNTIF($C$5:$Z$31,$C$124)&gt;1</formula>
    </cfRule>
    <cfRule type="expression" dxfId="6343" priority="211">
      <formula>COUNTIF($C$5:$Z$31,$C$123)&gt;1</formula>
    </cfRule>
    <cfRule type="expression" dxfId="6342" priority="212">
      <formula>COUNTIF($C$5:$Z$31,$C$122)&gt;1</formula>
    </cfRule>
    <cfRule type="expression" dxfId="6341" priority="213">
      <formula>COUNTIF($C$5:$Z$31,$C$121)&gt;1</formula>
    </cfRule>
    <cfRule type="expression" dxfId="6340" priority="214">
      <formula>COUNTIF($C$5:$Z$31,$C$120)&gt;1</formula>
    </cfRule>
    <cfRule type="expression" dxfId="6339" priority="215">
      <formula>COUNTIF($C$5:$Z$31,$C$119)&gt;1</formula>
    </cfRule>
    <cfRule type="expression" dxfId="6338" priority="216">
      <formula>COUNTIF($C$5:$Z$31,$C$118)&gt;1</formula>
    </cfRule>
    <cfRule type="expression" dxfId="6337" priority="217">
      <formula>COUNTIF($C$5:$Z$31,$C$117)&gt;1</formula>
    </cfRule>
    <cfRule type="expression" dxfId="6336" priority="218">
      <formula>COUNTIF($C$5:$Z$31,$C$116)&gt;1</formula>
    </cfRule>
    <cfRule type="expression" dxfId="6335" priority="219">
      <formula>COUNTIF($C$5:$Z$31,$C$115)&gt;1</formula>
    </cfRule>
    <cfRule type="expression" dxfId="6334" priority="220">
      <formula>COUNTIF($C$5:$Z$31,$C$114)&gt;1</formula>
    </cfRule>
    <cfRule type="expression" dxfId="6333" priority="221">
      <formula>COUNTIF($C$5:$Z$31,$C$113)&gt;1</formula>
    </cfRule>
    <cfRule type="expression" dxfId="6332" priority="222">
      <formula>COUNTIF($C$5:$Z$31,$C$112)&gt;1</formula>
    </cfRule>
    <cfRule type="expression" dxfId="6331" priority="223">
      <formula>COUNTIF($C$5:$Z$31,$C$111)&gt;1</formula>
    </cfRule>
    <cfRule type="expression" dxfId="6330" priority="224">
      <formula>COUNTIF($C$5:$Z$31,$C$110)&gt;1</formula>
    </cfRule>
    <cfRule type="expression" dxfId="6329" priority="225">
      <formula>COUNTIF($C$5:$Z$31,$C$109)&gt;1</formula>
    </cfRule>
    <cfRule type="expression" dxfId="6328" priority="226">
      <formula>COUNTIF($C$5:$Z$31,$C$108)&gt;1</formula>
    </cfRule>
    <cfRule type="expression" dxfId="6327" priority="227">
      <formula>COUNTIF($C$5:$Z$31,$C$107)&gt;1</formula>
    </cfRule>
    <cfRule type="expression" dxfId="6326" priority="228">
      <formula>COUNTIF($C$5:$Z$31,$C$106)&gt;1</formula>
    </cfRule>
    <cfRule type="expression" dxfId="6325" priority="229">
      <formula>COUNTIF($C$5:$Z$31,$C$105)&gt;1</formula>
    </cfRule>
    <cfRule type="expression" dxfId="6324" priority="230">
      <formula>COUNTIF($C$5:$Z$31,$C$104)&gt;1</formula>
    </cfRule>
    <cfRule type="expression" dxfId="6323" priority="231">
      <formula>COUNTIF($C$5:$Z$31,$C$103)&gt;1</formula>
    </cfRule>
    <cfRule type="expression" dxfId="6322" priority="232">
      <formula>COUNTIF($C$5:$Z$31,$C$102)&gt;1</formula>
    </cfRule>
    <cfRule type="expression" dxfId="6321" priority="233">
      <formula>COUNTIF($C$5:$Z$31,$C$101)&gt;1</formula>
    </cfRule>
  </conditionalFormatting>
  <conditionalFormatting sqref="M21">
    <cfRule type="expression" dxfId="6320" priority="168">
      <formula>COUNTIF($C$5:$Z$31,$C$133)&gt;1</formula>
    </cfRule>
    <cfRule type="expression" dxfId="6319" priority="169">
      <formula>COUNTIF($C$5:$Z$31,$C$132)&gt;1</formula>
    </cfRule>
    <cfRule type="expression" dxfId="6318" priority="170">
      <formula>COUNTIF($C$5:$Z$31,$C$131)&gt;1</formula>
    </cfRule>
    <cfRule type="expression" dxfId="6317" priority="171">
      <formula>COUNTIF($C$5:$Z$31,$C$130)&gt;1</formula>
    </cfRule>
    <cfRule type="expression" dxfId="6316" priority="172">
      <formula>COUNTIF($C$5:$Z$31,$C$129)&gt;1</formula>
    </cfRule>
    <cfRule type="expression" dxfId="6315" priority="173">
      <formula>COUNTIF($C$5:$Z$31,$C$128)&gt;1</formula>
    </cfRule>
    <cfRule type="expression" dxfId="6314" priority="174">
      <formula>COUNTIF($C$5:$Z$31,$C$127)&gt;1</formula>
    </cfRule>
    <cfRule type="expression" dxfId="6313" priority="175">
      <formula>COUNTIF($C$5:$Z$31,$C$126)&gt;1</formula>
    </cfRule>
    <cfRule type="expression" dxfId="6312" priority="176">
      <formula>COUNTIF($C$5:$Z$31,$C$125)&gt;1</formula>
    </cfRule>
    <cfRule type="expression" dxfId="6311" priority="177">
      <formula>COUNTIF($C$5:$Z$31,$C$124)&gt;1</formula>
    </cfRule>
    <cfRule type="expression" dxfId="6310" priority="178">
      <formula>COUNTIF($C$5:$Z$31,$C$123)&gt;1</formula>
    </cfRule>
    <cfRule type="expression" dxfId="6309" priority="179">
      <formula>COUNTIF($C$5:$Z$31,$C$122)&gt;1</formula>
    </cfRule>
    <cfRule type="expression" dxfId="6308" priority="180">
      <formula>COUNTIF($C$5:$Z$31,$C$121)&gt;1</formula>
    </cfRule>
    <cfRule type="expression" dxfId="6307" priority="181">
      <formula>COUNTIF($C$5:$Z$31,$C$120)&gt;1</formula>
    </cfRule>
    <cfRule type="expression" dxfId="6306" priority="182">
      <formula>COUNTIF($C$5:$Z$31,$C$119)&gt;1</formula>
    </cfRule>
    <cfRule type="expression" dxfId="6305" priority="183">
      <formula>COUNTIF($C$5:$Z$31,$C$118)&gt;1</formula>
    </cfRule>
    <cfRule type="expression" dxfId="6304" priority="184">
      <formula>COUNTIF($C$5:$Z$31,$C$117)&gt;1</formula>
    </cfRule>
    <cfRule type="expression" dxfId="6303" priority="185">
      <formula>COUNTIF($C$5:$Z$31,$C$116)&gt;1</formula>
    </cfRule>
    <cfRule type="expression" dxfId="6302" priority="186">
      <formula>COUNTIF($C$5:$Z$31,$C$115)&gt;1</formula>
    </cfRule>
    <cfRule type="expression" dxfId="6301" priority="187">
      <formula>COUNTIF($C$5:$Z$31,$C$114)&gt;1</formula>
    </cfRule>
    <cfRule type="expression" dxfId="6300" priority="188">
      <formula>COUNTIF($C$5:$Z$31,$C$113)&gt;1</formula>
    </cfRule>
    <cfRule type="expression" dxfId="6299" priority="189">
      <formula>COUNTIF($C$5:$Z$31,$C$112)&gt;1</formula>
    </cfRule>
    <cfRule type="expression" dxfId="6298" priority="190">
      <formula>COUNTIF($C$5:$Z$31,$C$111)&gt;1</formula>
    </cfRule>
    <cfRule type="expression" dxfId="6297" priority="191">
      <formula>COUNTIF($C$5:$Z$31,$C$110)&gt;1</formula>
    </cfRule>
    <cfRule type="expression" dxfId="6296" priority="192">
      <formula>COUNTIF($C$5:$Z$31,$C$109)&gt;1</formula>
    </cfRule>
    <cfRule type="expression" dxfId="6295" priority="193">
      <formula>COUNTIF($C$5:$Z$31,$C$108)&gt;1</formula>
    </cfRule>
    <cfRule type="expression" dxfId="6294" priority="194">
      <formula>COUNTIF($C$5:$Z$31,$C$107)&gt;1</formula>
    </cfRule>
    <cfRule type="expression" dxfId="6293" priority="195">
      <formula>COUNTIF($C$5:$Z$31,$C$106)&gt;1</formula>
    </cfRule>
    <cfRule type="expression" dxfId="6292" priority="196">
      <formula>COUNTIF($C$5:$Z$31,$C$105)&gt;1</formula>
    </cfRule>
    <cfRule type="expression" dxfId="6291" priority="197">
      <formula>COUNTIF($C$5:$Z$31,$C$104)&gt;1</formula>
    </cfRule>
    <cfRule type="expression" dxfId="6290" priority="198">
      <formula>COUNTIF($C$5:$Z$31,$C$103)&gt;1</formula>
    </cfRule>
    <cfRule type="expression" dxfId="6289" priority="199">
      <formula>COUNTIF($C$5:$Z$31,$C$102)&gt;1</formula>
    </cfRule>
    <cfRule type="expression" dxfId="6288" priority="200">
      <formula>COUNTIF($C$5:$Z$31,$C$101)&gt;1</formula>
    </cfRule>
  </conditionalFormatting>
  <conditionalFormatting sqref="M25">
    <cfRule type="expression" dxfId="6287" priority="135">
      <formula>COUNTIF($C$5:$Z$31,$C$133)&gt;1</formula>
    </cfRule>
    <cfRule type="expression" dxfId="6286" priority="136">
      <formula>COUNTIF($C$5:$Z$31,$C$132)&gt;1</formula>
    </cfRule>
    <cfRule type="expression" dxfId="6285" priority="137">
      <formula>COUNTIF($C$5:$Z$31,$C$131)&gt;1</formula>
    </cfRule>
    <cfRule type="expression" dxfId="6284" priority="138">
      <formula>COUNTIF($C$5:$Z$31,$C$130)&gt;1</formula>
    </cfRule>
    <cfRule type="expression" dxfId="6283" priority="139">
      <formula>COUNTIF($C$5:$Z$31,$C$129)&gt;1</formula>
    </cfRule>
    <cfRule type="expression" dxfId="6282" priority="140">
      <formula>COUNTIF($C$5:$Z$31,$C$128)&gt;1</formula>
    </cfRule>
    <cfRule type="expression" dxfId="6281" priority="141">
      <formula>COUNTIF($C$5:$Z$31,$C$127)&gt;1</formula>
    </cfRule>
    <cfRule type="expression" dxfId="6280" priority="142">
      <formula>COUNTIF($C$5:$Z$31,$C$126)&gt;1</formula>
    </cfRule>
    <cfRule type="expression" dxfId="6279" priority="143">
      <formula>COUNTIF($C$5:$Z$31,$C$125)&gt;1</formula>
    </cfRule>
    <cfRule type="expression" dxfId="6278" priority="144">
      <formula>COUNTIF($C$5:$Z$31,$C$124)&gt;1</formula>
    </cfRule>
    <cfRule type="expression" dxfId="6277" priority="145">
      <formula>COUNTIF($C$5:$Z$31,$C$123)&gt;1</formula>
    </cfRule>
    <cfRule type="expression" dxfId="6276" priority="146">
      <formula>COUNTIF($C$5:$Z$31,$C$122)&gt;1</formula>
    </cfRule>
    <cfRule type="expression" dxfId="6275" priority="147">
      <formula>COUNTIF($C$5:$Z$31,$C$121)&gt;1</formula>
    </cfRule>
    <cfRule type="expression" dxfId="6274" priority="148">
      <formula>COUNTIF($C$5:$Z$31,$C$120)&gt;1</formula>
    </cfRule>
    <cfRule type="expression" dxfId="6273" priority="149">
      <formula>COUNTIF($C$5:$Z$31,$C$119)&gt;1</formula>
    </cfRule>
    <cfRule type="expression" dxfId="6272" priority="150">
      <formula>COUNTIF($C$5:$Z$31,$C$118)&gt;1</formula>
    </cfRule>
    <cfRule type="expression" dxfId="6271" priority="151">
      <formula>COUNTIF($C$5:$Z$31,$C$117)&gt;1</formula>
    </cfRule>
    <cfRule type="expression" dxfId="6270" priority="152">
      <formula>COUNTIF($C$5:$Z$31,$C$116)&gt;1</formula>
    </cfRule>
    <cfRule type="expression" dxfId="6269" priority="153">
      <formula>COUNTIF($C$5:$Z$31,$C$115)&gt;1</formula>
    </cfRule>
    <cfRule type="expression" dxfId="6268" priority="154">
      <formula>COUNTIF($C$5:$Z$31,$C$114)&gt;1</formula>
    </cfRule>
    <cfRule type="expression" dxfId="6267" priority="155">
      <formula>COUNTIF($C$5:$Z$31,$C$113)&gt;1</formula>
    </cfRule>
    <cfRule type="expression" dxfId="6266" priority="156">
      <formula>COUNTIF($C$5:$Z$31,$C$112)&gt;1</formula>
    </cfRule>
    <cfRule type="expression" dxfId="6265" priority="157">
      <formula>COUNTIF($C$5:$Z$31,$C$111)&gt;1</formula>
    </cfRule>
    <cfRule type="expression" dxfId="6264" priority="158">
      <formula>COUNTIF($C$5:$Z$31,$C$110)&gt;1</formula>
    </cfRule>
    <cfRule type="expression" dxfId="6263" priority="159">
      <formula>COUNTIF($C$5:$Z$31,$C$109)&gt;1</formula>
    </cfRule>
    <cfRule type="expression" dxfId="6262" priority="160">
      <formula>COUNTIF($C$5:$Z$31,$C$108)&gt;1</formula>
    </cfRule>
    <cfRule type="expression" dxfId="6261" priority="161">
      <formula>COUNTIF($C$5:$Z$31,$C$107)&gt;1</formula>
    </cfRule>
    <cfRule type="expression" dxfId="6260" priority="162">
      <formula>COUNTIF($C$5:$Z$31,$C$106)&gt;1</formula>
    </cfRule>
    <cfRule type="expression" dxfId="6259" priority="163">
      <formula>COUNTIF($C$5:$Z$31,$C$105)&gt;1</formula>
    </cfRule>
    <cfRule type="expression" dxfId="6258" priority="164">
      <formula>COUNTIF($C$5:$Z$31,$C$104)&gt;1</formula>
    </cfRule>
    <cfRule type="expression" dxfId="6257" priority="165">
      <formula>COUNTIF($C$5:$Z$31,$C$103)&gt;1</formula>
    </cfRule>
    <cfRule type="expression" dxfId="6256" priority="166">
      <formula>COUNTIF($C$5:$Z$31,$C$102)&gt;1</formula>
    </cfRule>
    <cfRule type="expression" dxfId="6255" priority="167">
      <formula>COUNTIF($C$5:$Z$31,$C$101)&gt;1</formula>
    </cfRule>
  </conditionalFormatting>
  <conditionalFormatting sqref="W29">
    <cfRule type="expression" dxfId="6254" priority="35">
      <formula>COUNTIF($C$5:$Z$31,$C$133)&gt;1</formula>
    </cfRule>
    <cfRule type="expression" dxfId="6253" priority="36">
      <formula>COUNTIF($C$5:$Z$31,$C$132)&gt;1</formula>
    </cfRule>
    <cfRule type="expression" dxfId="6252" priority="37">
      <formula>COUNTIF($C$5:$Z$31,$C$131)&gt;1</formula>
    </cfRule>
    <cfRule type="expression" dxfId="6251" priority="38">
      <formula>COUNTIF($C$5:$Z$31,$C$130)&gt;1</formula>
    </cfRule>
    <cfRule type="expression" dxfId="6250" priority="39">
      <formula>COUNTIF($C$5:$Z$31,$C$129)&gt;1</formula>
    </cfRule>
    <cfRule type="expression" dxfId="6249" priority="40">
      <formula>COUNTIF($C$5:$Z$31,$C$128)&gt;1</formula>
    </cfRule>
    <cfRule type="expression" dxfId="6248" priority="41">
      <formula>COUNTIF($C$5:$Z$31,$C$127)&gt;1</formula>
    </cfRule>
    <cfRule type="expression" dxfId="6247" priority="42">
      <formula>COUNTIF($C$5:$Z$31,$C$126)&gt;1</formula>
    </cfRule>
    <cfRule type="expression" dxfId="6246" priority="43">
      <formula>COUNTIF($C$5:$Z$31,$C$125)&gt;1</formula>
    </cfRule>
    <cfRule type="expression" dxfId="6245" priority="44">
      <formula>COUNTIF($C$5:$Z$31,$C$124)&gt;1</formula>
    </cfRule>
    <cfRule type="expression" dxfId="6244" priority="45">
      <formula>COUNTIF($C$5:$Z$31,$C$123)&gt;1</formula>
    </cfRule>
    <cfRule type="expression" dxfId="6243" priority="46">
      <formula>COUNTIF($C$5:$Z$31,$C$122)&gt;1</formula>
    </cfRule>
    <cfRule type="expression" dxfId="6242" priority="47">
      <formula>COUNTIF($C$5:$Z$31,$C$121)&gt;1</formula>
    </cfRule>
    <cfRule type="expression" dxfId="6241" priority="48">
      <formula>COUNTIF($C$5:$Z$31,$C$120)&gt;1</formula>
    </cfRule>
    <cfRule type="expression" dxfId="6240" priority="49">
      <formula>COUNTIF($C$5:$Z$31,$C$119)&gt;1</formula>
    </cfRule>
    <cfRule type="expression" dxfId="6239" priority="50">
      <formula>COUNTIF($C$5:$Z$31,$C$118)&gt;1</formula>
    </cfRule>
    <cfRule type="expression" dxfId="6238" priority="51">
      <formula>COUNTIF($C$5:$Z$31,$C$117)&gt;1</formula>
    </cfRule>
    <cfRule type="expression" dxfId="6237" priority="52">
      <formula>COUNTIF($C$5:$Z$31,$C$116)&gt;1</formula>
    </cfRule>
    <cfRule type="expression" dxfId="6236" priority="53">
      <formula>COUNTIF($C$5:$Z$31,$C$115)&gt;1</formula>
    </cfRule>
    <cfRule type="expression" dxfId="6235" priority="54">
      <formula>COUNTIF($C$5:$Z$31,$C$114)&gt;1</formula>
    </cfRule>
    <cfRule type="expression" dxfId="6234" priority="55">
      <formula>COUNTIF($C$5:$Z$31,$C$113)&gt;1</formula>
    </cfRule>
    <cfRule type="expression" dxfId="6233" priority="56">
      <formula>COUNTIF($C$5:$Z$31,$C$112)&gt;1</formula>
    </cfRule>
    <cfRule type="expression" dxfId="6232" priority="57">
      <formula>COUNTIF($C$5:$Z$31,$C$111)&gt;1</formula>
    </cfRule>
    <cfRule type="expression" dxfId="6231" priority="58">
      <formula>COUNTIF($C$5:$Z$31,$C$110)&gt;1</formula>
    </cfRule>
    <cfRule type="expression" dxfId="6230" priority="59">
      <formula>COUNTIF($C$5:$Z$31,$C$109)&gt;1</formula>
    </cfRule>
    <cfRule type="expression" dxfId="6229" priority="60">
      <formula>COUNTIF($C$5:$Z$31,$C$108)&gt;1</formula>
    </cfRule>
    <cfRule type="expression" dxfId="6228" priority="61">
      <formula>COUNTIF($C$5:$Z$31,$C$107)&gt;1</formula>
    </cfRule>
    <cfRule type="expression" dxfId="6227" priority="62">
      <formula>COUNTIF($C$5:$Z$31,$C$106)&gt;1</formula>
    </cfRule>
    <cfRule type="expression" dxfId="6226" priority="63">
      <formula>COUNTIF($C$5:$Z$31,$C$105)&gt;1</formula>
    </cfRule>
    <cfRule type="expression" dxfId="6225" priority="64">
      <formula>COUNTIF($C$5:$Z$31,$C$104)&gt;1</formula>
    </cfRule>
    <cfRule type="expression" dxfId="6224" priority="65">
      <formula>COUNTIF($C$5:$Z$31,$C$103)&gt;1</formula>
    </cfRule>
    <cfRule type="expression" dxfId="6223" priority="66">
      <formula>COUNTIF($C$5:$Z$31,$C$102)&gt;1</formula>
    </cfRule>
    <cfRule type="expression" dxfId="6222" priority="67">
      <formula>COUNTIF($C$5:$Z$31,$C$101)&gt;1</formula>
    </cfRule>
  </conditionalFormatting>
  <conditionalFormatting sqref="I9:J9">
    <cfRule type="expression" dxfId="6221" priority="1" stopIfTrue="1">
      <formula>COUNTIF($C$5:$Z$31,$C$133)&gt;1</formula>
    </cfRule>
    <cfRule type="expression" dxfId="6220" priority="2" stopIfTrue="1">
      <formula>COUNTIF($C$5:$Z$31,$C$132)&gt;1</formula>
    </cfRule>
    <cfRule type="expression" dxfId="6219" priority="3" stopIfTrue="1">
      <formula>COUNTIF($C$5:$Z$31,$C$131)&gt;1</formula>
    </cfRule>
    <cfRule type="expression" dxfId="6218" priority="4" stopIfTrue="1">
      <formula>COUNTIF($C$5:$Z$31,$C$130)&gt;1</formula>
    </cfRule>
    <cfRule type="expression" dxfId="6217" priority="5" stopIfTrue="1">
      <formula>COUNTIF($C$5:$Z$31,$C$129)&gt;1</formula>
    </cfRule>
    <cfRule type="expression" dxfId="6216" priority="6" stopIfTrue="1">
      <formula>COUNTIF($C$5:$Z$31,$C$128)&gt;1</formula>
    </cfRule>
    <cfRule type="expression" dxfId="6215" priority="7" stopIfTrue="1">
      <formula>COUNTIF($C$5:$Z$31,$C$127)&gt;1</formula>
    </cfRule>
    <cfRule type="expression" dxfId="6214" priority="8" stopIfTrue="1">
      <formula>COUNTIF($C$5:$Z$31,$C$126)&gt;1</formula>
    </cfRule>
    <cfRule type="expression" dxfId="6213" priority="9" stopIfTrue="1">
      <formula>COUNTIF($C$5:$Z$31,$C$125)&gt;1</formula>
    </cfRule>
    <cfRule type="expression" dxfId="6212" priority="10" stopIfTrue="1">
      <formula>COUNTIF($C$5:$Z$31,$C$124)&gt;1</formula>
    </cfRule>
    <cfRule type="expression" dxfId="6211" priority="11" stopIfTrue="1">
      <formula>COUNTIF($C$5:$Z$31,$C$123)&gt;1</formula>
    </cfRule>
    <cfRule type="expression" dxfId="6210" priority="12" stopIfTrue="1">
      <formula>COUNTIF($C$5:$Z$31,$C$122)&gt;1</formula>
    </cfRule>
    <cfRule type="expression" dxfId="6209" priority="13" stopIfTrue="1">
      <formula>COUNTIF($C$5:$Z$31,$C$121)&gt;1</formula>
    </cfRule>
    <cfRule type="expression" dxfId="6208" priority="14" stopIfTrue="1">
      <formula>COUNTIF($C$5:$Z$31,$C$120)&gt;1</formula>
    </cfRule>
    <cfRule type="expression" dxfId="6207" priority="15" stopIfTrue="1">
      <formula>COUNTIF($C$5:$Z$31,$C$119)&gt;1</formula>
    </cfRule>
    <cfRule type="expression" dxfId="6206" priority="16" stopIfTrue="1">
      <formula>COUNTIF($C$5:$Z$31,$C$118)&gt;1</formula>
    </cfRule>
    <cfRule type="expression" dxfId="6205" priority="17" stopIfTrue="1">
      <formula>COUNTIF($C$5:$Z$31,$C$117)&gt;1</formula>
    </cfRule>
    <cfRule type="expression" dxfId="6204" priority="18" stopIfTrue="1">
      <formula>COUNTIF($C$5:$Z$31,$C$116)&gt;1</formula>
    </cfRule>
    <cfRule type="expression" dxfId="6203" priority="19" stopIfTrue="1">
      <formula>COUNTIF($C$5:$Z$31,$C$115)&gt;1</formula>
    </cfRule>
    <cfRule type="expression" dxfId="6202" priority="20" stopIfTrue="1">
      <formula>COUNTIF($C$5:$Z$31,$C$114)&gt;1</formula>
    </cfRule>
    <cfRule type="expression" dxfId="6201" priority="21" stopIfTrue="1">
      <formula>COUNTIF($C$5:$Z$31,$C$113)&gt;1</formula>
    </cfRule>
    <cfRule type="expression" dxfId="6200" priority="22" stopIfTrue="1">
      <formula>COUNTIF($C$5:$Z$31,$C$112)&gt;1</formula>
    </cfRule>
    <cfRule type="expression" dxfId="6199" priority="23" stopIfTrue="1">
      <formula>COUNTIF($C$5:$Z$31,$C$111)&gt;1</formula>
    </cfRule>
    <cfRule type="expression" dxfId="6198" priority="24" stopIfTrue="1">
      <formula>COUNTIF($C$5:$Z$31,$C$110)&gt;1</formula>
    </cfRule>
    <cfRule type="expression" dxfId="6197" priority="25" stopIfTrue="1">
      <formula>COUNTIF($C$5:$Z$31,$C$109)&gt;1</formula>
    </cfRule>
    <cfRule type="expression" dxfId="6196" priority="26" stopIfTrue="1">
      <formula>COUNTIF($C$5:$Z$31,$C$108)&gt;1</formula>
    </cfRule>
    <cfRule type="expression" dxfId="6195" priority="27" stopIfTrue="1">
      <formula>COUNTIF($C$5:$Z$31,$C$107)&gt;1</formula>
    </cfRule>
    <cfRule type="expression" dxfId="6194" priority="28" stopIfTrue="1">
      <formula>COUNTIF($C$5:$Z$31,$C$106)&gt;1</formula>
    </cfRule>
    <cfRule type="expression" dxfId="6193" priority="29" stopIfTrue="1">
      <formula>COUNTIF($C$5:$Z$31,$C$105)&gt;1</formula>
    </cfRule>
    <cfRule type="expression" dxfId="6192" priority="30" stopIfTrue="1">
      <formula>COUNTIF($C$5:$Z$31,$C$104)&gt;1</formula>
    </cfRule>
    <cfRule type="expression" dxfId="6191" priority="31" stopIfTrue="1">
      <formula>COUNTIF($C$5:$Z$31,$C$103)&gt;1</formula>
    </cfRule>
    <cfRule type="expression" dxfId="6190" priority="32" stopIfTrue="1">
      <formula>COUNTIF($C$5:$Z$31,$C$102)&gt;1</formula>
    </cfRule>
    <cfRule type="expression" dxfId="6189" priority="33" stopIfTrue="1">
      <formula>COUNTIF($C$5:$Z$31,$C$101)&gt;1</formula>
    </cfRule>
    <cfRule type="cellIs" dxfId="618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ignoredErrors>
    <ignoredError sqref="M9 M20:Z20 M23:Q24 M22:Q22 M26:Q26 P18:S18 P14:S14 P10:S10 U18:X18 U14:X14 U10:X10 Z18 M18:N18 M19:Z19 Z14 M14:N14 M15:Z16 Z10 M10:N10 M12:Z12 O10 O14 O18 Y10 Y14 Y18 T10 T14 T18 U26:X26 U22:X22 Z26 R26:S26 Z22 R22:S22 R23:Z24 T22 T26 Y22 Y26 Z9 M13 Z13 M17 Z17 P21:R21 Z21 R25 Z25 U25:W25 U21:W21 U17:W17 U13:W13 U9:W9 P9:R9 P13:R13 P17:R17 P25:Q25 M11 O11:Z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33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28575</xdr:colOff>
                    <xdr:row>103</xdr:row>
                    <xdr:rowOff>28575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A9F0-4DF4-4DD1-B52E-91E5FE237642}">
  <sheetPr codeName="Feuil28">
    <tabColor rgb="FFFF0000"/>
    <pageSetUpPr fitToPage="1"/>
  </sheetPr>
  <dimension ref="A1:AM167"/>
  <sheetViews>
    <sheetView topLeftCell="A5" zoomScale="73" workbookViewId="0">
      <selection sqref="A1:Z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28515625" style="1" customWidth="1"/>
    <col min="7" max="7" width="2" style="1" customWidth="1"/>
    <col min="8" max="8" width="7.7109375" style="1" customWidth="1"/>
    <col min="9" max="9" width="4.140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7.5703125" style="1" customWidth="1"/>
    <col min="30" max="30" width="6.5703125" style="1" customWidth="1"/>
    <col min="31" max="31" width="17.140625" style="1" customWidth="1"/>
    <col min="32" max="32" width="11.140625" style="1" customWidth="1"/>
    <col min="33" max="33" width="14.140625" style="1" customWidth="1"/>
    <col min="34" max="34" width="11.42578125" style="1"/>
    <col min="35" max="35" width="14.28515625" style="1" customWidth="1"/>
    <col min="36" max="16384" width="11.42578125" style="1"/>
  </cols>
  <sheetData>
    <row r="1" spans="1:38" ht="21" x14ac:dyDescent="0.3">
      <c r="A1" s="1044">
        <f ca="1">TODAY()</f>
        <v>45613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1044"/>
      <c r="M1" s="1044"/>
      <c r="N1" s="1044"/>
      <c r="O1" s="1044"/>
      <c r="P1" s="1044"/>
      <c r="Q1" s="1044"/>
      <c r="R1" s="1044"/>
      <c r="S1" s="1044"/>
      <c r="T1" s="1044"/>
      <c r="U1" s="1044"/>
      <c r="V1" s="1044"/>
      <c r="W1" s="1044"/>
      <c r="X1" s="1044"/>
      <c r="Y1" s="1044"/>
      <c r="Z1" s="1044"/>
    </row>
    <row r="2" spans="1:38" ht="15.75" customHeight="1" x14ac:dyDescent="0.35">
      <c r="A2" s="119"/>
      <c r="F2" s="1" t="s">
        <v>1</v>
      </c>
    </row>
    <row r="3" spans="1:38" ht="31.5" customHeight="1" x14ac:dyDescent="0.35">
      <c r="A3" s="867"/>
      <c r="B3" s="1114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 x14ac:dyDescent="0.4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 x14ac:dyDescent="0.4">
      <c r="A5" s="841" t="s">
        <v>8</v>
      </c>
      <c r="B5" s="5"/>
      <c r="C5" s="845">
        <v>1026</v>
      </c>
      <c r="D5" s="877"/>
      <c r="E5" s="934"/>
      <c r="F5" s="393"/>
      <c r="G5" s="5"/>
      <c r="H5" s="845"/>
      <c r="I5" s="877"/>
      <c r="J5" s="934"/>
      <c r="K5" s="584"/>
      <c r="L5" s="5"/>
      <c r="M5" s="843"/>
      <c r="N5" s="878"/>
      <c r="O5" s="887"/>
      <c r="P5" s="11"/>
      <c r="Q5" s="5"/>
      <c r="R5" s="843"/>
      <c r="S5" s="878"/>
      <c r="T5" s="887"/>
      <c r="U5" s="11"/>
      <c r="V5" s="5"/>
      <c r="W5" s="843"/>
      <c r="X5" s="878"/>
      <c r="Y5" s="887"/>
      <c r="Z5" s="11"/>
      <c r="AA5" s="5"/>
      <c r="AE5" s="794">
        <v>1006</v>
      </c>
      <c r="AF5" s="586">
        <v>1014</v>
      </c>
      <c r="AG5" s="257"/>
      <c r="AH5" s="127"/>
      <c r="AI5" s="169" t="s">
        <v>10</v>
      </c>
      <c r="AJ5" s="170"/>
    </row>
    <row r="6" spans="1:38" ht="18" customHeight="1" thickBot="1" x14ac:dyDescent="0.4">
      <c r="A6" s="841"/>
      <c r="B6" s="5"/>
      <c r="C6" s="954"/>
      <c r="D6" s="1115"/>
      <c r="E6" s="954" t="s">
        <v>265</v>
      </c>
      <c r="F6" s="1115"/>
      <c r="G6" s="183"/>
      <c r="H6" s="954"/>
      <c r="I6" s="1115"/>
      <c r="J6" s="954"/>
      <c r="K6" s="1115"/>
      <c r="L6" s="183"/>
      <c r="M6" s="954"/>
      <c r="N6" s="1115"/>
      <c r="O6" s="1116"/>
      <c r="P6" s="1117"/>
      <c r="Q6" s="183"/>
      <c r="R6" s="1091"/>
      <c r="S6" s="1118"/>
      <c r="T6" s="1116"/>
      <c r="U6" s="1117"/>
      <c r="V6" s="5"/>
      <c r="W6" s="954"/>
      <c r="X6" s="1046"/>
      <c r="Y6" s="1116"/>
      <c r="Z6" s="1117"/>
      <c r="AA6" s="5"/>
      <c r="AC6" s="1" t="s">
        <v>2</v>
      </c>
      <c r="AE6" s="158">
        <v>1027</v>
      </c>
      <c r="AF6" s="564"/>
      <c r="AG6" s="257"/>
      <c r="AH6" s="85"/>
      <c r="AI6" s="162" t="s">
        <v>11</v>
      </c>
      <c r="AJ6" s="290"/>
    </row>
    <row r="7" spans="1:38" ht="18" customHeight="1" x14ac:dyDescent="0.35">
      <c r="A7" s="1108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159">
        <v>1010</v>
      </c>
      <c r="AF7" s="274"/>
      <c r="AG7" s="285"/>
      <c r="AH7" s="85"/>
      <c r="AI7" s="163" t="s">
        <v>12</v>
      </c>
      <c r="AJ7" s="264"/>
      <c r="AL7" s="139"/>
    </row>
    <row r="8" spans="1:38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273"/>
      <c r="AG8" s="275"/>
      <c r="AH8" s="85"/>
      <c r="AI8" s="229"/>
      <c r="AJ8" s="229"/>
      <c r="AL8" s="1" t="s">
        <v>2</v>
      </c>
    </row>
    <row r="9" spans="1:38" ht="18" customHeight="1" thickBot="1" x14ac:dyDescent="0.4">
      <c r="A9" s="847" t="s">
        <v>13</v>
      </c>
      <c r="B9" s="5"/>
      <c r="C9" s="27" t="str">
        <f>$AB$43</f>
        <v>9205</v>
      </c>
      <c r="D9" s="843"/>
      <c r="E9" s="878"/>
      <c r="F9" s="26">
        <v>10</v>
      </c>
      <c r="G9" s="5"/>
      <c r="H9" s="27" t="str">
        <f>$AB$41</f>
        <v>9104</v>
      </c>
      <c r="I9" s="843"/>
      <c r="J9" s="878"/>
      <c r="K9" s="26">
        <v>8</v>
      </c>
      <c r="M9" s="27" t="str">
        <f>$AB$39</f>
        <v>9204</v>
      </c>
      <c r="N9" s="843"/>
      <c r="O9" s="878"/>
      <c r="P9" s="26">
        <v>6</v>
      </c>
      <c r="Q9" s="5"/>
      <c r="R9" s="27" t="str">
        <f>$AB$37</f>
        <v>9102</v>
      </c>
      <c r="S9" s="843"/>
      <c r="T9" s="878"/>
      <c r="U9" s="26">
        <v>4</v>
      </c>
      <c r="V9" s="5"/>
      <c r="W9" s="27" t="str">
        <f>$AB$34</f>
        <v>9201</v>
      </c>
      <c r="X9" s="1112"/>
      <c r="Y9" s="1113"/>
      <c r="Z9" s="26">
        <v>1</v>
      </c>
      <c r="AA9" s="5"/>
      <c r="AB9" s="858" t="s">
        <v>14</v>
      </c>
      <c r="AC9" s="858"/>
      <c r="AE9" s="157"/>
      <c r="AF9" s="276"/>
      <c r="AG9" s="597"/>
      <c r="AH9" s="85"/>
      <c r="AI9" s="267" t="s">
        <v>15</v>
      </c>
      <c r="AJ9" s="173"/>
    </row>
    <row r="10" spans="1:38" ht="18" customHeight="1" thickBot="1" x14ac:dyDescent="0.4">
      <c r="A10" s="847"/>
      <c r="B10" s="5"/>
      <c r="C10" s="679">
        <f>$AC$43</f>
        <v>0.24027777777777778</v>
      </c>
      <c r="D10" s="680"/>
      <c r="E10" s="1106">
        <f>$AF$43</f>
        <v>5.7638888888888885E-2</v>
      </c>
      <c r="F10" s="1107"/>
      <c r="G10" s="25"/>
      <c r="H10" s="839">
        <f>$AC$41</f>
        <v>0.22361111111111109</v>
      </c>
      <c r="I10" s="1105"/>
      <c r="J10" s="839" t="str">
        <f>$AF$41</f>
        <v>20:52</v>
      </c>
      <c r="K10" s="840"/>
      <c r="M10" s="839">
        <f>$AC$39</f>
        <v>0.20833333333333334</v>
      </c>
      <c r="N10" s="1105"/>
      <c r="O10" s="839">
        <f>$AF$39</f>
        <v>6.0416666666666667E-2</v>
      </c>
      <c r="P10" s="840"/>
      <c r="Q10" s="25"/>
      <c r="R10" s="839">
        <f>$AC$37</f>
        <v>0.20416666666666669</v>
      </c>
      <c r="S10" s="1105"/>
      <c r="T10" s="839">
        <f>$AF$37</f>
        <v>3.888888888888889E-2</v>
      </c>
      <c r="U10" s="840"/>
      <c r="V10" s="25"/>
      <c r="W10" s="839">
        <f>$AC$34</f>
        <v>0.17777777777777778</v>
      </c>
      <c r="X10" s="1105"/>
      <c r="Y10" s="839" t="str">
        <f>$AF$34</f>
        <v>21:13</v>
      </c>
      <c r="Z10" s="840"/>
      <c r="AA10" s="5"/>
      <c r="AB10" s="858" t="s">
        <v>16</v>
      </c>
      <c r="AC10" s="858"/>
      <c r="AE10" s="158"/>
      <c r="AF10" s="277"/>
      <c r="AG10" s="280"/>
      <c r="AH10" s="85"/>
      <c r="AI10" s="227"/>
      <c r="AJ10" s="263"/>
    </row>
    <row r="11" spans="1:38" ht="18" customHeight="1" x14ac:dyDescent="0.35">
      <c r="A11" s="1108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 x14ac:dyDescent="0.4">
      <c r="A13" s="841" t="s">
        <v>18</v>
      </c>
      <c r="B13" s="5"/>
      <c r="C13" s="27" t="str">
        <f>$AB$45</f>
        <v>9206</v>
      </c>
      <c r="D13" s="843"/>
      <c r="E13" s="878"/>
      <c r="F13" s="26">
        <v>12</v>
      </c>
      <c r="G13" s="5"/>
      <c r="H13" s="27" t="str">
        <f>$AB$40</f>
        <v>9103</v>
      </c>
      <c r="I13" s="843"/>
      <c r="J13" s="878"/>
      <c r="K13" s="26">
        <v>7</v>
      </c>
      <c r="L13" s="5"/>
      <c r="M13" s="27" t="str">
        <f>$AB$38</f>
        <v>9203</v>
      </c>
      <c r="N13" s="843"/>
      <c r="O13" s="878"/>
      <c r="P13" s="26">
        <v>5</v>
      </c>
      <c r="Q13" s="5"/>
      <c r="R13" s="27" t="str">
        <f>$AB$36</f>
        <v>9202</v>
      </c>
      <c r="S13" s="843"/>
      <c r="T13" s="878"/>
      <c r="U13" s="26">
        <v>3</v>
      </c>
      <c r="V13" s="5"/>
      <c r="W13" s="27" t="str">
        <f>$AB$35</f>
        <v>9101</v>
      </c>
      <c r="X13" s="843"/>
      <c r="Y13" s="878"/>
      <c r="Z13" s="26">
        <v>2</v>
      </c>
      <c r="AA13" s="5"/>
      <c r="AB13" s="858" t="s">
        <v>14</v>
      </c>
      <c r="AC13" s="858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 x14ac:dyDescent="0.4">
      <c r="A14" s="841"/>
      <c r="B14" s="5"/>
      <c r="C14" s="679">
        <f>$AC$45</f>
        <v>0.2590277777777778</v>
      </c>
      <c r="D14" s="680"/>
      <c r="E14" s="839" t="str">
        <f>$AF$45</f>
        <v>20:40</v>
      </c>
      <c r="F14" s="840"/>
      <c r="G14" s="25"/>
      <c r="H14" s="839">
        <f>$AC$40</f>
        <v>0.21458333333333335</v>
      </c>
      <c r="I14" s="1105"/>
      <c r="J14" s="839">
        <f>$AF$40</f>
        <v>1.0611111111111111</v>
      </c>
      <c r="K14" s="840"/>
      <c r="L14" s="25"/>
      <c r="M14" s="839">
        <f>$AC$38</f>
        <v>0.20416666666666669</v>
      </c>
      <c r="N14" s="1105"/>
      <c r="O14" s="839">
        <f>$AF$38</f>
        <v>3.3333333333333333E-2</v>
      </c>
      <c r="P14" s="840"/>
      <c r="Q14" s="25"/>
      <c r="R14" s="839">
        <f>$AC$36</f>
        <v>0.19305555555555554</v>
      </c>
      <c r="S14" s="1105"/>
      <c r="T14" s="839">
        <f>$AF$36</f>
        <v>6.9444444444444447E-4</v>
      </c>
      <c r="U14" s="840"/>
      <c r="V14" s="25"/>
      <c r="W14" s="839">
        <f>$AC$35</f>
        <v>0.19097222222222221</v>
      </c>
      <c r="X14" s="1105"/>
      <c r="Y14" s="839">
        <f>$AF$35</f>
        <v>3.125E-2</v>
      </c>
      <c r="Z14" s="840"/>
      <c r="AA14" s="5"/>
      <c r="AB14" s="858" t="s">
        <v>16</v>
      </c>
      <c r="AC14" s="858"/>
      <c r="AE14" s="158"/>
      <c r="AF14" s="565"/>
      <c r="AG14" s="566"/>
      <c r="AH14" s="85"/>
      <c r="AI14" s="227"/>
      <c r="AJ14" s="263"/>
      <c r="AK14" s="139"/>
    </row>
    <row r="15" spans="1:38" ht="18" customHeight="1" x14ac:dyDescent="0.35">
      <c r="A15" s="1108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 x14ac:dyDescent="0.4">
      <c r="A17" s="847" t="s">
        <v>22</v>
      </c>
      <c r="B17" s="5"/>
      <c r="C17" s="28" t="str">
        <f>$AB$52</f>
        <v>9209</v>
      </c>
      <c r="D17" s="843"/>
      <c r="E17" s="878"/>
      <c r="F17" s="26">
        <v>19</v>
      </c>
      <c r="H17" s="28" t="str">
        <f>$AB$50</f>
        <v>9208</v>
      </c>
      <c r="I17" s="843"/>
      <c r="J17" s="878"/>
      <c r="K17" s="26">
        <v>17</v>
      </c>
      <c r="L17" s="5"/>
      <c r="M17" s="28">
        <v>9108</v>
      </c>
      <c r="N17" s="843"/>
      <c r="O17" s="844"/>
      <c r="P17" s="26">
        <v>15</v>
      </c>
      <c r="Q17" s="5"/>
      <c r="R17" s="28">
        <v>9107</v>
      </c>
      <c r="S17" s="843"/>
      <c r="T17" s="844"/>
      <c r="U17" s="26">
        <v>13</v>
      </c>
      <c r="V17" s="5"/>
      <c r="W17" s="28" t="str">
        <f>$AB$42</f>
        <v>9105</v>
      </c>
      <c r="X17" s="843"/>
      <c r="Y17" s="844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 x14ac:dyDescent="0.4">
      <c r="A18" s="847"/>
      <c r="B18" s="5"/>
      <c r="C18" s="839" t="str">
        <f>$AC$52</f>
        <v>12:47</v>
      </c>
      <c r="D18" s="1105"/>
      <c r="E18" s="839" t="str">
        <f>$AF$52</f>
        <v>21:09</v>
      </c>
      <c r="F18" s="840"/>
      <c r="H18" s="839" t="str">
        <f>$AC$50</f>
        <v>12:34</v>
      </c>
      <c r="I18" s="1105"/>
      <c r="J18" s="839" t="str">
        <f>$AF$50</f>
        <v>20:20</v>
      </c>
      <c r="K18" s="840"/>
      <c r="L18" s="25"/>
      <c r="M18" s="679" t="str">
        <f>$AC$48</f>
        <v>11:59</v>
      </c>
      <c r="N18" s="680"/>
      <c r="O18" s="839">
        <f>$AF$48</f>
        <v>4.8611111111111112E-2</v>
      </c>
      <c r="P18" s="840"/>
      <c r="Q18" s="25"/>
      <c r="R18" s="839">
        <f>$AC$46</f>
        <v>0.2673611111111111</v>
      </c>
      <c r="S18" s="1105"/>
      <c r="T18" s="839" t="str">
        <f>$AF$46</f>
        <v>19:39</v>
      </c>
      <c r="U18" s="840"/>
      <c r="V18" s="25"/>
      <c r="W18" s="679">
        <f>$AC$42</f>
        <v>0.23194444444444443</v>
      </c>
      <c r="X18" s="680"/>
      <c r="Y18" s="839" t="str">
        <f>$AF$42</f>
        <v>19:59</v>
      </c>
      <c r="Z18" s="840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 x14ac:dyDescent="0.35">
      <c r="A19" s="1108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 x14ac:dyDescent="0.4">
      <c r="A21" s="841" t="s">
        <v>27</v>
      </c>
      <c r="B21" s="5"/>
      <c r="C21" s="1109"/>
      <c r="D21" s="1110"/>
      <c r="E21" s="1111"/>
      <c r="F21" s="182"/>
      <c r="G21" s="5"/>
      <c r="H21" s="28" t="str">
        <f>$AB$54</f>
        <v>9211</v>
      </c>
      <c r="I21" s="843"/>
      <c r="J21" s="878"/>
      <c r="K21" s="26">
        <v>21</v>
      </c>
      <c r="M21" s="28">
        <v>9109</v>
      </c>
      <c r="N21" s="843"/>
      <c r="O21" s="878"/>
      <c r="P21" s="26">
        <v>16</v>
      </c>
      <c r="Q21" s="5"/>
      <c r="R21" s="28" t="str">
        <f>$AB$47</f>
        <v>9207</v>
      </c>
      <c r="S21" s="843"/>
      <c r="T21" s="878"/>
      <c r="U21" s="26">
        <v>14</v>
      </c>
      <c r="V21" s="5"/>
      <c r="W21" s="28" t="str">
        <f>$AB$44</f>
        <v>9106</v>
      </c>
      <c r="X21" s="843"/>
      <c r="Y21" s="844"/>
      <c r="Z21" s="26">
        <v>11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 x14ac:dyDescent="0.4">
      <c r="A22" s="841"/>
      <c r="B22" s="5"/>
      <c r="C22" s="954"/>
      <c r="D22" s="1025"/>
      <c r="E22" s="852"/>
      <c r="F22" s="871"/>
      <c r="G22" s="355"/>
      <c r="H22" s="839" t="str">
        <f>$AC$54</f>
        <v>13:00</v>
      </c>
      <c r="I22" s="840"/>
      <c r="J22" s="839">
        <f>$AF$54</f>
        <v>4.3750000000000004E-2</v>
      </c>
      <c r="K22" s="840"/>
      <c r="M22" s="839" t="str">
        <f>$AC$49</f>
        <v>12:25</v>
      </c>
      <c r="N22" s="1105"/>
      <c r="O22" s="839">
        <f>$AF$49</f>
        <v>2.1527777777777781E-2</v>
      </c>
      <c r="P22" s="840"/>
      <c r="Q22" s="25"/>
      <c r="R22" s="839">
        <f>$AC$47</f>
        <v>0.2673611111111111</v>
      </c>
      <c r="S22" s="1105"/>
      <c r="T22" s="839" t="str">
        <f>$AF$47</f>
        <v>19:51</v>
      </c>
      <c r="U22" s="840"/>
      <c r="V22" s="25"/>
      <c r="W22" s="679">
        <f>$AC$44</f>
        <v>0.24305555555555555</v>
      </c>
      <c r="X22" s="680"/>
      <c r="Y22" s="839" t="str">
        <f>$AF$44</f>
        <v>20:19</v>
      </c>
      <c r="Z22" s="840"/>
      <c r="AA22" s="5"/>
      <c r="AE22" s="225"/>
      <c r="AF22" s="567">
        <f>COUNTA(AE5:AE7,AE9:AE11,AE13:AE15,AF14,AG14,AG15,AG5:AG7,C5,H5,M5,R5,W5,S21,X21,N13,S13,X9,N17,D13,I9,N9,X13,S9,I13,X17,N21,S25,#REF!,I21,I17,S17,D9,N25,D17,X25,C25,C29,H29,AF5,C21,#REF!,H25,#REF!)</f>
        <v>13</v>
      </c>
      <c r="AG22" s="225"/>
      <c r="AH22" s="85"/>
      <c r="AI22" s="493"/>
      <c r="AJ22" s="318"/>
    </row>
    <row r="23" spans="1:39" ht="18" customHeight="1" x14ac:dyDescent="0.35">
      <c r="A23" s="1108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0999999999999996" customHeight="1" thickBot="1" x14ac:dyDescent="0.4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 x14ac:dyDescent="0.4">
      <c r="A25" s="847" t="s">
        <v>30</v>
      </c>
      <c r="B25" s="5"/>
      <c r="C25" s="1109">
        <v>1028</v>
      </c>
      <c r="D25" s="1110"/>
      <c r="E25" s="1111"/>
      <c r="F25" s="182"/>
      <c r="G25" s="183"/>
      <c r="H25" s="1109">
        <v>1012</v>
      </c>
      <c r="I25" s="1110"/>
      <c r="J25" s="1111"/>
      <c r="K25" s="182"/>
      <c r="L25" s="5"/>
      <c r="M25" s="29" t="str">
        <f>$AB$55</f>
        <v>9212</v>
      </c>
      <c r="N25" s="843">
        <v>1023</v>
      </c>
      <c r="O25" s="878"/>
      <c r="P25" s="236">
        <v>22</v>
      </c>
      <c r="Q25" s="5"/>
      <c r="R25" s="29" t="str">
        <f>$AB$53</f>
        <v>9210</v>
      </c>
      <c r="S25" s="843"/>
      <c r="T25" s="878"/>
      <c r="U25" s="26">
        <v>20</v>
      </c>
      <c r="V25" s="5"/>
      <c r="W25" s="29" t="str">
        <f>$AB$51</f>
        <v>9110</v>
      </c>
      <c r="X25" s="843"/>
      <c r="Y25" s="878"/>
      <c r="Z25" s="26">
        <v>18</v>
      </c>
      <c r="AA25" s="5"/>
      <c r="AH25" s="85"/>
      <c r="AI25" s="268" t="s">
        <v>32</v>
      </c>
      <c r="AJ25" s="848"/>
    </row>
    <row r="26" spans="1:39" ht="18" customHeight="1" thickBot="1" x14ac:dyDescent="0.4">
      <c r="A26" s="847"/>
      <c r="B26" s="5"/>
      <c r="C26" s="954"/>
      <c r="D26" s="1025"/>
      <c r="E26" s="1101"/>
      <c r="F26" s="871"/>
      <c r="G26" s="183"/>
      <c r="H26" s="954"/>
      <c r="I26" s="1104"/>
      <c r="J26" s="1101"/>
      <c r="K26" s="871"/>
      <c r="L26" s="25"/>
      <c r="M26" s="839" t="str">
        <f>$AC$55</f>
        <v>13:20</v>
      </c>
      <c r="N26" s="1105"/>
      <c r="O26" s="839" t="str">
        <f>$AF$55</f>
        <v>20:03</v>
      </c>
      <c r="P26" s="840"/>
      <c r="Q26" s="25"/>
      <c r="R26" s="839" t="str">
        <f>$AC$53</f>
        <v>12:54</v>
      </c>
      <c r="S26" s="1105"/>
      <c r="T26" s="839" t="str">
        <f>$AF$53</f>
        <v>19:31</v>
      </c>
      <c r="U26" s="840"/>
      <c r="V26" s="25"/>
      <c r="W26" s="839" t="str">
        <f>$AC$51</f>
        <v>12:46</v>
      </c>
      <c r="X26" s="1105"/>
      <c r="Y26" s="839" t="str">
        <f>$AF$51</f>
        <v>21:20</v>
      </c>
      <c r="Z26" s="840"/>
      <c r="AA26" s="19"/>
      <c r="AH26" s="85"/>
      <c r="AI26" s="269" t="s">
        <v>33</v>
      </c>
      <c r="AJ26" s="849"/>
    </row>
    <row r="27" spans="1:39" ht="18" customHeight="1" x14ac:dyDescent="0.35">
      <c r="A27" s="1108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/>
      <c r="N27"/>
      <c r="O27"/>
      <c r="P27"/>
      <c r="Q27" s="5"/>
      <c r="R27" s="7"/>
      <c r="S27" s="7"/>
      <c r="T27" s="7"/>
      <c r="U27" s="7"/>
      <c r="V27" s="5"/>
      <c r="W27"/>
      <c r="X27"/>
      <c r="Y27"/>
      <c r="Z27"/>
      <c r="AA27" s="5"/>
      <c r="AH27" s="85"/>
      <c r="AI27" s="265"/>
      <c r="AJ27" s="263"/>
    </row>
    <row r="28" spans="1:39" ht="5.0999999999999996" customHeight="1" thickBot="1" x14ac:dyDescent="0.4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 x14ac:dyDescent="0.4">
      <c r="A29" s="841" t="s">
        <v>35</v>
      </c>
      <c r="B29" s="5"/>
      <c r="C29" s="845">
        <v>1007</v>
      </c>
      <c r="D29" s="877"/>
      <c r="E29" s="934"/>
      <c r="F29" s="182"/>
      <c r="G29" s="183"/>
      <c r="H29" s="845">
        <v>1029</v>
      </c>
      <c r="I29" s="877"/>
      <c r="J29" s="934"/>
      <c r="K29" s="182"/>
      <c r="L29" s="183"/>
      <c r="M29" s="845">
        <v>1009</v>
      </c>
      <c r="N29" s="877"/>
      <c r="O29" s="934"/>
      <c r="P29" s="182"/>
      <c r="Q29" s="183"/>
      <c r="R29" s="845">
        <v>1025</v>
      </c>
      <c r="S29" s="877"/>
      <c r="T29" s="934"/>
      <c r="U29" s="182"/>
      <c r="V29" s="183"/>
      <c r="W29" s="845"/>
      <c r="X29" s="877"/>
      <c r="Y29" s="934"/>
      <c r="Z29" s="182"/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customHeight="1" thickBot="1" x14ac:dyDescent="0.4">
      <c r="A30" s="841"/>
      <c r="B30" s="5"/>
      <c r="C30" s="954"/>
      <c r="D30" s="1104"/>
      <c r="E30" s="954"/>
      <c r="F30" s="1092"/>
      <c r="G30" s="355"/>
      <c r="H30" s="954"/>
      <c r="I30" s="1104"/>
      <c r="J30" s="954"/>
      <c r="K30" s="955"/>
      <c r="L30" s="355"/>
      <c r="M30" s="954"/>
      <c r="N30" s="1104"/>
      <c r="O30" s="954"/>
      <c r="P30" s="955"/>
      <c r="Q30" s="19"/>
      <c r="R30" s="954"/>
      <c r="S30" s="1104"/>
      <c r="T30" s="954"/>
      <c r="U30" s="955"/>
      <c r="V30" s="19"/>
      <c r="W30" s="954"/>
      <c r="X30" s="1104"/>
      <c r="Y30" s="954"/>
      <c r="Z30" s="955"/>
      <c r="AA30" s="5"/>
      <c r="AE30" s="85"/>
      <c r="AF30" s="85"/>
      <c r="AG30" s="85"/>
      <c r="AH30" s="85"/>
      <c r="AI30" s="266"/>
      <c r="AJ30" s="266"/>
    </row>
    <row r="31" spans="1:39" ht="16.149999999999999" customHeight="1" thickBot="1" x14ac:dyDescent="0.4">
      <c r="A31" s="1108"/>
      <c r="B31" s="5"/>
      <c r="C31" s="1101"/>
      <c r="D31" s="1102"/>
      <c r="E31" s="1101"/>
      <c r="F31" s="1103"/>
      <c r="G31" s="568"/>
      <c r="H31" s="1101"/>
      <c r="I31" s="1102"/>
      <c r="J31" s="1101"/>
      <c r="K31" s="1103"/>
      <c r="L31" s="355"/>
      <c r="M31" s="1101"/>
      <c r="N31" s="1102"/>
      <c r="O31" s="1101"/>
      <c r="P31" s="1103"/>
      <c r="Q31" s="19"/>
      <c r="R31" s="1101"/>
      <c r="S31" s="1102"/>
      <c r="T31" s="1101"/>
      <c r="U31" s="1103"/>
      <c r="V31" s="19"/>
      <c r="W31" s="1101"/>
      <c r="X31" s="1102"/>
      <c r="Y31" s="1101"/>
      <c r="Z31" s="1103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 x14ac:dyDescent="0.3">
      <c r="Z34" s="1">
        <v>1</v>
      </c>
      <c r="AB34" s="12" t="s">
        <v>41</v>
      </c>
      <c r="AC34" s="569">
        <v>0.17777777777777778</v>
      </c>
      <c r="AD34" s="225"/>
      <c r="AE34" s="225"/>
      <c r="AF34" s="569" t="s">
        <v>116</v>
      </c>
      <c r="AG34" s="570" t="s">
        <v>360</v>
      </c>
      <c r="AH34" s="678"/>
      <c r="AI34"/>
      <c r="AJ34"/>
      <c r="AK34"/>
      <c r="AL34"/>
    </row>
    <row r="35" spans="3:38" ht="16.149999999999999" hidden="1" customHeight="1" x14ac:dyDescent="0.3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 t="s">
        <v>361</v>
      </c>
      <c r="AH35" s="678"/>
      <c r="AI35"/>
      <c r="AJ35"/>
      <c r="AK35"/>
      <c r="AL35"/>
    </row>
    <row r="36" spans="3:38" ht="16.149999999999999" hidden="1" customHeight="1" x14ac:dyDescent="0.3">
      <c r="Z36" s="1">
        <v>3</v>
      </c>
      <c r="AB36" s="12" t="s">
        <v>44</v>
      </c>
      <c r="AC36" s="569">
        <v>0.19305555555555554</v>
      </c>
      <c r="AD36" s="225"/>
      <c r="AE36" s="225"/>
      <c r="AF36" s="569">
        <v>6.9444444444444447E-4</v>
      </c>
      <c r="AG36" s="681" t="s">
        <v>361</v>
      </c>
      <c r="AH36" s="678"/>
      <c r="AI36"/>
      <c r="AJ36"/>
      <c r="AK36"/>
      <c r="AL36"/>
    </row>
    <row r="37" spans="3:38" ht="16.149999999999999" hidden="1" customHeight="1" x14ac:dyDescent="0.3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 t="s">
        <v>361</v>
      </c>
      <c r="AH37" s="678"/>
      <c r="AI37"/>
      <c r="AJ37"/>
      <c r="AK37"/>
      <c r="AL37"/>
    </row>
    <row r="38" spans="3:38" ht="16.149999999999999" hidden="1" customHeight="1" x14ac:dyDescent="0.3">
      <c r="Z38" s="1">
        <v>5</v>
      </c>
      <c r="AB38" s="12" t="s">
        <v>100</v>
      </c>
      <c r="AC38" s="569">
        <v>0.20416666666666669</v>
      </c>
      <c r="AD38" s="225"/>
      <c r="AE38" s="225"/>
      <c r="AF38" s="569">
        <v>3.3333333333333333E-2</v>
      </c>
      <c r="AG38" s="681" t="s">
        <v>362</v>
      </c>
      <c r="AH38" s="678"/>
      <c r="AI38"/>
      <c r="AJ38"/>
      <c r="AK38"/>
      <c r="AL38"/>
    </row>
    <row r="39" spans="3:38" ht="16.149999999999999" hidden="1" customHeight="1" x14ac:dyDescent="0.3">
      <c r="Z39" s="1">
        <v>6</v>
      </c>
      <c r="AB39" s="12" t="s">
        <v>45</v>
      </c>
      <c r="AC39" s="569">
        <v>0.20833333333333334</v>
      </c>
      <c r="AD39" s="225"/>
      <c r="AE39" s="225"/>
      <c r="AF39" s="569">
        <v>6.0416666666666667E-2</v>
      </c>
      <c r="AG39" s="681" t="s">
        <v>363</v>
      </c>
      <c r="AH39" s="678"/>
      <c r="AI39"/>
      <c r="AJ39"/>
      <c r="AK39"/>
      <c r="AL39"/>
    </row>
    <row r="40" spans="3:38" ht="16.149999999999999" hidden="1" customHeight="1" x14ac:dyDescent="0.3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46</v>
      </c>
      <c r="AC40" s="569">
        <v>0.21458333333333335</v>
      </c>
      <c r="AD40" s="225"/>
      <c r="AE40" s="225"/>
      <c r="AF40" s="569">
        <v>1.0611111111111111</v>
      </c>
      <c r="AG40" s="681" t="s">
        <v>361</v>
      </c>
      <c r="AH40" s="678"/>
      <c r="AI40"/>
      <c r="AJ40"/>
      <c r="AK40"/>
      <c r="AL40"/>
    </row>
    <row r="41" spans="3:38" ht="16.149999999999999" hidden="1" customHeight="1" x14ac:dyDescent="0.3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48</v>
      </c>
      <c r="AC41" s="569">
        <v>0.22361111111111109</v>
      </c>
      <c r="AD41" s="225"/>
      <c r="AE41" s="225"/>
      <c r="AF41" s="569" t="s">
        <v>364</v>
      </c>
      <c r="AG41" s="681">
        <v>230</v>
      </c>
      <c r="AH41" s="678"/>
      <c r="AI41" s="569"/>
      <c r="AJ41"/>
      <c r="AK41"/>
      <c r="AL41"/>
    </row>
    <row r="42" spans="3:38" ht="16.149999999999999" hidden="1" customHeight="1" x14ac:dyDescent="0.3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119</v>
      </c>
      <c r="AC42" s="569">
        <v>0.23194444444444443</v>
      </c>
      <c r="AD42" s="225"/>
      <c r="AE42" s="225"/>
      <c r="AF42" s="569" t="s">
        <v>365</v>
      </c>
      <c r="AG42" s="681">
        <v>218</v>
      </c>
      <c r="AH42" s="678"/>
      <c r="AI42" s="569"/>
      <c r="AJ42"/>
      <c r="AK42"/>
      <c r="AL42"/>
    </row>
    <row r="43" spans="3:38" ht="16.149999999999999" hidden="1" customHeight="1" x14ac:dyDescent="0.3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123</v>
      </c>
      <c r="AC43" s="569">
        <v>0.24027777777777778</v>
      </c>
      <c r="AD43" s="225"/>
      <c r="AE43" s="225"/>
      <c r="AF43" s="569">
        <v>5.7638888888888885E-2</v>
      </c>
      <c r="AG43" s="681">
        <v>309</v>
      </c>
      <c r="AH43" s="678"/>
      <c r="AI43" s="569"/>
      <c r="AJ43"/>
      <c r="AK43"/>
      <c r="AL43"/>
    </row>
    <row r="44" spans="3:38" ht="16.149999999999999" hidden="1" customHeight="1" x14ac:dyDescent="0.3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127</v>
      </c>
      <c r="AC44" s="569">
        <v>0.24305555555555555</v>
      </c>
      <c r="AD44" s="225"/>
      <c r="AE44" s="225"/>
      <c r="AF44" s="569" t="s">
        <v>366</v>
      </c>
      <c r="AG44" s="681">
        <v>218</v>
      </c>
      <c r="AH44" s="678"/>
      <c r="AI44" s="569"/>
      <c r="AJ44"/>
      <c r="AK44"/>
      <c r="AL44"/>
    </row>
    <row r="45" spans="3:38" ht="16.149999999999999" hidden="1" customHeight="1" x14ac:dyDescent="0.3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133</v>
      </c>
      <c r="AC45" s="569">
        <v>0.2590277777777778</v>
      </c>
      <c r="AD45" s="225"/>
      <c r="AE45" s="225"/>
      <c r="AF45" s="569" t="s">
        <v>367</v>
      </c>
      <c r="AG45" s="681">
        <v>222</v>
      </c>
      <c r="AH45" s="678"/>
      <c r="AI45" s="569"/>
      <c r="AJ45"/>
      <c r="AK45"/>
      <c r="AL45"/>
    </row>
    <row r="46" spans="3:38" ht="16.149999999999999" hidden="1" customHeight="1" x14ac:dyDescent="0.3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129</v>
      </c>
      <c r="AC46" s="569">
        <v>0.2673611111111111</v>
      </c>
      <c r="AD46" s="225"/>
      <c r="AE46" s="225"/>
      <c r="AF46" s="569" t="s">
        <v>368</v>
      </c>
      <c r="AG46" s="681">
        <v>201</v>
      </c>
      <c r="AH46" s="678"/>
      <c r="AI46" s="569"/>
      <c r="AJ46"/>
      <c r="AK46"/>
      <c r="AL46"/>
    </row>
    <row r="47" spans="3:38" ht="16.149999999999999" hidden="1" customHeight="1" x14ac:dyDescent="0.3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142</v>
      </c>
      <c r="AC47" s="569">
        <v>0.2673611111111111</v>
      </c>
      <c r="AD47" s="225"/>
      <c r="AE47" s="225"/>
      <c r="AF47" s="569" t="s">
        <v>369</v>
      </c>
      <c r="AG47" s="681">
        <v>208</v>
      </c>
      <c r="AH47" s="678"/>
      <c r="AI47" s="569"/>
      <c r="AJ47"/>
      <c r="AK47"/>
      <c r="AL47"/>
    </row>
    <row r="48" spans="3:38" ht="16.149999999999999" hidden="1" customHeight="1" x14ac:dyDescent="0.3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51</v>
      </c>
      <c r="AC48" s="569" t="s">
        <v>370</v>
      </c>
      <c r="AD48" s="225"/>
      <c r="AE48" s="225"/>
      <c r="AF48" s="569">
        <v>4.8611111111111112E-2</v>
      </c>
      <c r="AG48" s="681">
        <v>201</v>
      </c>
      <c r="AH48" s="678"/>
      <c r="AI48" s="569"/>
      <c r="AJ48"/>
      <c r="AK48"/>
      <c r="AL48"/>
    </row>
    <row r="49" spans="3:38" ht="16.149999999999999" hidden="1" customHeight="1" x14ac:dyDescent="0.3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52</v>
      </c>
      <c r="AC49" s="569" t="s">
        <v>371</v>
      </c>
      <c r="AD49" s="225"/>
      <c r="AE49" s="225"/>
      <c r="AF49" s="569">
        <v>2.1527777777777781E-2</v>
      </c>
      <c r="AG49" s="681">
        <v>183</v>
      </c>
      <c r="AH49" s="678"/>
      <c r="AI49" s="569"/>
      <c r="AJ49"/>
      <c r="AK49"/>
      <c r="AL49"/>
    </row>
    <row r="50" spans="3:38" ht="16.149999999999999" hidden="1" customHeight="1" x14ac:dyDescent="0.3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152</v>
      </c>
      <c r="AC50" s="569" t="s">
        <v>372</v>
      </c>
      <c r="AD50" s="225"/>
      <c r="AE50" s="225"/>
      <c r="AF50" s="569" t="s">
        <v>373</v>
      </c>
      <c r="AG50" s="681">
        <v>120</v>
      </c>
      <c r="AH50" s="678"/>
      <c r="AI50" s="569"/>
      <c r="AJ50"/>
      <c r="AK50"/>
      <c r="AL50"/>
    </row>
    <row r="51" spans="3:38" ht="16.149999999999999" hidden="1" customHeight="1" x14ac:dyDescent="0.3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55</v>
      </c>
      <c r="AC51" s="569" t="s">
        <v>234</v>
      </c>
      <c r="AD51" s="225"/>
      <c r="AE51" s="225"/>
      <c r="AF51" s="569" t="s">
        <v>300</v>
      </c>
      <c r="AG51" s="681">
        <v>130</v>
      </c>
      <c r="AH51" s="678"/>
      <c r="AI51" s="569"/>
      <c r="AJ51"/>
      <c r="AK51"/>
      <c r="AL51"/>
    </row>
    <row r="52" spans="3:38" ht="16.149999999999999" hidden="1" customHeight="1" x14ac:dyDescent="0.3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157</v>
      </c>
      <c r="AC52" s="569" t="s">
        <v>374</v>
      </c>
      <c r="AD52" s="225"/>
      <c r="AE52" s="225"/>
      <c r="AF52" s="569" t="s">
        <v>102</v>
      </c>
      <c r="AG52" s="681">
        <v>120</v>
      </c>
      <c r="AH52" s="678"/>
      <c r="AI52" s="569"/>
      <c r="AJ52"/>
      <c r="AK52"/>
      <c r="AL52"/>
    </row>
    <row r="53" spans="3:38" ht="16.149999999999999" hidden="1" customHeight="1" x14ac:dyDescent="0.3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175</v>
      </c>
      <c r="AC53" s="569" t="s">
        <v>375</v>
      </c>
      <c r="AD53" s="225"/>
      <c r="AE53" s="225"/>
      <c r="AF53" s="569" t="s">
        <v>47</v>
      </c>
      <c r="AG53" s="681">
        <v>103</v>
      </c>
      <c r="AH53" s="678"/>
      <c r="AI53" s="569"/>
      <c r="AJ53"/>
      <c r="AK53"/>
      <c r="AL53"/>
    </row>
    <row r="54" spans="3:38" ht="16.149999999999999" hidden="1" customHeight="1" x14ac:dyDescent="0.3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180</v>
      </c>
      <c r="AC54" s="569" t="s">
        <v>376</v>
      </c>
      <c r="AD54" s="225"/>
      <c r="AE54" s="225"/>
      <c r="AF54" s="569">
        <v>4.3750000000000004E-2</v>
      </c>
      <c r="AG54" s="681">
        <v>188</v>
      </c>
      <c r="AH54" s="678"/>
      <c r="AI54" s="569"/>
      <c r="AJ54"/>
      <c r="AK54"/>
      <c r="AL54"/>
    </row>
    <row r="55" spans="3:38" ht="16.149999999999999" hidden="1" customHeight="1" x14ac:dyDescent="0.3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185</v>
      </c>
      <c r="AC55" s="569" t="s">
        <v>377</v>
      </c>
      <c r="AD55" s="225"/>
      <c r="AE55" s="225"/>
      <c r="AF55" s="569" t="s">
        <v>378</v>
      </c>
      <c r="AG55" s="681">
        <v>103</v>
      </c>
      <c r="AH55" s="678"/>
      <c r="AI55" s="569"/>
      <c r="AJ55"/>
      <c r="AK55"/>
      <c r="AL55"/>
    </row>
    <row r="56" spans="3:38" ht="16.149999999999999" hidden="1" customHeight="1" x14ac:dyDescent="0.3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AB56"/>
      <c r="AC56"/>
      <c r="AD56"/>
      <c r="AE56"/>
      <c r="AF56"/>
      <c r="AG56"/>
      <c r="AH56" s="678"/>
      <c r="AI56"/>
      <c r="AJ56"/>
      <c r="AK56"/>
      <c r="AL56"/>
    </row>
    <row r="57" spans="3:38" ht="16.149999999999999" hidden="1" customHeight="1" x14ac:dyDescent="0.3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 x14ac:dyDescent="0.3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 x14ac:dyDescent="0.3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 x14ac:dyDescent="0.3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 x14ac:dyDescent="0.3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 x14ac:dyDescent="0.3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 x14ac:dyDescent="0.3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 x14ac:dyDescent="0.3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 x14ac:dyDescent="0.3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 x14ac:dyDescent="0.3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 x14ac:dyDescent="0.3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 x14ac:dyDescent="0.3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 x14ac:dyDescent="0.3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 x14ac:dyDescent="0.3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 x14ac:dyDescent="0.3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 x14ac:dyDescent="0.3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 x14ac:dyDescent="0.3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 x14ac:dyDescent="0.3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 x14ac:dyDescent="0.3"/>
    <row r="76" spans="3:38" ht="16.149999999999999" hidden="1" customHeight="1" x14ac:dyDescent="0.3"/>
    <row r="77" spans="3:38" ht="16.149999999999999" hidden="1" customHeight="1" x14ac:dyDescent="0.3"/>
    <row r="78" spans="3:38" ht="16.149999999999999" hidden="1" customHeight="1" x14ac:dyDescent="0.3"/>
    <row r="79" spans="3:38" ht="16.149999999999999" hidden="1" customHeight="1" x14ac:dyDescent="0.3"/>
    <row r="80" spans="3:38" ht="16.149999999999999" hidden="1" customHeight="1" x14ac:dyDescent="0.3">
      <c r="H80" s="1" t="s">
        <v>2</v>
      </c>
      <c r="W80" s="1" t="s">
        <v>2</v>
      </c>
    </row>
    <row r="81" spans="3:30" ht="16.149999999999999" hidden="1" customHeight="1" x14ac:dyDescent="0.35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0" ht="16.149999999999999" hidden="1" customHeight="1" x14ac:dyDescent="0.3"/>
    <row r="83" spans="3:30" ht="16.149999999999999" hidden="1" customHeight="1" x14ac:dyDescent="0.35">
      <c r="C83" s="572"/>
      <c r="D83" s="572"/>
      <c r="E83" s="572"/>
      <c r="F83" s="572"/>
      <c r="M83" s="1" t="s">
        <v>59</v>
      </c>
    </row>
    <row r="84" spans="3:30" ht="16.149999999999999" hidden="1" customHeight="1" x14ac:dyDescent="0.3"/>
    <row r="85" spans="3:30" ht="16.149999999999999" hidden="1" customHeight="1" x14ac:dyDescent="0.3"/>
    <row r="86" spans="3:30" ht="16.149999999999999" hidden="1" customHeight="1" x14ac:dyDescent="0.3"/>
    <row r="87" spans="3:30" ht="16.149999999999999" customHeight="1" x14ac:dyDescent="0.3">
      <c r="D87" s="574"/>
      <c r="I87" s="574"/>
      <c r="N87" s="574"/>
      <c r="S87" s="574"/>
      <c r="X87" s="574"/>
      <c r="AC87" s="574"/>
    </row>
    <row r="88" spans="3:30" ht="16.149999999999999" customHeight="1" x14ac:dyDescent="0.3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R1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30" x14ac:dyDescent="0.3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R2</v>
      </c>
      <c r="Z91" s="139"/>
      <c r="AA91" s="139"/>
      <c r="AB91" s="139"/>
      <c r="AC91" s="139"/>
      <c r="AD91" s="139"/>
    </row>
    <row r="92" spans="3:30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>R2</v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93" spans="3:30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>R2</v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 x14ac:dyDescent="0.3">
      <c r="C101" s="1">
        <v>1001</v>
      </c>
      <c r="D101" s="1" t="str">
        <f>'Semaine P1 30'!D101</f>
        <v>L</v>
      </c>
    </row>
    <row r="102" spans="3:30" x14ac:dyDescent="0.3">
      <c r="C102" s="1">
        <v>1002</v>
      </c>
      <c r="D102" s="1" t="str">
        <f>'Semaine P1 30'!D102</f>
        <v>T</v>
      </c>
    </row>
    <row r="103" spans="3:30" x14ac:dyDescent="0.3">
      <c r="C103" s="1">
        <v>1003</v>
      </c>
      <c r="D103" s="1" t="str">
        <f>'Semaine P1 30'!D103</f>
        <v>L</v>
      </c>
    </row>
    <row r="104" spans="3:30" x14ac:dyDescent="0.3">
      <c r="C104" s="1">
        <v>1004</v>
      </c>
      <c r="D104" s="1" t="str">
        <f>'Semaine P1 30'!D104</f>
        <v>T</v>
      </c>
    </row>
    <row r="105" spans="3:30" x14ac:dyDescent="0.3">
      <c r="C105" s="1">
        <v>1005</v>
      </c>
      <c r="D105" s="1" t="str">
        <f>'Semaine P1 30'!D105</f>
        <v>T</v>
      </c>
    </row>
    <row r="106" spans="3:30" x14ac:dyDescent="0.3">
      <c r="C106" s="1">
        <v>1006</v>
      </c>
      <c r="D106" s="1" t="str">
        <f>'Semaine P1 30'!D106</f>
        <v>N</v>
      </c>
    </row>
    <row r="107" spans="3:30" x14ac:dyDescent="0.3">
      <c r="C107" s="1">
        <v>1007</v>
      </c>
      <c r="D107" s="1" t="str">
        <f>'Semaine P1 30'!D107</f>
        <v>L</v>
      </c>
    </row>
    <row r="108" spans="3:30" x14ac:dyDescent="0.3">
      <c r="C108" s="1">
        <v>1008</v>
      </c>
      <c r="D108" s="1" t="str">
        <f>'Semaine P1 30'!D108</f>
        <v>T</v>
      </c>
    </row>
    <row r="109" spans="3:30" x14ac:dyDescent="0.3">
      <c r="C109" s="1">
        <v>1009</v>
      </c>
      <c r="D109" s="1" t="str">
        <f>'Semaine P1 30'!D109</f>
        <v>T</v>
      </c>
    </row>
    <row r="110" spans="3:30" x14ac:dyDescent="0.3">
      <c r="C110" s="1">
        <v>1010</v>
      </c>
      <c r="D110" s="1" t="str">
        <f>'Semaine P1 30'!D110</f>
        <v>L</v>
      </c>
      <c r="AD110" s="1">
        <v>1</v>
      </c>
    </row>
    <row r="111" spans="3:30" x14ac:dyDescent="0.3">
      <c r="C111" s="1">
        <v>1011</v>
      </c>
      <c r="D111" s="1" t="str">
        <f>'Semaine P1 30'!D111</f>
        <v>T</v>
      </c>
      <c r="AD111" s="1" t="s">
        <v>379</v>
      </c>
    </row>
    <row r="112" spans="3:30" x14ac:dyDescent="0.3">
      <c r="C112" s="1">
        <v>1012</v>
      </c>
      <c r="D112" s="1" t="str">
        <f>'Semaine P1 30'!D112</f>
        <v>N</v>
      </c>
    </row>
    <row r="113" spans="3:4" x14ac:dyDescent="0.3">
      <c r="C113" s="1">
        <v>1013</v>
      </c>
      <c r="D113" s="1" t="str">
        <f>'Semaine P1 30'!D113</f>
        <v>L</v>
      </c>
    </row>
    <row r="114" spans="3:4" x14ac:dyDescent="0.3">
      <c r="C114" s="1">
        <v>1014</v>
      </c>
      <c r="D114" s="1" t="str">
        <f>'Semaine P1 30'!D114</f>
        <v>N</v>
      </c>
    </row>
    <row r="115" spans="3:4" x14ac:dyDescent="0.3">
      <c r="C115" s="1">
        <v>1015</v>
      </c>
      <c r="D115" s="1" t="str">
        <f>'Semaine P1 30'!D115</f>
        <v>T</v>
      </c>
    </row>
    <row r="116" spans="3:4" x14ac:dyDescent="0.3">
      <c r="C116" s="1">
        <v>1016</v>
      </c>
      <c r="D116" s="1" t="str">
        <f>'Semaine P1 30'!D116</f>
        <v>T</v>
      </c>
    </row>
    <row r="117" spans="3:4" x14ac:dyDescent="0.3">
      <c r="C117" s="1">
        <v>1017</v>
      </c>
      <c r="D117" s="1" t="str">
        <f>'Semaine P1 30'!D117</f>
        <v>T</v>
      </c>
    </row>
    <row r="118" spans="3:4" x14ac:dyDescent="0.3">
      <c r="C118" s="1">
        <v>1018</v>
      </c>
      <c r="D118" s="1" t="str">
        <f>'Semaine P1 30'!D118</f>
        <v>T</v>
      </c>
    </row>
    <row r="119" spans="3:4" x14ac:dyDescent="0.3">
      <c r="C119" s="1">
        <v>1019</v>
      </c>
      <c r="D119" s="1" t="str">
        <f>'Semaine P1 30'!D119</f>
        <v>T</v>
      </c>
    </row>
    <row r="120" spans="3:4" x14ac:dyDescent="0.3">
      <c r="C120" s="1">
        <v>1020</v>
      </c>
      <c r="D120" s="1" t="str">
        <f>'Semaine P1 30'!D120</f>
        <v>N</v>
      </c>
    </row>
    <row r="121" spans="3:4" x14ac:dyDescent="0.3">
      <c r="C121" s="1">
        <v>1021</v>
      </c>
      <c r="D121" s="1" t="str">
        <f>'Semaine P1 30'!D121</f>
        <v>N</v>
      </c>
    </row>
    <row r="122" spans="3:4" x14ac:dyDescent="0.3">
      <c r="C122" s="1">
        <v>1022</v>
      </c>
      <c r="D122" s="1" t="str">
        <f>'Semaine P1 30'!D122</f>
        <v>L</v>
      </c>
    </row>
    <row r="123" spans="3:4" x14ac:dyDescent="0.3">
      <c r="C123" s="1">
        <v>1023</v>
      </c>
      <c r="D123" s="1" t="str">
        <f>'Semaine P1 30'!D123</f>
        <v>N</v>
      </c>
    </row>
    <row r="124" spans="3:4" x14ac:dyDescent="0.3">
      <c r="C124" s="1">
        <v>1024</v>
      </c>
      <c r="D124" s="1" t="str">
        <f>'Semaine P1 30'!D124</f>
        <v>N</v>
      </c>
    </row>
    <row r="125" spans="3:4" x14ac:dyDescent="0.3">
      <c r="C125" s="1">
        <v>1025</v>
      </c>
      <c r="D125" s="1" t="str">
        <f>'Semaine P1 30'!D125</f>
        <v>L</v>
      </c>
    </row>
    <row r="126" spans="3:4" x14ac:dyDescent="0.3">
      <c r="C126" s="1">
        <v>1026</v>
      </c>
      <c r="D126" s="1" t="str">
        <f>'Semaine P1 30'!D126</f>
        <v>L</v>
      </c>
    </row>
    <row r="127" spans="3:4" x14ac:dyDescent="0.3">
      <c r="C127" s="1">
        <v>1027</v>
      </c>
      <c r="D127" s="1" t="str">
        <f>'Semaine P1 30'!D127</f>
        <v>L</v>
      </c>
    </row>
    <row r="128" spans="3:4" x14ac:dyDescent="0.3">
      <c r="C128" s="1">
        <v>1028</v>
      </c>
      <c r="D128" s="1" t="str">
        <f>'Semaine P1 30'!D128</f>
        <v>L</v>
      </c>
    </row>
    <row r="129" spans="3:4" x14ac:dyDescent="0.3">
      <c r="C129" s="1">
        <v>1029</v>
      </c>
      <c r="D129" s="1" t="str">
        <f>'Semaine P1 30'!D129</f>
        <v>T</v>
      </c>
    </row>
    <row r="130" spans="3:4" x14ac:dyDescent="0.3">
      <c r="C130" s="1">
        <v>1030</v>
      </c>
      <c r="D130" s="1" t="str">
        <f>'Semaine P1 30'!D130</f>
        <v>N</v>
      </c>
    </row>
    <row r="131" spans="3:4" x14ac:dyDescent="0.3">
      <c r="C131" s="1">
        <v>1031</v>
      </c>
      <c r="D131" s="1" t="str">
        <f>'Semaine P1 30'!D131</f>
        <v>L</v>
      </c>
    </row>
    <row r="132" spans="3:4" x14ac:dyDescent="0.3">
      <c r="C132" s="1">
        <v>1032</v>
      </c>
      <c r="D132" s="1" t="str">
        <f>'Semaine P1 30'!D132</f>
        <v>L</v>
      </c>
    </row>
    <row r="133" spans="3:4" x14ac:dyDescent="0.3">
      <c r="C133" s="1">
        <v>1033</v>
      </c>
      <c r="D133" s="1" t="str">
        <f>'Semaine P1 30'!D133</f>
        <v>N</v>
      </c>
    </row>
    <row r="134" spans="3:4" x14ac:dyDescent="0.3">
      <c r="C134" s="1">
        <v>1034</v>
      </c>
    </row>
    <row r="167" spans="39:39" x14ac:dyDescent="0.3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9"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W14:X14"/>
    <mergeCell ref="Y14:Z14"/>
    <mergeCell ref="X13:Y13"/>
    <mergeCell ref="AB13:AC13"/>
    <mergeCell ref="M22:N22"/>
    <mergeCell ref="O22:P22"/>
    <mergeCell ref="AB14:AC14"/>
    <mergeCell ref="AB9:AC9"/>
    <mergeCell ref="R18:S18"/>
    <mergeCell ref="T18:U18"/>
    <mergeCell ref="M10:N10"/>
    <mergeCell ref="O10:P10"/>
    <mergeCell ref="R10:S10"/>
    <mergeCell ref="T10:U10"/>
    <mergeCell ref="W10:X10"/>
    <mergeCell ref="S17:T17"/>
    <mergeCell ref="N9:O9"/>
    <mergeCell ref="S9:T9"/>
    <mergeCell ref="X9:Y9"/>
    <mergeCell ref="Y10:Z10"/>
    <mergeCell ref="AB10:AC10"/>
    <mergeCell ref="D9:E9"/>
    <mergeCell ref="C22:D22"/>
    <mergeCell ref="E22:F22"/>
    <mergeCell ref="A29:A31"/>
    <mergeCell ref="C29:E29"/>
    <mergeCell ref="H29:J29"/>
    <mergeCell ref="A9:A11"/>
    <mergeCell ref="A17:A19"/>
    <mergeCell ref="D17:E17"/>
    <mergeCell ref="I17:J17"/>
    <mergeCell ref="D13:E13"/>
    <mergeCell ref="A13:A15"/>
    <mergeCell ref="I13:J13"/>
    <mergeCell ref="I21:J21"/>
    <mergeCell ref="C18:D18"/>
    <mergeCell ref="H14:I14"/>
    <mergeCell ref="J14:K14"/>
    <mergeCell ref="E18:F18"/>
    <mergeCell ref="H18:I18"/>
    <mergeCell ref="J18:K18"/>
    <mergeCell ref="E14:F14"/>
    <mergeCell ref="H10:I10"/>
    <mergeCell ref="J10:K10"/>
    <mergeCell ref="I9:J9"/>
    <mergeCell ref="E10:F10"/>
    <mergeCell ref="A25:A27"/>
    <mergeCell ref="C25:E25"/>
    <mergeCell ref="H25:J25"/>
    <mergeCell ref="S25:T25"/>
    <mergeCell ref="A21:A23"/>
    <mergeCell ref="C21:E21"/>
    <mergeCell ref="S21:T21"/>
    <mergeCell ref="X21:Y21"/>
    <mergeCell ref="N17:O17"/>
    <mergeCell ref="N21:O21"/>
    <mergeCell ref="N13:O13"/>
    <mergeCell ref="S13:T13"/>
    <mergeCell ref="R22:S22"/>
    <mergeCell ref="T22:U22"/>
    <mergeCell ref="Y22:Z22"/>
    <mergeCell ref="N25:O25"/>
    <mergeCell ref="X17:Y17"/>
    <mergeCell ref="M14:N14"/>
    <mergeCell ref="O14:P14"/>
    <mergeCell ref="R14:S14"/>
    <mergeCell ref="T14:U14"/>
    <mergeCell ref="O18:P18"/>
    <mergeCell ref="Y18:Z18"/>
    <mergeCell ref="H22:I22"/>
    <mergeCell ref="J22:K22"/>
    <mergeCell ref="W26:X26"/>
    <mergeCell ref="M29:O29"/>
    <mergeCell ref="M30:N30"/>
    <mergeCell ref="O30:P30"/>
    <mergeCell ref="AJ25:AJ26"/>
    <mergeCell ref="C26:D26"/>
    <mergeCell ref="E26:F26"/>
    <mergeCell ref="H26:I26"/>
    <mergeCell ref="J26:K26"/>
    <mergeCell ref="R26:S26"/>
    <mergeCell ref="T26:U26"/>
    <mergeCell ref="R29:T29"/>
    <mergeCell ref="R30:S30"/>
    <mergeCell ref="T30:U30"/>
    <mergeCell ref="R31:S31"/>
    <mergeCell ref="T31:U31"/>
    <mergeCell ref="W29:Y29"/>
    <mergeCell ref="W30:X30"/>
    <mergeCell ref="Y30:Z30"/>
    <mergeCell ref="W31:X31"/>
    <mergeCell ref="Y31:Z31"/>
    <mergeCell ref="X25:Y25"/>
    <mergeCell ref="C30:D30"/>
    <mergeCell ref="E30:F30"/>
    <mergeCell ref="H30:I30"/>
    <mergeCell ref="Y26:Z26"/>
    <mergeCell ref="C31:D31"/>
    <mergeCell ref="E31:F31"/>
    <mergeCell ref="H31:I31"/>
    <mergeCell ref="J31:K31"/>
    <mergeCell ref="J30:K30"/>
    <mergeCell ref="M26:N26"/>
    <mergeCell ref="O26:P26"/>
    <mergeCell ref="M31:N31"/>
    <mergeCell ref="O31:P31"/>
  </mergeCells>
  <conditionalFormatting sqref="AG34:AG55">
    <cfRule type="cellIs" dxfId="6187" priority="508" stopIfTrue="1" operator="between">
      <formula>0</formula>
      <formula>180</formula>
    </cfRule>
    <cfRule type="cellIs" dxfId="6186" priority="509" stopIfTrue="1" operator="between">
      <formula>180</formula>
      <formula>251</formula>
    </cfRule>
    <cfRule type="cellIs" dxfId="6185" priority="510" stopIfTrue="1" operator="greaterThan">
      <formula>251</formula>
    </cfRule>
  </conditionalFormatting>
  <conditionalFormatting sqref="F88:G93 K88:L93 Z91:AB93 U88:V93 P88:Q93 Z88:AA90">
    <cfRule type="cellIs" dxfId="6184" priority="505" operator="equal">
      <formula>"GL"</formula>
    </cfRule>
    <cfRule type="cellIs" dxfId="6183" priority="506" operator="equal">
      <formula>"VE"</formula>
    </cfRule>
    <cfRule type="cellIs" dxfId="6182" priority="507" operator="equal">
      <formula>"AT"</formula>
    </cfRule>
  </conditionalFormatting>
  <conditionalFormatting sqref="C5:E5 H5:J5 M5:O5 R5:T5 W5:Y5 C29:E29 H29:J29">
    <cfRule type="expression" dxfId="6181" priority="472">
      <formula>COUNTIF($C$5:$Z$31,$C$133)&gt;1</formula>
    </cfRule>
    <cfRule type="expression" dxfId="6180" priority="473">
      <formula>COUNTIF($C$5:$Z$31,$C$132)&gt;1</formula>
    </cfRule>
    <cfRule type="expression" dxfId="6179" priority="474">
      <formula>COUNTIF($C$5:$Z$31,$C$131)&gt;1</formula>
    </cfRule>
    <cfRule type="expression" dxfId="6178" priority="475">
      <formula>COUNTIF($C$5:$Z$31,$C$130)&gt;1</formula>
    </cfRule>
    <cfRule type="expression" dxfId="6177" priority="476">
      <formula>COUNTIF($C$5:$Z$31,$C$129)&gt;1</formula>
    </cfRule>
    <cfRule type="expression" dxfId="6176" priority="477">
      <formula>COUNTIF($C$5:$Z$31,$C$128)&gt;1</formula>
    </cfRule>
    <cfRule type="expression" dxfId="6175" priority="478">
      <formula>COUNTIF($C$5:$Z$31,$C$127)&gt;1</formula>
    </cfRule>
    <cfRule type="expression" dxfId="6174" priority="479">
      <formula>COUNTIF($C$5:$Z$31,$C$126)&gt;1</formula>
    </cfRule>
    <cfRule type="expression" dxfId="6173" priority="480">
      <formula>COUNTIF($C$5:$Z$31,$C$125)&gt;1</formula>
    </cfRule>
    <cfRule type="expression" dxfId="6172" priority="481">
      <formula>COUNTIF($C$5:$Z$31,$C$124)&gt;1</formula>
    </cfRule>
    <cfRule type="expression" dxfId="6171" priority="482">
      <formula>COUNTIF($C$5:$Z$31,$C$123)&gt;1</formula>
    </cfRule>
    <cfRule type="expression" dxfId="6170" priority="483">
      <formula>COUNTIF($C$5:$Z$31,$C$122)&gt;1</formula>
    </cfRule>
    <cfRule type="expression" dxfId="6169" priority="484">
      <formula>COUNTIF($C$5:$Z$31,$C$121)&gt;1</formula>
    </cfRule>
    <cfRule type="expression" dxfId="6168" priority="485">
      <formula>COUNTIF($C$5:$Z$31,$C$120)&gt;1</formula>
    </cfRule>
    <cfRule type="expression" dxfId="6167" priority="486">
      <formula>COUNTIF($C$5:$Z$31,$C$119)&gt;1</formula>
    </cfRule>
    <cfRule type="expression" dxfId="6166" priority="487">
      <formula>COUNTIF($C$5:$Z$31,$C$118)&gt;1</formula>
    </cfRule>
    <cfRule type="expression" dxfId="6165" priority="488">
      <formula>COUNTIF($C$5:$Z$31,$C$117)&gt;1</formula>
    </cfRule>
    <cfRule type="expression" dxfId="6164" priority="489">
      <formula>COUNTIF($C$5:$Z$31,$C$116)&gt;1</formula>
    </cfRule>
    <cfRule type="expression" dxfId="6163" priority="490">
      <formula>COUNTIF($C$5:$Z$31,$C$115)&gt;1</formula>
    </cfRule>
    <cfRule type="expression" dxfId="6162" priority="491">
      <formula>COUNTIF($C$5:$Z$31,$C$114)&gt;1</formula>
    </cfRule>
    <cfRule type="expression" dxfId="6161" priority="492">
      <formula>COUNTIF($C$5:$Z$31,$C$113)&gt;1</formula>
    </cfRule>
    <cfRule type="expression" dxfId="6160" priority="493">
      <formula>COUNTIF($C$5:$Z$31,$C$112)&gt;1</formula>
    </cfRule>
    <cfRule type="expression" dxfId="6159" priority="494">
      <formula>COUNTIF($C$5:$Z$31,$C$111)&gt;1</formula>
    </cfRule>
    <cfRule type="expression" dxfId="6158" priority="495">
      <formula>COUNTIF($C$5:$Z$31,$C$110)&gt;1</formula>
    </cfRule>
    <cfRule type="expression" dxfId="6157" priority="496">
      <formula>COUNTIF($C$5:$Z$31,$C$109)&gt;1</formula>
    </cfRule>
    <cfRule type="expression" dxfId="6156" priority="497">
      <formula>COUNTIF($C$5:$Z$31,$C$108)&gt;1</formula>
    </cfRule>
    <cfRule type="expression" dxfId="6155" priority="498">
      <formula>COUNTIF($C$5:$Z$31,$C$107)&gt;1</formula>
    </cfRule>
    <cfRule type="expression" dxfId="6154" priority="499">
      <formula>COUNTIF($C$5:$Z$31,$C$106)&gt;1</formula>
    </cfRule>
    <cfRule type="expression" dxfId="6153" priority="500">
      <formula>COUNTIF($C$5:$Z$31,$C$105)&gt;1</formula>
    </cfRule>
    <cfRule type="expression" dxfId="6152" priority="501">
      <formula>COUNTIF($C$5:$Z$31,$C$104)&gt;1</formula>
    </cfRule>
    <cfRule type="expression" dxfId="6151" priority="502">
      <formula>COUNTIF($C$5:$Z$31,$C$103)&gt;1</formula>
    </cfRule>
    <cfRule type="expression" dxfId="6150" priority="503">
      <formula>COUNTIF($C$5:$Z$31,$C$102)&gt;1</formula>
    </cfRule>
    <cfRule type="expression" dxfId="6149" priority="504">
      <formula>COUNTIF($C$5:$Z$31,$C$101)&gt;1</formula>
    </cfRule>
  </conditionalFormatting>
  <conditionalFormatting sqref="S21:T21 X21 N17 X17 I17:J17 D17:E17 S17 N21:O21 I21:J21">
    <cfRule type="expression" dxfId="6148" priority="438" stopIfTrue="1">
      <formula>COUNTIF($C$5:$Z$31,$C$133)&gt;1</formula>
    </cfRule>
    <cfRule type="expression" dxfId="6147" priority="439" stopIfTrue="1">
      <formula>COUNTIF($C$5:$Z$31,$C$132)&gt;1</formula>
    </cfRule>
    <cfRule type="expression" dxfId="6146" priority="440" stopIfTrue="1">
      <formula>COUNTIF($C$5:$Z$31,$C$131)&gt;1</formula>
    </cfRule>
    <cfRule type="expression" dxfId="6145" priority="441" stopIfTrue="1">
      <formula>COUNTIF($C$5:$Z$31,$C$130)&gt;1</formula>
    </cfRule>
    <cfRule type="expression" dxfId="6144" priority="442" stopIfTrue="1">
      <formula>COUNTIF($C$5:$Z$31,$C$129)&gt;1</formula>
    </cfRule>
    <cfRule type="expression" dxfId="6143" priority="443" stopIfTrue="1">
      <formula>COUNTIF($C$5:$Z$31,$C$128)&gt;1</formula>
    </cfRule>
    <cfRule type="expression" dxfId="6142" priority="444" stopIfTrue="1">
      <formula>COUNTIF($C$5:$Z$31,$C$127)&gt;1</formula>
    </cfRule>
    <cfRule type="expression" dxfId="6141" priority="445" stopIfTrue="1">
      <formula>COUNTIF($C$5:$Z$31,$C$126)&gt;1</formula>
    </cfRule>
    <cfRule type="expression" dxfId="6140" priority="446" stopIfTrue="1">
      <formula>COUNTIF($C$5:$Z$31,$C$125)&gt;1</formula>
    </cfRule>
    <cfRule type="expression" dxfId="6139" priority="447" stopIfTrue="1">
      <formula>COUNTIF($C$5:$Z$31,$C$124)&gt;1</formula>
    </cfRule>
    <cfRule type="expression" dxfId="6138" priority="448" stopIfTrue="1">
      <formula>COUNTIF($C$5:$Z$31,$C$123)&gt;1</formula>
    </cfRule>
    <cfRule type="expression" dxfId="6137" priority="449" stopIfTrue="1">
      <formula>COUNTIF($C$5:$Z$31,$C$122)&gt;1</formula>
    </cfRule>
    <cfRule type="expression" dxfId="6136" priority="450" stopIfTrue="1">
      <formula>COUNTIF($C$5:$Z$31,$C$121)&gt;1</formula>
    </cfRule>
    <cfRule type="expression" dxfId="6135" priority="451" stopIfTrue="1">
      <formula>COUNTIF($C$5:$Z$31,$C$120)&gt;1</formula>
    </cfRule>
    <cfRule type="expression" dxfId="6134" priority="452" stopIfTrue="1">
      <formula>COUNTIF($C$5:$Z$31,$C$119)&gt;1</formula>
    </cfRule>
    <cfRule type="expression" dxfId="6133" priority="453" stopIfTrue="1">
      <formula>COUNTIF($C$5:$Z$31,$C$118)&gt;1</formula>
    </cfRule>
    <cfRule type="expression" dxfId="6132" priority="454" stopIfTrue="1">
      <formula>COUNTIF($C$5:$Z$31,$C$117)&gt;1</formula>
    </cfRule>
    <cfRule type="expression" dxfId="6131" priority="455" stopIfTrue="1">
      <formula>COUNTIF($C$5:$Z$31,$C$116)&gt;1</formula>
    </cfRule>
    <cfRule type="expression" dxfId="6130" priority="456" stopIfTrue="1">
      <formula>COUNTIF($C$5:$Z$31,$C$115)&gt;1</formula>
    </cfRule>
    <cfRule type="expression" dxfId="6129" priority="457" stopIfTrue="1">
      <formula>COUNTIF($C$5:$Z$31,$C$114)&gt;1</formula>
    </cfRule>
    <cfRule type="expression" dxfId="6128" priority="458" stopIfTrue="1">
      <formula>COUNTIF($C$5:$Z$31,$C$113)&gt;1</formula>
    </cfRule>
    <cfRule type="expression" dxfId="6127" priority="459" stopIfTrue="1">
      <formula>COUNTIF($C$5:$Z$31,$C$112)&gt;1</formula>
    </cfRule>
    <cfRule type="expression" dxfId="6126" priority="460" stopIfTrue="1">
      <formula>COUNTIF($C$5:$Z$31,$C$111)&gt;1</formula>
    </cfRule>
    <cfRule type="expression" dxfId="6125" priority="461" stopIfTrue="1">
      <formula>COUNTIF($C$5:$Z$31,$C$110)&gt;1</formula>
    </cfRule>
    <cfRule type="expression" dxfId="6124" priority="462" stopIfTrue="1">
      <formula>COUNTIF($C$5:$Z$31,$C$109)&gt;1</formula>
    </cfRule>
    <cfRule type="expression" dxfId="6123" priority="463" stopIfTrue="1">
      <formula>COUNTIF($C$5:$Z$31,$C$108)&gt;1</formula>
    </cfRule>
    <cfRule type="expression" dxfId="6122" priority="464" stopIfTrue="1">
      <formula>COUNTIF($C$5:$Z$31,$C$107)&gt;1</formula>
    </cfRule>
    <cfRule type="expression" dxfId="6121" priority="465" stopIfTrue="1">
      <formula>COUNTIF($C$5:$Z$31,$C$106)&gt;1</formula>
    </cfRule>
    <cfRule type="expression" dxfId="6120" priority="466" stopIfTrue="1">
      <formula>COUNTIF($C$5:$Z$31,$C$105)&gt;1</formula>
    </cfRule>
    <cfRule type="expression" dxfId="6119" priority="467" stopIfTrue="1">
      <formula>COUNTIF($C$5:$Z$31,$C$104)&gt;1</formula>
    </cfRule>
    <cfRule type="expression" dxfId="6118" priority="468" stopIfTrue="1">
      <formula>COUNTIF($C$5:$Z$31,$C$103)&gt;1</formula>
    </cfRule>
    <cfRule type="expression" dxfId="6117" priority="469" stopIfTrue="1">
      <formula>COUNTIF($C$5:$Z$31,$C$102)&gt;1</formula>
    </cfRule>
    <cfRule type="expression" dxfId="6116" priority="470" stopIfTrue="1">
      <formula>COUNTIF($C$5:$Z$31,$C$101)&gt;1</formula>
    </cfRule>
    <cfRule type="cellIs" dxfId="6115" priority="471" operator="between">
      <formula>0</formula>
      <formula>1500</formula>
    </cfRule>
  </conditionalFormatting>
  <conditionalFormatting sqref="I13:J13 N9:O9 I9:J9 S9:T9 S13:T13 X13:Y13 X9:Y9 N13:O13 D9:E9 D13:E13">
    <cfRule type="expression" dxfId="6114" priority="404" stopIfTrue="1">
      <formula>COUNTIF($C$5:$Z$31,$C$133)&gt;1</formula>
    </cfRule>
    <cfRule type="expression" dxfId="6113" priority="405" stopIfTrue="1">
      <formula>COUNTIF($C$5:$Z$31,$C$132)&gt;1</formula>
    </cfRule>
    <cfRule type="expression" dxfId="6112" priority="406" stopIfTrue="1">
      <formula>COUNTIF($C$5:$Z$31,$C$131)&gt;1</formula>
    </cfRule>
    <cfRule type="expression" dxfId="6111" priority="407" stopIfTrue="1">
      <formula>COUNTIF($C$5:$Z$31,$C$130)&gt;1</formula>
    </cfRule>
    <cfRule type="expression" dxfId="6110" priority="408" stopIfTrue="1">
      <formula>COUNTIF($C$5:$Z$31,$C$129)&gt;1</formula>
    </cfRule>
    <cfRule type="expression" dxfId="6109" priority="409" stopIfTrue="1">
      <formula>COUNTIF($C$5:$Z$31,$C$128)&gt;1</formula>
    </cfRule>
    <cfRule type="expression" dxfId="6108" priority="410" stopIfTrue="1">
      <formula>COUNTIF($C$5:$Z$31,$C$127)&gt;1</formula>
    </cfRule>
    <cfRule type="expression" dxfId="6107" priority="411" stopIfTrue="1">
      <formula>COUNTIF($C$5:$Z$31,$C$126)&gt;1</formula>
    </cfRule>
    <cfRule type="expression" dxfId="6106" priority="412" stopIfTrue="1">
      <formula>COUNTIF($C$5:$Z$31,$C$125)&gt;1</formula>
    </cfRule>
    <cfRule type="expression" dxfId="6105" priority="413" stopIfTrue="1">
      <formula>COUNTIF($C$5:$Z$31,$C$124)&gt;1</formula>
    </cfRule>
    <cfRule type="expression" dxfId="6104" priority="414" stopIfTrue="1">
      <formula>COUNTIF($C$5:$Z$31,$C$123)&gt;1</formula>
    </cfRule>
    <cfRule type="expression" dxfId="6103" priority="415" stopIfTrue="1">
      <formula>COUNTIF($C$5:$Z$31,$C$122)&gt;1</formula>
    </cfRule>
    <cfRule type="expression" dxfId="6102" priority="416" stopIfTrue="1">
      <formula>COUNTIF($C$5:$Z$31,$C$121)&gt;1</formula>
    </cfRule>
    <cfRule type="expression" dxfId="6101" priority="417" stopIfTrue="1">
      <formula>COUNTIF($C$5:$Z$31,$C$120)&gt;1</formula>
    </cfRule>
    <cfRule type="expression" dxfId="6100" priority="418" stopIfTrue="1">
      <formula>COUNTIF($C$5:$Z$31,$C$119)&gt;1</formula>
    </cfRule>
    <cfRule type="expression" dxfId="6099" priority="419" stopIfTrue="1">
      <formula>COUNTIF($C$5:$Z$31,$C$118)&gt;1</formula>
    </cfRule>
    <cfRule type="expression" dxfId="6098" priority="420" stopIfTrue="1">
      <formula>COUNTIF($C$5:$Z$31,$C$117)&gt;1</formula>
    </cfRule>
    <cfRule type="expression" dxfId="6097" priority="421" stopIfTrue="1">
      <formula>COUNTIF($C$5:$Z$31,$C$116)&gt;1</formula>
    </cfRule>
    <cfRule type="expression" dxfId="6096" priority="422" stopIfTrue="1">
      <formula>COUNTIF($C$5:$Z$31,$C$115)&gt;1</formula>
    </cfRule>
    <cfRule type="expression" dxfId="6095" priority="423" stopIfTrue="1">
      <formula>COUNTIF($C$5:$Z$31,$C$114)&gt;1</formula>
    </cfRule>
    <cfRule type="expression" dxfId="6094" priority="424" stopIfTrue="1">
      <formula>COUNTIF($C$5:$Z$31,$C$113)&gt;1</formula>
    </cfRule>
    <cfRule type="expression" dxfId="6093" priority="425" stopIfTrue="1">
      <formula>COUNTIF($C$5:$Z$31,$C$112)&gt;1</formula>
    </cfRule>
    <cfRule type="expression" dxfId="6092" priority="426" stopIfTrue="1">
      <formula>COUNTIF($C$5:$Z$31,$C$111)&gt;1</formula>
    </cfRule>
    <cfRule type="expression" dxfId="6091" priority="427" stopIfTrue="1">
      <formula>COUNTIF($C$5:$Z$31,$C$110)&gt;1</formula>
    </cfRule>
    <cfRule type="expression" dxfId="6090" priority="428" stopIfTrue="1">
      <formula>COUNTIF($C$5:$Z$31,$C$109)&gt;1</formula>
    </cfRule>
    <cfRule type="expression" dxfId="6089" priority="429" stopIfTrue="1">
      <formula>COUNTIF($C$5:$Z$31,$C$108)&gt;1</formula>
    </cfRule>
    <cfRule type="expression" dxfId="6088" priority="430" stopIfTrue="1">
      <formula>COUNTIF($C$5:$Z$31,$C$107)&gt;1</formula>
    </cfRule>
    <cfRule type="expression" dxfId="6087" priority="431" stopIfTrue="1">
      <formula>COUNTIF($C$5:$Z$31,$C$106)&gt;1</formula>
    </cfRule>
    <cfRule type="expression" dxfId="6086" priority="432" stopIfTrue="1">
      <formula>COUNTIF($C$5:$Z$31,$C$105)&gt;1</formula>
    </cfRule>
    <cfRule type="expression" dxfId="6085" priority="433" stopIfTrue="1">
      <formula>COUNTIF($C$5:$Z$31,$C$104)&gt;1</formula>
    </cfRule>
    <cfRule type="expression" dxfId="6084" priority="434" stopIfTrue="1">
      <formula>COUNTIF($C$5:$Z$31,$C$103)&gt;1</formula>
    </cfRule>
    <cfRule type="expression" dxfId="6083" priority="435" stopIfTrue="1">
      <formula>COUNTIF($C$5:$Z$31,$C$102)&gt;1</formula>
    </cfRule>
    <cfRule type="expression" dxfId="6082" priority="436" stopIfTrue="1">
      <formula>COUNTIF($C$5:$Z$31,$C$101)&gt;1</formula>
    </cfRule>
    <cfRule type="cellIs" dxfId="6081" priority="437" operator="between">
      <formula>0</formula>
      <formula>1500</formula>
    </cfRule>
  </conditionalFormatting>
  <conditionalFormatting sqref="N25:O25 X25:Y25">
    <cfRule type="expression" dxfId="6080" priority="370" stopIfTrue="1">
      <formula>COUNTIF($C$5:$Z$31,$C$133)&gt;1</formula>
    </cfRule>
    <cfRule type="expression" dxfId="6079" priority="371" stopIfTrue="1">
      <formula>COUNTIF($C$5:$Z$31,$C$132)&gt;1</formula>
    </cfRule>
    <cfRule type="expression" dxfId="6078" priority="372" stopIfTrue="1">
      <formula>COUNTIF($C$5:$Z$31,$C$131)&gt;1</formula>
    </cfRule>
    <cfRule type="expression" dxfId="6077" priority="373" stopIfTrue="1">
      <formula>COUNTIF($C$5:$Z$31,$C$130)&gt;1</formula>
    </cfRule>
    <cfRule type="expression" dxfId="6076" priority="374" stopIfTrue="1">
      <formula>COUNTIF($C$5:$Z$31,$C$129)&gt;1</formula>
    </cfRule>
    <cfRule type="expression" dxfId="6075" priority="375" stopIfTrue="1">
      <formula>COUNTIF($C$5:$Z$31,$C$128)&gt;1</formula>
    </cfRule>
    <cfRule type="expression" dxfId="6074" priority="376" stopIfTrue="1">
      <formula>COUNTIF($C$5:$Z$31,$C$127)&gt;1</formula>
    </cfRule>
    <cfRule type="expression" dxfId="6073" priority="377" stopIfTrue="1">
      <formula>COUNTIF($C$5:$Z$31,$C$126)&gt;1</formula>
    </cfRule>
    <cfRule type="expression" dxfId="6072" priority="378" stopIfTrue="1">
      <formula>COUNTIF($C$5:$Z$31,$C$125)&gt;1</formula>
    </cfRule>
    <cfRule type="expression" dxfId="6071" priority="379" stopIfTrue="1">
      <formula>COUNTIF($C$5:$Z$31,$C$124)&gt;1</formula>
    </cfRule>
    <cfRule type="expression" dxfId="6070" priority="380" stopIfTrue="1">
      <formula>COUNTIF($C$5:$Z$31,$C$123)&gt;1</formula>
    </cfRule>
    <cfRule type="expression" dxfId="6069" priority="381" stopIfTrue="1">
      <formula>COUNTIF($C$5:$Z$31,$C$122)&gt;1</formula>
    </cfRule>
    <cfRule type="expression" dxfId="6068" priority="382" stopIfTrue="1">
      <formula>COUNTIF($C$5:$Z$31,$C$121)&gt;1</formula>
    </cfRule>
    <cfRule type="expression" dxfId="6067" priority="383" stopIfTrue="1">
      <formula>COUNTIF($C$5:$Z$31,$C$120)&gt;1</formula>
    </cfRule>
    <cfRule type="expression" dxfId="6066" priority="384" stopIfTrue="1">
      <formula>COUNTIF($C$5:$Z$31,$C$119)&gt;1</formula>
    </cfRule>
    <cfRule type="expression" dxfId="6065" priority="385" stopIfTrue="1">
      <formula>COUNTIF($C$5:$Z$31,$C$118)&gt;1</formula>
    </cfRule>
    <cfRule type="expression" dxfId="6064" priority="386" stopIfTrue="1">
      <formula>COUNTIF($C$5:$Z$31,$C$117)&gt;1</formula>
    </cfRule>
    <cfRule type="expression" dxfId="6063" priority="387" stopIfTrue="1">
      <formula>COUNTIF($C$5:$Z$31,$C$116)&gt;1</formula>
    </cfRule>
    <cfRule type="expression" dxfId="6062" priority="388" stopIfTrue="1">
      <formula>COUNTIF($C$5:$Z$31,$C$115)&gt;1</formula>
    </cfRule>
    <cfRule type="expression" dxfId="6061" priority="389" stopIfTrue="1">
      <formula>COUNTIF($C$5:$Z$31,$C$114)&gt;1</formula>
    </cfRule>
    <cfRule type="expression" dxfId="6060" priority="390" stopIfTrue="1">
      <formula>COUNTIF($C$5:$Z$31,$C$113)&gt;1</formula>
    </cfRule>
    <cfRule type="expression" dxfId="6059" priority="391" stopIfTrue="1">
      <formula>COUNTIF($C$5:$Z$31,$C$112)&gt;1</formula>
    </cfRule>
    <cfRule type="expression" dxfId="6058" priority="392" stopIfTrue="1">
      <formula>COUNTIF($C$5:$Z$31,$C$111)&gt;1</formula>
    </cfRule>
    <cfRule type="expression" dxfId="6057" priority="393" stopIfTrue="1">
      <formula>COUNTIF($C$5:$Z$31,$C$110)&gt;1</formula>
    </cfRule>
    <cfRule type="expression" dxfId="6056" priority="394" stopIfTrue="1">
      <formula>COUNTIF($C$5:$Z$31,$C$109)&gt;1</formula>
    </cfRule>
    <cfRule type="expression" dxfId="6055" priority="395" stopIfTrue="1">
      <formula>COUNTIF($C$5:$Z$31,$C$108)&gt;1</formula>
    </cfRule>
    <cfRule type="expression" dxfId="6054" priority="396" stopIfTrue="1">
      <formula>COUNTIF($C$5:$Z$31,$C$107)&gt;1</formula>
    </cfRule>
    <cfRule type="expression" dxfId="6053" priority="397" stopIfTrue="1">
      <formula>COUNTIF($C$5:$Z$31,$C$106)&gt;1</formula>
    </cfRule>
    <cfRule type="expression" dxfId="6052" priority="398" stopIfTrue="1">
      <formula>COUNTIF($C$5:$Z$31,$C$105)&gt;1</formula>
    </cfRule>
    <cfRule type="expression" dxfId="6051" priority="399" stopIfTrue="1">
      <formula>COUNTIF($C$5:$Z$31,$C$104)&gt;1</formula>
    </cfRule>
    <cfRule type="expression" dxfId="6050" priority="400" stopIfTrue="1">
      <formula>COUNTIF($C$5:$Z$31,$C$103)&gt;1</formula>
    </cfRule>
    <cfRule type="expression" dxfId="6049" priority="401" stopIfTrue="1">
      <formula>COUNTIF($C$5:$Z$31,$C$102)&gt;1</formula>
    </cfRule>
    <cfRule type="expression" dxfId="6048" priority="402" stopIfTrue="1">
      <formula>COUNTIF($C$5:$Z$31,$C$101)&gt;1</formula>
    </cfRule>
    <cfRule type="cellIs" dxfId="6047" priority="403" operator="between">
      <formula>0</formula>
      <formula>1500</formula>
    </cfRule>
  </conditionalFormatting>
  <conditionalFormatting sqref="D88:D93">
    <cfRule type="cellIs" dxfId="6046" priority="367" operator="equal">
      <formula>"GL"</formula>
    </cfRule>
    <cfRule type="cellIs" dxfId="6045" priority="368" operator="equal">
      <formula>"VE"</formula>
    </cfRule>
    <cfRule type="cellIs" dxfId="6044" priority="369" operator="equal">
      <formula>"AT"</formula>
    </cfRule>
  </conditionalFormatting>
  <conditionalFormatting sqref="I88:I93">
    <cfRule type="cellIs" dxfId="6043" priority="364" operator="equal">
      <formula>"GL"</formula>
    </cfRule>
    <cfRule type="cellIs" dxfId="6042" priority="365" operator="equal">
      <formula>"VE"</formula>
    </cfRule>
    <cfRule type="cellIs" dxfId="6041" priority="366" operator="equal">
      <formula>"AT"</formula>
    </cfRule>
  </conditionalFormatting>
  <conditionalFormatting sqref="N88:N93">
    <cfRule type="cellIs" dxfId="6040" priority="361" operator="equal">
      <formula>"GL"</formula>
    </cfRule>
    <cfRule type="cellIs" dxfId="6039" priority="362" operator="equal">
      <formula>"VE"</formula>
    </cfRule>
    <cfRule type="cellIs" dxfId="6038" priority="363" operator="equal">
      <formula>"AT"</formula>
    </cfRule>
  </conditionalFormatting>
  <conditionalFormatting sqref="S88:S93">
    <cfRule type="cellIs" dxfId="6037" priority="358" operator="equal">
      <formula>"GL"</formula>
    </cfRule>
    <cfRule type="cellIs" dxfId="6036" priority="359" operator="equal">
      <formula>"VE"</formula>
    </cfRule>
    <cfRule type="cellIs" dxfId="6035" priority="360" operator="equal">
      <formula>"AT"</formula>
    </cfRule>
  </conditionalFormatting>
  <conditionalFormatting sqref="X88:X93">
    <cfRule type="cellIs" dxfId="6034" priority="355" operator="equal">
      <formula>"GL"</formula>
    </cfRule>
    <cfRule type="cellIs" dxfId="6033" priority="356" operator="equal">
      <formula>"VE"</formula>
    </cfRule>
    <cfRule type="cellIs" dxfId="6032" priority="357" operator="equal">
      <formula>"AT"</formula>
    </cfRule>
  </conditionalFormatting>
  <conditionalFormatting sqref="AC88:AC93">
    <cfRule type="cellIs" dxfId="6031" priority="352" operator="equal">
      <formula>"GL"</formula>
    </cfRule>
    <cfRule type="cellIs" dxfId="6030" priority="353" operator="equal">
      <formula>"VE"</formula>
    </cfRule>
    <cfRule type="cellIs" dxfId="6029" priority="354" operator="equal">
      <formula>"AT"</formula>
    </cfRule>
  </conditionalFormatting>
  <conditionalFormatting sqref="C88:C93">
    <cfRule type="expression" dxfId="6028" priority="347">
      <formula>AND(D88="B")</formula>
    </cfRule>
    <cfRule type="expression" dxfId="6027" priority="348">
      <formula>AND(D88="g")</formula>
    </cfRule>
    <cfRule type="expression" dxfId="6026" priority="349">
      <formula>AND(D88="t")</formula>
    </cfRule>
    <cfRule type="expression" dxfId="6025" priority="350">
      <formula>AND(D88="L")</formula>
    </cfRule>
    <cfRule type="expression" dxfId="6024" priority="351">
      <formula>AND(D88="N")</formula>
    </cfRule>
  </conditionalFormatting>
  <conditionalFormatting sqref="H88:H93">
    <cfRule type="expression" dxfId="6023" priority="342">
      <formula>AND(I88="B")</formula>
    </cfRule>
    <cfRule type="expression" dxfId="6022" priority="343">
      <formula>AND(I88="g")</formula>
    </cfRule>
    <cfRule type="expression" dxfId="6021" priority="344">
      <formula>AND(I88="t")</formula>
    </cfRule>
    <cfRule type="expression" dxfId="6020" priority="345">
      <formula>AND(I88="L")</formula>
    </cfRule>
    <cfRule type="expression" dxfId="6019" priority="346">
      <formula>AND(I88="N")</formula>
    </cfRule>
  </conditionalFormatting>
  <conditionalFormatting sqref="M88:M93">
    <cfRule type="expression" dxfId="6018" priority="337">
      <formula>AND(N88="B")</formula>
    </cfRule>
    <cfRule type="expression" dxfId="6017" priority="338">
      <formula>AND(N88="g")</formula>
    </cfRule>
    <cfRule type="expression" dxfId="6016" priority="339">
      <formula>AND(N88="t")</formula>
    </cfRule>
    <cfRule type="expression" dxfId="6015" priority="340">
      <formula>AND(N88="L")</formula>
    </cfRule>
    <cfRule type="expression" dxfId="6014" priority="341">
      <formula>AND(N88="N")</formula>
    </cfRule>
  </conditionalFormatting>
  <conditionalFormatting sqref="R88:R93">
    <cfRule type="expression" dxfId="6013" priority="332">
      <formula>AND(S88="B")</formula>
    </cfRule>
    <cfRule type="expression" dxfId="6012" priority="333">
      <formula>AND(S88="g")</formula>
    </cfRule>
    <cfRule type="expression" dxfId="6011" priority="334">
      <formula>AND(S88="t")</formula>
    </cfRule>
    <cfRule type="expression" dxfId="6010" priority="335">
      <formula>AND(S88="L")</formula>
    </cfRule>
    <cfRule type="expression" dxfId="6009" priority="336">
      <formula>AND(S88="N")</formula>
    </cfRule>
  </conditionalFormatting>
  <conditionalFormatting sqref="W88:W93">
    <cfRule type="expression" dxfId="6008" priority="327">
      <formula>AND(X88="B")</formula>
    </cfRule>
    <cfRule type="expression" dxfId="6007" priority="328">
      <formula>AND(X88="g")</formula>
    </cfRule>
    <cfRule type="expression" dxfId="6006" priority="329">
      <formula>AND(X88="t")</formula>
    </cfRule>
    <cfRule type="expression" dxfId="6005" priority="330">
      <formula>AND(X88="L")</formula>
    </cfRule>
    <cfRule type="expression" dxfId="6004" priority="331">
      <formula>AND(X88="N")</formula>
    </cfRule>
  </conditionalFormatting>
  <conditionalFormatting sqref="AB88:AB90">
    <cfRule type="expression" dxfId="6003" priority="322">
      <formula>AND(AC88="B")</formula>
    </cfRule>
    <cfRule type="expression" dxfId="6002" priority="323">
      <formula>AND(AC88="g")</formula>
    </cfRule>
    <cfRule type="expression" dxfId="6001" priority="324">
      <formula>AND(AC88="t")</formula>
    </cfRule>
    <cfRule type="expression" dxfId="6000" priority="325">
      <formula>AND(AC88="L")</formula>
    </cfRule>
    <cfRule type="expression" dxfId="5999" priority="326">
      <formula>AND(AC88="N")</formula>
    </cfRule>
  </conditionalFormatting>
  <conditionalFormatting sqref="E88:E93">
    <cfRule type="cellIs" dxfId="5998" priority="319" operator="equal">
      <formula>"GL"</formula>
    </cfRule>
    <cfRule type="cellIs" dxfId="5997" priority="320" operator="equal">
      <formula>"VE"</formula>
    </cfRule>
    <cfRule type="cellIs" dxfId="5996" priority="321" operator="equal">
      <formula>"AT"</formula>
    </cfRule>
  </conditionalFormatting>
  <conditionalFormatting sqref="J88:J93">
    <cfRule type="cellIs" dxfId="5995" priority="316" operator="equal">
      <formula>"GL"</formula>
    </cfRule>
    <cfRule type="cellIs" dxfId="5994" priority="317" operator="equal">
      <formula>"VE"</formula>
    </cfRule>
    <cfRule type="cellIs" dxfId="5993" priority="318" operator="equal">
      <formula>"AT"</formula>
    </cfRule>
  </conditionalFormatting>
  <conditionalFormatting sqref="O88:O93">
    <cfRule type="cellIs" dxfId="5992" priority="313" operator="equal">
      <formula>"GL"</formula>
    </cfRule>
    <cfRule type="cellIs" dxfId="5991" priority="314" operator="equal">
      <formula>"VE"</formula>
    </cfRule>
    <cfRule type="cellIs" dxfId="5990" priority="315" operator="equal">
      <formula>"AT"</formula>
    </cfRule>
  </conditionalFormatting>
  <conditionalFormatting sqref="T88:T93">
    <cfRule type="cellIs" dxfId="5989" priority="310" operator="equal">
      <formula>"GL"</formula>
    </cfRule>
    <cfRule type="cellIs" dxfId="5988" priority="311" operator="equal">
      <formula>"VE"</formula>
    </cfRule>
    <cfRule type="cellIs" dxfId="5987" priority="312" operator="equal">
      <formula>"AT"</formula>
    </cfRule>
  </conditionalFormatting>
  <conditionalFormatting sqref="Y88:Y93">
    <cfRule type="cellIs" dxfId="5986" priority="307" operator="equal">
      <formula>"GL"</formula>
    </cfRule>
    <cfRule type="cellIs" dxfId="5985" priority="308" operator="equal">
      <formula>"VE"</formula>
    </cfRule>
    <cfRule type="cellIs" dxfId="5984" priority="309" operator="equal">
      <formula>"AT"</formula>
    </cfRule>
  </conditionalFormatting>
  <conditionalFormatting sqref="AD88:AD93">
    <cfRule type="cellIs" dxfId="5983" priority="304" operator="equal">
      <formula>"GL"</formula>
    </cfRule>
    <cfRule type="cellIs" dxfId="5982" priority="305" operator="equal">
      <formula>"VE"</formula>
    </cfRule>
    <cfRule type="cellIs" dxfId="5981" priority="306" operator="equal">
      <formula>"AT"</formula>
    </cfRule>
  </conditionalFormatting>
  <conditionalFormatting sqref="M29:O29">
    <cfRule type="expression" dxfId="5980" priority="101">
      <formula>COUNTIF($C$5:$Z$31,$C$133)&gt;1</formula>
    </cfRule>
    <cfRule type="expression" dxfId="5979" priority="102">
      <formula>COUNTIF($C$5:$Z$31,$C$132)&gt;1</formula>
    </cfRule>
    <cfRule type="expression" dxfId="5978" priority="103">
      <formula>COUNTIF($C$5:$Z$31,$C$131)&gt;1</formula>
    </cfRule>
    <cfRule type="expression" dxfId="5977" priority="104">
      <formula>COUNTIF($C$5:$Z$31,$C$130)&gt;1</formula>
    </cfRule>
    <cfRule type="expression" dxfId="5976" priority="105">
      <formula>COUNTIF($C$5:$Z$31,$C$129)&gt;1</formula>
    </cfRule>
    <cfRule type="expression" dxfId="5975" priority="106">
      <formula>COUNTIF($C$5:$Z$31,$C$128)&gt;1</formula>
    </cfRule>
    <cfRule type="expression" dxfId="5974" priority="107">
      <formula>COUNTIF($C$5:$Z$31,$C$127)&gt;1</formula>
    </cfRule>
    <cfRule type="expression" dxfId="5973" priority="108">
      <formula>COUNTIF($C$5:$Z$31,$C$126)&gt;1</formula>
    </cfRule>
    <cfRule type="expression" dxfId="5972" priority="109">
      <formula>COUNTIF($C$5:$Z$31,$C$125)&gt;1</formula>
    </cfRule>
    <cfRule type="expression" dxfId="5971" priority="110">
      <formula>COUNTIF($C$5:$Z$31,$C$124)&gt;1</formula>
    </cfRule>
    <cfRule type="expression" dxfId="5970" priority="111">
      <formula>COUNTIF($C$5:$Z$31,$C$123)&gt;1</formula>
    </cfRule>
    <cfRule type="expression" dxfId="5969" priority="112">
      <formula>COUNTIF($C$5:$Z$31,$C$122)&gt;1</formula>
    </cfRule>
    <cfRule type="expression" dxfId="5968" priority="113">
      <formula>COUNTIF($C$5:$Z$31,$C$121)&gt;1</formula>
    </cfRule>
    <cfRule type="expression" dxfId="5967" priority="114">
      <formula>COUNTIF($C$5:$Z$31,$C$120)&gt;1</formula>
    </cfRule>
    <cfRule type="expression" dxfId="5966" priority="115">
      <formula>COUNTIF($C$5:$Z$31,$C$119)&gt;1</formula>
    </cfRule>
    <cfRule type="expression" dxfId="5965" priority="116">
      <formula>COUNTIF($C$5:$Z$31,$C$118)&gt;1</formula>
    </cfRule>
    <cfRule type="expression" dxfId="5964" priority="117">
      <formula>COUNTIF($C$5:$Z$31,$C$117)&gt;1</formula>
    </cfRule>
    <cfRule type="expression" dxfId="5963" priority="118">
      <formula>COUNTIF($C$5:$Z$31,$C$116)&gt;1</formula>
    </cfRule>
    <cfRule type="expression" dxfId="5962" priority="119">
      <formula>COUNTIF($C$5:$Z$31,$C$115)&gt;1</formula>
    </cfRule>
    <cfRule type="expression" dxfId="5961" priority="120">
      <formula>COUNTIF($C$5:$Z$31,$C$114)&gt;1</formula>
    </cfRule>
    <cfRule type="expression" dxfId="5960" priority="121">
      <formula>COUNTIF($C$5:$Z$31,$C$113)&gt;1</formula>
    </cfRule>
    <cfRule type="expression" dxfId="5959" priority="122">
      <formula>COUNTIF($C$5:$Z$31,$C$112)&gt;1</formula>
    </cfRule>
    <cfRule type="expression" dxfId="5958" priority="123">
      <formula>COUNTIF($C$5:$Z$31,$C$111)&gt;1</formula>
    </cfRule>
    <cfRule type="expression" dxfId="5957" priority="124">
      <formula>COUNTIF($C$5:$Z$31,$C$110)&gt;1</formula>
    </cfRule>
    <cfRule type="expression" dxfId="5956" priority="125">
      <formula>COUNTIF($C$5:$Z$31,$C$109)&gt;1</formula>
    </cfRule>
    <cfRule type="expression" dxfId="5955" priority="126">
      <formula>COUNTIF($C$5:$Z$31,$C$108)&gt;1</formula>
    </cfRule>
    <cfRule type="expression" dxfId="5954" priority="127">
      <formula>COUNTIF($C$5:$Z$31,$C$107)&gt;1</formula>
    </cfRule>
    <cfRule type="expression" dxfId="5953" priority="128">
      <formula>COUNTIF($C$5:$Z$31,$C$106)&gt;1</formula>
    </cfRule>
    <cfRule type="expression" dxfId="5952" priority="129">
      <formula>COUNTIF($C$5:$Z$31,$C$105)&gt;1</formula>
    </cfRule>
    <cfRule type="expression" dxfId="5951" priority="130">
      <formula>COUNTIF($C$5:$Z$31,$C$104)&gt;1</formula>
    </cfRule>
    <cfRule type="expression" dxfId="5950" priority="131">
      <formula>COUNTIF($C$5:$Z$31,$C$103)&gt;1</formula>
    </cfRule>
    <cfRule type="expression" dxfId="5949" priority="132">
      <formula>COUNTIF($C$5:$Z$31,$C$102)&gt;1</formula>
    </cfRule>
    <cfRule type="expression" dxfId="5948" priority="133">
      <formula>COUNTIF($C$5:$Z$31,$C$101)&gt;1</formula>
    </cfRule>
  </conditionalFormatting>
  <conditionalFormatting sqref="R29:T29">
    <cfRule type="expression" dxfId="5947" priority="68">
      <formula>COUNTIF($C$5:$Z$31,$C$133)&gt;1</formula>
    </cfRule>
    <cfRule type="expression" dxfId="5946" priority="69">
      <formula>COUNTIF($C$5:$Z$31,$C$132)&gt;1</formula>
    </cfRule>
    <cfRule type="expression" dxfId="5945" priority="70">
      <formula>COUNTIF($C$5:$Z$31,$C$131)&gt;1</formula>
    </cfRule>
    <cfRule type="expression" dxfId="5944" priority="71">
      <formula>COUNTIF($C$5:$Z$31,$C$130)&gt;1</formula>
    </cfRule>
    <cfRule type="expression" dxfId="5943" priority="72">
      <formula>COUNTIF($C$5:$Z$31,$C$129)&gt;1</formula>
    </cfRule>
    <cfRule type="expression" dxfId="5942" priority="73">
      <formula>COUNTIF($C$5:$Z$31,$C$128)&gt;1</formula>
    </cfRule>
    <cfRule type="expression" dxfId="5941" priority="74">
      <formula>COUNTIF($C$5:$Z$31,$C$127)&gt;1</formula>
    </cfRule>
    <cfRule type="expression" dxfId="5940" priority="75">
      <formula>COUNTIF($C$5:$Z$31,$C$126)&gt;1</formula>
    </cfRule>
    <cfRule type="expression" dxfId="5939" priority="76">
      <formula>COUNTIF($C$5:$Z$31,$C$125)&gt;1</formula>
    </cfRule>
    <cfRule type="expression" dxfId="5938" priority="77">
      <formula>COUNTIF($C$5:$Z$31,$C$124)&gt;1</formula>
    </cfRule>
    <cfRule type="expression" dxfId="5937" priority="78">
      <formula>COUNTIF($C$5:$Z$31,$C$123)&gt;1</formula>
    </cfRule>
    <cfRule type="expression" dxfId="5936" priority="79">
      <formula>COUNTIF($C$5:$Z$31,$C$122)&gt;1</formula>
    </cfRule>
    <cfRule type="expression" dxfId="5935" priority="80">
      <formula>COUNTIF($C$5:$Z$31,$C$121)&gt;1</formula>
    </cfRule>
    <cfRule type="expression" dxfId="5934" priority="81">
      <formula>COUNTIF($C$5:$Z$31,$C$120)&gt;1</formula>
    </cfRule>
    <cfRule type="expression" dxfId="5933" priority="82">
      <formula>COUNTIF($C$5:$Z$31,$C$119)&gt;1</formula>
    </cfRule>
    <cfRule type="expression" dxfId="5932" priority="83">
      <formula>COUNTIF($C$5:$Z$31,$C$118)&gt;1</formula>
    </cfRule>
    <cfRule type="expression" dxfId="5931" priority="84">
      <formula>COUNTIF($C$5:$Z$31,$C$117)&gt;1</formula>
    </cfRule>
    <cfRule type="expression" dxfId="5930" priority="85">
      <formula>COUNTIF($C$5:$Z$31,$C$116)&gt;1</formula>
    </cfRule>
    <cfRule type="expression" dxfId="5929" priority="86">
      <formula>COUNTIF($C$5:$Z$31,$C$115)&gt;1</formula>
    </cfRule>
    <cfRule type="expression" dxfId="5928" priority="87">
      <formula>COUNTIF($C$5:$Z$31,$C$114)&gt;1</formula>
    </cfRule>
    <cfRule type="expression" dxfId="5927" priority="88">
      <formula>COUNTIF($C$5:$Z$31,$C$113)&gt;1</formula>
    </cfRule>
    <cfRule type="expression" dxfId="5926" priority="89">
      <formula>COUNTIF($C$5:$Z$31,$C$112)&gt;1</formula>
    </cfRule>
    <cfRule type="expression" dxfId="5925" priority="90">
      <formula>COUNTIF($C$5:$Z$31,$C$111)&gt;1</formula>
    </cfRule>
    <cfRule type="expression" dxfId="5924" priority="91">
      <formula>COUNTIF($C$5:$Z$31,$C$110)&gt;1</formula>
    </cfRule>
    <cfRule type="expression" dxfId="5923" priority="92">
      <formula>COUNTIF($C$5:$Z$31,$C$109)&gt;1</formula>
    </cfRule>
    <cfRule type="expression" dxfId="5922" priority="93">
      <formula>COUNTIF($C$5:$Z$31,$C$108)&gt;1</formula>
    </cfRule>
    <cfRule type="expression" dxfId="5921" priority="94">
      <formula>COUNTIF($C$5:$Z$31,$C$107)&gt;1</formula>
    </cfRule>
    <cfRule type="expression" dxfId="5920" priority="95">
      <formula>COUNTIF($C$5:$Z$31,$C$106)&gt;1</formula>
    </cfRule>
    <cfRule type="expression" dxfId="5919" priority="96">
      <formula>COUNTIF($C$5:$Z$31,$C$105)&gt;1</formula>
    </cfRule>
    <cfRule type="expression" dxfId="5918" priority="97">
      <formula>COUNTIF($C$5:$Z$31,$C$104)&gt;1</formula>
    </cfRule>
    <cfRule type="expression" dxfId="5917" priority="98">
      <formula>COUNTIF($C$5:$Z$31,$C$103)&gt;1</formula>
    </cfRule>
    <cfRule type="expression" dxfId="5916" priority="99">
      <formula>COUNTIF($C$5:$Z$31,$C$102)&gt;1</formula>
    </cfRule>
    <cfRule type="expression" dxfId="5915" priority="100">
      <formula>COUNTIF($C$5:$Z$31,$C$101)&gt;1</formula>
    </cfRule>
  </conditionalFormatting>
  <conditionalFormatting sqref="W29:Y29">
    <cfRule type="expression" dxfId="5914" priority="35">
      <formula>COUNTIF($C$5:$Z$31,$C$133)&gt;1</formula>
    </cfRule>
    <cfRule type="expression" dxfId="5913" priority="36">
      <formula>COUNTIF($C$5:$Z$31,$C$132)&gt;1</formula>
    </cfRule>
    <cfRule type="expression" dxfId="5912" priority="37">
      <formula>COUNTIF($C$5:$Z$31,$C$131)&gt;1</formula>
    </cfRule>
    <cfRule type="expression" dxfId="5911" priority="38">
      <formula>COUNTIF($C$5:$Z$31,$C$130)&gt;1</formula>
    </cfRule>
    <cfRule type="expression" dxfId="5910" priority="39">
      <formula>COUNTIF($C$5:$Z$31,$C$129)&gt;1</formula>
    </cfRule>
    <cfRule type="expression" dxfId="5909" priority="40">
      <formula>COUNTIF($C$5:$Z$31,$C$128)&gt;1</formula>
    </cfRule>
    <cfRule type="expression" dxfId="5908" priority="41">
      <formula>COUNTIF($C$5:$Z$31,$C$127)&gt;1</formula>
    </cfRule>
    <cfRule type="expression" dxfId="5907" priority="42">
      <formula>COUNTIF($C$5:$Z$31,$C$126)&gt;1</formula>
    </cfRule>
    <cfRule type="expression" dxfId="5906" priority="43">
      <formula>COUNTIF($C$5:$Z$31,$C$125)&gt;1</formula>
    </cfRule>
    <cfRule type="expression" dxfId="5905" priority="44">
      <formula>COUNTIF($C$5:$Z$31,$C$124)&gt;1</formula>
    </cfRule>
    <cfRule type="expression" dxfId="5904" priority="45">
      <formula>COUNTIF($C$5:$Z$31,$C$123)&gt;1</formula>
    </cfRule>
    <cfRule type="expression" dxfId="5903" priority="46">
      <formula>COUNTIF($C$5:$Z$31,$C$122)&gt;1</formula>
    </cfRule>
    <cfRule type="expression" dxfId="5902" priority="47">
      <formula>COUNTIF($C$5:$Z$31,$C$121)&gt;1</formula>
    </cfRule>
    <cfRule type="expression" dxfId="5901" priority="48">
      <formula>COUNTIF($C$5:$Z$31,$C$120)&gt;1</formula>
    </cfRule>
    <cfRule type="expression" dxfId="5900" priority="49">
      <formula>COUNTIF($C$5:$Z$31,$C$119)&gt;1</formula>
    </cfRule>
    <cfRule type="expression" dxfId="5899" priority="50">
      <formula>COUNTIF($C$5:$Z$31,$C$118)&gt;1</formula>
    </cfRule>
    <cfRule type="expression" dxfId="5898" priority="51">
      <formula>COUNTIF($C$5:$Z$31,$C$117)&gt;1</formula>
    </cfRule>
    <cfRule type="expression" dxfId="5897" priority="52">
      <formula>COUNTIF($C$5:$Z$31,$C$116)&gt;1</formula>
    </cfRule>
    <cfRule type="expression" dxfId="5896" priority="53">
      <formula>COUNTIF($C$5:$Z$31,$C$115)&gt;1</formula>
    </cfRule>
    <cfRule type="expression" dxfId="5895" priority="54">
      <formula>COUNTIF($C$5:$Z$31,$C$114)&gt;1</formula>
    </cfRule>
    <cfRule type="expression" dxfId="5894" priority="55">
      <formula>COUNTIF($C$5:$Z$31,$C$113)&gt;1</formula>
    </cfRule>
    <cfRule type="expression" dxfId="5893" priority="56">
      <formula>COUNTIF($C$5:$Z$31,$C$112)&gt;1</formula>
    </cfRule>
    <cfRule type="expression" dxfId="5892" priority="57">
      <formula>COUNTIF($C$5:$Z$31,$C$111)&gt;1</formula>
    </cfRule>
    <cfRule type="expression" dxfId="5891" priority="58">
      <formula>COUNTIF($C$5:$Z$31,$C$110)&gt;1</formula>
    </cfRule>
    <cfRule type="expression" dxfId="5890" priority="59">
      <formula>COUNTIF($C$5:$Z$31,$C$109)&gt;1</formula>
    </cfRule>
    <cfRule type="expression" dxfId="5889" priority="60">
      <formula>COUNTIF($C$5:$Z$31,$C$108)&gt;1</formula>
    </cfRule>
    <cfRule type="expression" dxfId="5888" priority="61">
      <formula>COUNTIF($C$5:$Z$31,$C$107)&gt;1</formula>
    </cfRule>
    <cfRule type="expression" dxfId="5887" priority="62">
      <formula>COUNTIF($C$5:$Z$31,$C$106)&gt;1</formula>
    </cfRule>
    <cfRule type="expression" dxfId="5886" priority="63">
      <formula>COUNTIF($C$5:$Z$31,$C$105)&gt;1</formula>
    </cfRule>
    <cfRule type="expression" dxfId="5885" priority="64">
      <formula>COUNTIF($C$5:$Z$31,$C$104)&gt;1</formula>
    </cfRule>
    <cfRule type="expression" dxfId="5884" priority="65">
      <formula>COUNTIF($C$5:$Z$31,$C$103)&gt;1</formula>
    </cfRule>
    <cfRule type="expression" dxfId="5883" priority="66">
      <formula>COUNTIF($C$5:$Z$31,$C$102)&gt;1</formula>
    </cfRule>
    <cfRule type="expression" dxfId="5882" priority="67">
      <formula>COUNTIF($C$5:$Z$31,$C$101)&gt;1</formula>
    </cfRule>
  </conditionalFormatting>
  <conditionalFormatting sqref="S25:T25">
    <cfRule type="expression" dxfId="5881" priority="1" stopIfTrue="1">
      <formula>COUNTIF($C$5:$Z$31,$C$133)&gt;1</formula>
    </cfRule>
    <cfRule type="expression" dxfId="5880" priority="2" stopIfTrue="1">
      <formula>COUNTIF($C$5:$Z$31,$C$132)&gt;1</formula>
    </cfRule>
    <cfRule type="expression" dxfId="5879" priority="3" stopIfTrue="1">
      <formula>COUNTIF($C$5:$Z$31,$C$131)&gt;1</formula>
    </cfRule>
    <cfRule type="expression" dxfId="5878" priority="4" stopIfTrue="1">
      <formula>COUNTIF($C$5:$Z$31,$C$130)&gt;1</formula>
    </cfRule>
    <cfRule type="expression" dxfId="5877" priority="5" stopIfTrue="1">
      <formula>COUNTIF($C$5:$Z$31,$C$129)&gt;1</formula>
    </cfRule>
    <cfRule type="expression" dxfId="5876" priority="6" stopIfTrue="1">
      <formula>COUNTIF($C$5:$Z$31,$C$128)&gt;1</formula>
    </cfRule>
    <cfRule type="expression" dxfId="5875" priority="7" stopIfTrue="1">
      <formula>COUNTIF($C$5:$Z$31,$C$127)&gt;1</formula>
    </cfRule>
    <cfRule type="expression" dxfId="5874" priority="8" stopIfTrue="1">
      <formula>COUNTIF($C$5:$Z$31,$C$126)&gt;1</formula>
    </cfRule>
    <cfRule type="expression" dxfId="5873" priority="9" stopIfTrue="1">
      <formula>COUNTIF($C$5:$Z$31,$C$125)&gt;1</formula>
    </cfRule>
    <cfRule type="expression" dxfId="5872" priority="10" stopIfTrue="1">
      <formula>COUNTIF($C$5:$Z$31,$C$124)&gt;1</formula>
    </cfRule>
    <cfRule type="expression" dxfId="5871" priority="11" stopIfTrue="1">
      <formula>COUNTIF($C$5:$Z$31,$C$123)&gt;1</formula>
    </cfRule>
    <cfRule type="expression" dxfId="5870" priority="12" stopIfTrue="1">
      <formula>COUNTIF($C$5:$Z$31,$C$122)&gt;1</formula>
    </cfRule>
    <cfRule type="expression" dxfId="5869" priority="13" stopIfTrue="1">
      <formula>COUNTIF($C$5:$Z$31,$C$121)&gt;1</formula>
    </cfRule>
    <cfRule type="expression" dxfId="5868" priority="14" stopIfTrue="1">
      <formula>COUNTIF($C$5:$Z$31,$C$120)&gt;1</formula>
    </cfRule>
    <cfRule type="expression" dxfId="5867" priority="15" stopIfTrue="1">
      <formula>COUNTIF($C$5:$Z$31,$C$119)&gt;1</formula>
    </cfRule>
    <cfRule type="expression" dxfId="5866" priority="16" stopIfTrue="1">
      <formula>COUNTIF($C$5:$Z$31,$C$118)&gt;1</formula>
    </cfRule>
    <cfRule type="expression" dxfId="5865" priority="17" stopIfTrue="1">
      <formula>COUNTIF($C$5:$Z$31,$C$117)&gt;1</formula>
    </cfRule>
    <cfRule type="expression" dxfId="5864" priority="18" stopIfTrue="1">
      <formula>COUNTIF($C$5:$Z$31,$C$116)&gt;1</formula>
    </cfRule>
    <cfRule type="expression" dxfId="5863" priority="19" stopIfTrue="1">
      <formula>COUNTIF($C$5:$Z$31,$C$115)&gt;1</formula>
    </cfRule>
    <cfRule type="expression" dxfId="5862" priority="20" stopIfTrue="1">
      <formula>COUNTIF($C$5:$Z$31,$C$114)&gt;1</formula>
    </cfRule>
    <cfRule type="expression" dxfId="5861" priority="21" stopIfTrue="1">
      <formula>COUNTIF($C$5:$Z$31,$C$113)&gt;1</formula>
    </cfRule>
    <cfRule type="expression" dxfId="5860" priority="22" stopIfTrue="1">
      <formula>COUNTIF($C$5:$Z$31,$C$112)&gt;1</formula>
    </cfRule>
    <cfRule type="expression" dxfId="5859" priority="23" stopIfTrue="1">
      <formula>COUNTIF($C$5:$Z$31,$C$111)&gt;1</formula>
    </cfRule>
    <cfRule type="expression" dxfId="5858" priority="24" stopIfTrue="1">
      <formula>COUNTIF($C$5:$Z$31,$C$110)&gt;1</formula>
    </cfRule>
    <cfRule type="expression" dxfId="5857" priority="25" stopIfTrue="1">
      <formula>COUNTIF($C$5:$Z$31,$C$109)&gt;1</formula>
    </cfRule>
    <cfRule type="expression" dxfId="5856" priority="26" stopIfTrue="1">
      <formula>COUNTIF($C$5:$Z$31,$C$108)&gt;1</formula>
    </cfRule>
    <cfRule type="expression" dxfId="5855" priority="27" stopIfTrue="1">
      <formula>COUNTIF($C$5:$Z$31,$C$107)&gt;1</formula>
    </cfRule>
    <cfRule type="expression" dxfId="5854" priority="28" stopIfTrue="1">
      <formula>COUNTIF($C$5:$Z$31,$C$106)&gt;1</formula>
    </cfRule>
    <cfRule type="expression" dxfId="5853" priority="29" stopIfTrue="1">
      <formula>COUNTIF($C$5:$Z$31,$C$105)&gt;1</formula>
    </cfRule>
    <cfRule type="expression" dxfId="5852" priority="30" stopIfTrue="1">
      <formula>COUNTIF($C$5:$Z$31,$C$104)&gt;1</formula>
    </cfRule>
    <cfRule type="expression" dxfId="5851" priority="31" stopIfTrue="1">
      <formula>COUNTIF($C$5:$Z$31,$C$103)&gt;1</formula>
    </cfRule>
    <cfRule type="expression" dxfId="5850" priority="32" stopIfTrue="1">
      <formula>COUNTIF($C$5:$Z$31,$C$102)&gt;1</formula>
    </cfRule>
    <cfRule type="expression" dxfId="5849" priority="33" stopIfTrue="1">
      <formula>COUNTIF($C$5:$Z$31,$C$101)&gt;1</formula>
    </cfRule>
    <cfRule type="cellIs" dxfId="584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rgb="FFFFC000"/>
    <pageSetUpPr fitToPage="1"/>
  </sheetPr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7" width="5.7109375" style="85" customWidth="1"/>
    <col min="28" max="28" width="9" style="85" customWidth="1"/>
    <col min="29" max="29" width="11.28515625" style="85" customWidth="1"/>
    <col min="30" max="30" width="8.5703125" style="85" customWidth="1"/>
    <col min="31" max="31" width="11.42578125" style="85"/>
    <col min="32" max="32" width="14.5703125" style="85" customWidth="1"/>
    <col min="33" max="34" width="11.42578125" style="85"/>
    <col min="35" max="35" width="6.28515625" style="85" customWidth="1"/>
    <col min="36" max="36" width="13.42578125" style="85" customWidth="1"/>
    <col min="37" max="16384" width="11.42578125" style="85"/>
  </cols>
  <sheetData>
    <row r="1" spans="1:37" s="171" customFormat="1" ht="20.25" customHeight="1" x14ac:dyDescent="0.45">
      <c r="A1" s="1133"/>
      <c r="B1" s="1134"/>
      <c r="C1" s="1134"/>
      <c r="D1" s="1134"/>
      <c r="E1" s="1134"/>
      <c r="F1" s="1134"/>
      <c r="G1" s="1134"/>
      <c r="H1" s="1134"/>
      <c r="I1" s="1134"/>
      <c r="J1" s="1134"/>
      <c r="K1" s="1134"/>
      <c r="L1" s="1134"/>
      <c r="M1" s="1134"/>
      <c r="N1" s="1134"/>
      <c r="O1" s="1134"/>
      <c r="P1" s="1134"/>
      <c r="Q1" s="1134"/>
      <c r="R1" s="1134"/>
      <c r="S1" s="1134"/>
      <c r="T1" s="1134"/>
      <c r="U1" s="1134"/>
      <c r="V1" s="1134"/>
      <c r="W1" s="1134"/>
      <c r="X1" s="1134"/>
      <c r="Y1" s="1134"/>
      <c r="Z1" s="1134"/>
    </row>
    <row r="2" spans="1:37" s="171" customFormat="1" ht="24.75" customHeight="1" x14ac:dyDescent="0.45">
      <c r="A2" s="117" t="s">
        <v>380</v>
      </c>
      <c r="B2" s="560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</row>
    <row r="3" spans="1:37" ht="30" customHeight="1" x14ac:dyDescent="0.35">
      <c r="A3" s="905"/>
      <c r="B3" s="905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 t="s">
        <v>2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161" t="s">
        <v>7</v>
      </c>
    </row>
    <row r="4" spans="1:37" ht="3" customHeight="1" thickBot="1" x14ac:dyDescent="0.4">
      <c r="A4" s="104"/>
      <c r="B4" s="104"/>
      <c r="C4" s="104"/>
      <c r="D4" s="104"/>
      <c r="E4" s="104"/>
      <c r="F4" s="104"/>
      <c r="G4" s="104"/>
      <c r="H4" s="104" t="s">
        <v>381</v>
      </c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I4" s="1"/>
      <c r="AJ4" s="69"/>
      <c r="AK4" s="69"/>
    </row>
    <row r="5" spans="1:37" ht="18" customHeight="1" thickBot="1" x14ac:dyDescent="0.4">
      <c r="A5" s="885" t="s">
        <v>8</v>
      </c>
      <c r="B5" s="104"/>
      <c r="C5" s="914">
        <v>1022</v>
      </c>
      <c r="D5" s="915"/>
      <c r="E5" s="935"/>
      <c r="F5" s="606"/>
      <c r="G5" s="176"/>
      <c r="H5" s="843">
        <v>1015</v>
      </c>
      <c r="I5" s="878"/>
      <c r="J5" s="887"/>
      <c r="K5" s="177"/>
      <c r="L5" s="104"/>
      <c r="M5" s="843">
        <v>1016</v>
      </c>
      <c r="N5" s="878"/>
      <c r="O5" s="887"/>
      <c r="P5" s="177"/>
      <c r="Q5" s="176"/>
      <c r="R5" s="843">
        <v>1014</v>
      </c>
      <c r="S5" s="878"/>
      <c r="T5" s="887"/>
      <c r="U5" s="177"/>
      <c r="V5" s="104"/>
      <c r="W5" s="843">
        <v>1008</v>
      </c>
      <c r="X5" s="878"/>
      <c r="Y5" s="887"/>
      <c r="Z5" s="177"/>
      <c r="AA5" s="104"/>
      <c r="AE5" s="157">
        <v>1006</v>
      </c>
      <c r="AF5" s="465"/>
      <c r="AG5" s="257"/>
      <c r="AH5" s="546"/>
      <c r="AI5" s="1"/>
      <c r="AJ5" s="169" t="s">
        <v>10</v>
      </c>
      <c r="AK5" s="170">
        <v>67</v>
      </c>
    </row>
    <row r="6" spans="1:37" ht="18" customHeight="1" thickBot="1" x14ac:dyDescent="0.4">
      <c r="A6" s="885"/>
      <c r="B6" s="104"/>
      <c r="C6" s="1125"/>
      <c r="D6" s="1126"/>
      <c r="E6" s="1121"/>
      <c r="F6" s="1122"/>
      <c r="G6" s="428"/>
      <c r="H6" s="1123"/>
      <c r="I6" s="1124"/>
      <c r="J6" s="1116"/>
      <c r="K6" s="1015"/>
      <c r="L6" s="104"/>
      <c r="M6" s="1123"/>
      <c r="N6" s="1124"/>
      <c r="O6" s="852"/>
      <c r="P6" s="853"/>
      <c r="Q6" s="178"/>
      <c r="R6" s="1139"/>
      <c r="S6" s="1140"/>
      <c r="T6" s="852"/>
      <c r="U6" s="853"/>
      <c r="V6" s="109"/>
      <c r="W6" s="1139"/>
      <c r="X6" s="1140"/>
      <c r="Y6" s="852"/>
      <c r="Z6" s="853"/>
      <c r="AA6" s="104"/>
      <c r="AE6" s="158"/>
      <c r="AF6" s="248"/>
      <c r="AG6" s="587"/>
      <c r="AH6" s="546"/>
      <c r="AI6" s="1"/>
      <c r="AJ6" s="162" t="s">
        <v>11</v>
      </c>
      <c r="AK6" s="263"/>
    </row>
    <row r="7" spans="1:37" ht="18" customHeight="1" x14ac:dyDescent="0.35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56"/>
      <c r="AG7" s="667"/>
      <c r="AH7" s="546"/>
      <c r="AI7" s="1"/>
      <c r="AJ7" s="163" t="s">
        <v>12</v>
      </c>
      <c r="AK7" s="264"/>
    </row>
    <row r="8" spans="1:37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67"/>
      <c r="AG8" s="70"/>
      <c r="AI8" s="1"/>
      <c r="AJ8" s="69"/>
      <c r="AK8" s="229"/>
    </row>
    <row r="9" spans="1:37" ht="18" customHeight="1" thickBot="1" x14ac:dyDescent="0.4">
      <c r="A9" s="900" t="s">
        <v>13</v>
      </c>
      <c r="B9" s="104"/>
      <c r="C9" s="845"/>
      <c r="D9" s="877"/>
      <c r="E9" s="846"/>
      <c r="F9" s="236"/>
      <c r="G9" s="104"/>
      <c r="H9" s="115">
        <f>$AB$44</f>
        <v>9105</v>
      </c>
      <c r="I9" s="843"/>
      <c r="J9" s="878"/>
      <c r="K9" s="111">
        <v>11</v>
      </c>
      <c r="L9" s="104"/>
      <c r="M9" s="115">
        <f>$AB$41</f>
        <v>9205</v>
      </c>
      <c r="N9" s="1137"/>
      <c r="O9" s="1138"/>
      <c r="P9" s="111">
        <v>8</v>
      </c>
      <c r="Q9" s="104"/>
      <c r="R9" s="115">
        <f>$AB$37</f>
        <v>9102</v>
      </c>
      <c r="S9" s="843"/>
      <c r="T9" s="878"/>
      <c r="U9" s="111">
        <v>4</v>
      </c>
      <c r="V9" s="104"/>
      <c r="W9" s="115">
        <f>$AB$35</f>
        <v>9101</v>
      </c>
      <c r="X9" s="1135"/>
      <c r="Y9" s="1136"/>
      <c r="Z9" s="111">
        <v>2</v>
      </c>
      <c r="AA9" s="119"/>
      <c r="AB9" s="670"/>
      <c r="AC9" s="85" t="s">
        <v>2</v>
      </c>
      <c r="AE9" s="194"/>
      <c r="AF9" s="252"/>
      <c r="AG9" s="254"/>
      <c r="AI9" s="1"/>
      <c r="AJ9" s="216" t="s">
        <v>15</v>
      </c>
      <c r="AK9" s="173"/>
    </row>
    <row r="10" spans="1:37" ht="18" customHeight="1" thickBot="1" x14ac:dyDescent="0.4">
      <c r="A10" s="900"/>
      <c r="B10" s="104"/>
      <c r="C10" s="1129"/>
      <c r="D10" s="1130"/>
      <c r="E10" s="954"/>
      <c r="F10" s="1025"/>
      <c r="G10" s="106"/>
      <c r="H10" s="888" t="str">
        <f>$AC$44</f>
        <v>5:43</v>
      </c>
      <c r="I10" s="889"/>
      <c r="J10" s="888" t="str">
        <f>$AD$44</f>
        <v>24:40</v>
      </c>
      <c r="K10" s="889"/>
      <c r="L10" s="109"/>
      <c r="M10" s="888" t="str">
        <f>$AC$41</f>
        <v>5:17</v>
      </c>
      <c r="N10" s="889"/>
      <c r="O10" s="888" t="str">
        <f>$AD$41</f>
        <v>25:18</v>
      </c>
      <c r="P10" s="889"/>
      <c r="Q10" s="109"/>
      <c r="R10" s="888" t="str">
        <f>$AC$37</f>
        <v>4:54</v>
      </c>
      <c r="S10" s="889"/>
      <c r="T10" s="888" t="str">
        <f>$AD$37</f>
        <v>25:07</v>
      </c>
      <c r="U10" s="889"/>
      <c r="V10" s="109"/>
      <c r="W10" s="888" t="str">
        <f>$AC$35</f>
        <v>4:33</v>
      </c>
      <c r="X10" s="889"/>
      <c r="Y10" s="888" t="str">
        <f>$AD$35</f>
        <v>24:53</v>
      </c>
      <c r="Z10" s="889"/>
      <c r="AA10" s="104"/>
      <c r="AB10"/>
      <c r="AE10" s="198"/>
      <c r="AF10" s="253"/>
      <c r="AG10" s="255"/>
      <c r="AI10" s="1"/>
      <c r="AJ10" s="549"/>
      <c r="AK10" s="263"/>
    </row>
    <row r="11" spans="1:37" ht="18" customHeight="1" x14ac:dyDescent="0.35">
      <c r="A11" s="900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I11" s="1"/>
      <c r="AJ11" s="163"/>
      <c r="AK11" s="264"/>
    </row>
    <row r="12" spans="1:37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 t="s">
        <v>2</v>
      </c>
      <c r="AE12" s="158"/>
      <c r="AF12" s="67"/>
      <c r="AG12" s="71"/>
      <c r="AI12" s="1"/>
      <c r="AJ12" s="217"/>
      <c r="AK12" s="229"/>
    </row>
    <row r="13" spans="1:37" ht="18" customHeight="1" thickBot="1" x14ac:dyDescent="0.4">
      <c r="A13" s="885" t="s">
        <v>18</v>
      </c>
      <c r="B13" s="104"/>
      <c r="C13" s="845"/>
      <c r="D13" s="877"/>
      <c r="E13" s="846"/>
      <c r="F13" s="236"/>
      <c r="G13" s="104"/>
      <c r="H13" s="115">
        <f>$AB$45</f>
        <v>9207</v>
      </c>
      <c r="I13" s="843"/>
      <c r="J13" s="878"/>
      <c r="K13" s="111">
        <v>12</v>
      </c>
      <c r="L13" s="104"/>
      <c r="M13" s="115">
        <f>$AB$42</f>
        <v>9104</v>
      </c>
      <c r="N13" s="856"/>
      <c r="O13" s="904"/>
      <c r="P13" s="111">
        <v>9</v>
      </c>
      <c r="Q13" s="104"/>
      <c r="R13" s="115">
        <f>$AB$36</f>
        <v>9202</v>
      </c>
      <c r="S13" s="843"/>
      <c r="T13" s="878"/>
      <c r="U13" s="111">
        <v>3</v>
      </c>
      <c r="V13" s="104"/>
      <c r="W13" s="115">
        <f>$AB$34</f>
        <v>9201</v>
      </c>
      <c r="X13" s="843"/>
      <c r="Y13" s="878"/>
      <c r="Z13" s="111">
        <v>1</v>
      </c>
      <c r="AA13" s="119"/>
      <c r="AB13"/>
      <c r="AC13" s="85" t="s">
        <v>2</v>
      </c>
      <c r="AE13" s="159"/>
      <c r="AF13" s="249" t="s">
        <v>19</v>
      </c>
      <c r="AG13" s="250" t="s">
        <v>208</v>
      </c>
      <c r="AI13" s="1"/>
      <c r="AJ13" s="216" t="s">
        <v>21</v>
      </c>
      <c r="AK13" s="173"/>
    </row>
    <row r="14" spans="1:37" ht="18" customHeight="1" thickBot="1" x14ac:dyDescent="0.4">
      <c r="A14" s="885"/>
      <c r="B14" s="104"/>
      <c r="C14" s="1127"/>
      <c r="D14" s="1128"/>
      <c r="E14" s="954"/>
      <c r="F14" s="1025"/>
      <c r="G14" s="104"/>
      <c r="H14" s="888" t="str">
        <f>$AC$45</f>
        <v>6:45</v>
      </c>
      <c r="I14" s="889"/>
      <c r="J14" s="888" t="str">
        <f>$AD$45</f>
        <v>25:03</v>
      </c>
      <c r="K14" s="889"/>
      <c r="L14" s="104"/>
      <c r="M14" s="888" t="str">
        <f>$AC$42</f>
        <v>5:30</v>
      </c>
      <c r="N14" s="889"/>
      <c r="O14" s="888" t="str">
        <f>$AD$42</f>
        <v>24:26</v>
      </c>
      <c r="P14" s="889"/>
      <c r="Q14" s="104"/>
      <c r="R14" s="888" t="str">
        <f>$AC$36</f>
        <v>4:47</v>
      </c>
      <c r="S14" s="889"/>
      <c r="T14" s="888" t="str">
        <f>$AD$36</f>
        <v>24:31</v>
      </c>
      <c r="U14" s="889"/>
      <c r="V14" s="104"/>
      <c r="W14" s="888" t="str">
        <f>$AC$34</f>
        <v>4:18</v>
      </c>
      <c r="X14" s="889"/>
      <c r="Y14" s="888" t="str">
        <f>$AD$34</f>
        <v>24:01</v>
      </c>
      <c r="Z14" s="889"/>
      <c r="AA14" s="104"/>
      <c r="AC14" s="85" t="s">
        <v>2</v>
      </c>
      <c r="AE14" s="158"/>
      <c r="AF14" s="159"/>
      <c r="AG14" s="156"/>
      <c r="AI14" s="1"/>
      <c r="AJ14" s="163"/>
      <c r="AK14" s="263"/>
    </row>
    <row r="15" spans="1:37" ht="18" customHeight="1" x14ac:dyDescent="0.35">
      <c r="A15" s="634"/>
      <c r="B15" s="104"/>
      <c r="C15" s="605"/>
      <c r="D15" s="605"/>
      <c r="E15" s="605"/>
      <c r="F15" s="605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635"/>
      <c r="AF15" s="635"/>
      <c r="AG15" s="636"/>
      <c r="AI15" s="1"/>
      <c r="AJ15" s="217"/>
      <c r="AK15" s="637"/>
    </row>
    <row r="16" spans="1:37" ht="5.0999999999999996" customHeight="1" thickBot="1" x14ac:dyDescent="0.4">
      <c r="A16" s="104"/>
      <c r="B16" s="104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C16" s="85" t="s">
        <v>2</v>
      </c>
      <c r="AF16" s="1"/>
      <c r="AG16" s="1"/>
      <c r="AH16" s="1"/>
      <c r="AI16" s="1"/>
      <c r="AJ16" s="217"/>
      <c r="AK16" s="229"/>
    </row>
    <row r="17" spans="1:38" ht="18" customHeight="1" thickBot="1" x14ac:dyDescent="0.4">
      <c r="A17" s="900" t="s">
        <v>22</v>
      </c>
      <c r="B17" s="104"/>
      <c r="C17" s="845">
        <v>1007</v>
      </c>
      <c r="D17" s="877"/>
      <c r="E17" s="846"/>
      <c r="F17" s="236"/>
      <c r="G17" s="183"/>
      <c r="H17" s="28">
        <f>$AB$48</f>
        <v>9209</v>
      </c>
      <c r="I17" s="843"/>
      <c r="J17" s="878"/>
      <c r="K17" s="111">
        <v>15</v>
      </c>
      <c r="L17" s="183"/>
      <c r="M17" s="28">
        <f>$AB$47</f>
        <v>9208</v>
      </c>
      <c r="N17" s="856"/>
      <c r="O17" s="904"/>
      <c r="P17" s="111">
        <v>14</v>
      </c>
      <c r="Q17" s="183"/>
      <c r="R17" s="28">
        <f>$AB$43</f>
        <v>9206</v>
      </c>
      <c r="S17" s="843"/>
      <c r="T17" s="878"/>
      <c r="U17" s="111">
        <v>10</v>
      </c>
      <c r="V17" s="183"/>
      <c r="W17" s="28">
        <f>$AB$38</f>
        <v>9203</v>
      </c>
      <c r="X17" s="843"/>
      <c r="Y17" s="878"/>
      <c r="Z17" s="111">
        <v>5</v>
      </c>
      <c r="AA17" s="104"/>
      <c r="AC17" s="85" t="s">
        <v>2</v>
      </c>
      <c r="AI17" s="1"/>
      <c r="AJ17" s="216" t="s">
        <v>29</v>
      </c>
      <c r="AK17" s="173"/>
      <c r="AL17" s="222"/>
    </row>
    <row r="18" spans="1:38" ht="18" customHeight="1" thickBot="1" x14ac:dyDescent="0.4">
      <c r="A18" s="900"/>
      <c r="B18" s="104"/>
      <c r="C18" s="1127"/>
      <c r="D18" s="1128"/>
      <c r="E18" s="954"/>
      <c r="F18" s="1025"/>
      <c r="G18" s="355"/>
      <c r="H18" s="888" t="str">
        <f>$AC$48</f>
        <v>7:38</v>
      </c>
      <c r="I18" s="889"/>
      <c r="J18" s="888" t="str">
        <f>$AD$48</f>
        <v>21:21</v>
      </c>
      <c r="K18" s="889"/>
      <c r="L18" s="355"/>
      <c r="M18" s="888" t="str">
        <f>$AC$47</f>
        <v>7:30</v>
      </c>
      <c r="N18" s="889"/>
      <c r="O18" s="888" t="str">
        <f>$AD$47</f>
        <v>25:24</v>
      </c>
      <c r="P18" s="889"/>
      <c r="Q18" s="355"/>
      <c r="R18" s="888" t="str">
        <f>$AC$43</f>
        <v>5:42</v>
      </c>
      <c r="S18" s="889"/>
      <c r="T18" s="888" t="str">
        <f>$AD$43</f>
        <v>21:03</v>
      </c>
      <c r="U18" s="889"/>
      <c r="V18" s="355"/>
      <c r="W18" s="888" t="str">
        <f>$AC$38</f>
        <v>4:57</v>
      </c>
      <c r="X18" s="889"/>
      <c r="Y18" s="888" t="str">
        <f>$AD$38</f>
        <v>20:41</v>
      </c>
      <c r="Z18" s="889"/>
      <c r="AA18" s="104"/>
      <c r="AD18" s="85" t="s">
        <v>2</v>
      </c>
      <c r="AI18" s="1"/>
      <c r="AJ18" s="162"/>
      <c r="AK18" s="318"/>
    </row>
    <row r="19" spans="1:38" ht="18" customHeight="1" x14ac:dyDescent="0.35">
      <c r="A19" s="900"/>
      <c r="B19" s="104"/>
      <c r="C19" s="605"/>
      <c r="D19" s="605"/>
      <c r="E19" s="605"/>
      <c r="F19" s="605"/>
      <c r="G19" s="104"/>
      <c r="H19" s="104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318"/>
    </row>
    <row r="20" spans="1:38" ht="5.0999999999999996" customHeight="1" thickBot="1" x14ac:dyDescent="0.4">
      <c r="A20" s="104"/>
      <c r="B20" s="104"/>
      <c r="C20" s="462"/>
      <c r="D20" s="462"/>
      <c r="E20" s="462"/>
      <c r="F20" s="462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29"/>
    </row>
    <row r="21" spans="1:38" ht="18" customHeight="1" thickBot="1" x14ac:dyDescent="0.4">
      <c r="A21" s="885" t="s">
        <v>27</v>
      </c>
      <c r="B21" s="104"/>
      <c r="C21" s="845">
        <v>1025</v>
      </c>
      <c r="D21" s="877"/>
      <c r="E21" s="846"/>
      <c r="F21" s="236"/>
      <c r="G21" s="183"/>
      <c r="H21" s="28">
        <f>$AB$49</f>
        <v>9107</v>
      </c>
      <c r="I21" s="843"/>
      <c r="J21" s="878"/>
      <c r="K21" s="111">
        <v>16</v>
      </c>
      <c r="L21" s="183"/>
      <c r="M21" s="28">
        <f>$AB$46</f>
        <v>9106</v>
      </c>
      <c r="N21" s="843"/>
      <c r="O21" s="878"/>
      <c r="P21" s="111">
        <v>13</v>
      </c>
      <c r="Q21" s="183"/>
      <c r="R21" s="28">
        <f>$AB$40</f>
        <v>9103</v>
      </c>
      <c r="S21" s="843"/>
      <c r="T21" s="878"/>
      <c r="U21" s="111">
        <v>7</v>
      </c>
      <c r="V21" s="183"/>
      <c r="W21" s="28">
        <f>$AB$39</f>
        <v>9204</v>
      </c>
      <c r="X21" s="843"/>
      <c r="Y21" s="878"/>
      <c r="Z21" s="111">
        <v>6</v>
      </c>
      <c r="AA21" s="104"/>
      <c r="AB21" s="895"/>
      <c r="AC21" s="895"/>
      <c r="AD21" s="110"/>
      <c r="AF21" s="225" t="s">
        <v>31</v>
      </c>
      <c r="AG21"/>
      <c r="AH21"/>
      <c r="AI21" s="1"/>
      <c r="AJ21" s="162" t="s">
        <v>36</v>
      </c>
      <c r="AK21" s="173"/>
    </row>
    <row r="22" spans="1:38" ht="18" customHeight="1" thickBot="1" x14ac:dyDescent="0.4">
      <c r="A22" s="885"/>
      <c r="B22" s="104"/>
      <c r="C22" s="1127"/>
      <c r="D22" s="1128"/>
      <c r="E22" s="1039"/>
      <c r="F22" s="1040"/>
      <c r="G22" s="355"/>
      <c r="H22" s="888" t="str">
        <f>$AC$49</f>
        <v>7:43</v>
      </c>
      <c r="I22" s="889"/>
      <c r="J22" s="888" t="str">
        <f>$AD$49</f>
        <v>20:54</v>
      </c>
      <c r="K22" s="889"/>
      <c r="L22" s="355"/>
      <c r="M22" s="888" t="str">
        <f>$AC$46</f>
        <v>7:14</v>
      </c>
      <c r="N22" s="889"/>
      <c r="O22" s="888" t="str">
        <f>$AD$46</f>
        <v>21:30</v>
      </c>
      <c r="P22" s="889"/>
      <c r="Q22" s="355"/>
      <c r="R22" s="888" t="str">
        <f>$AC$40</f>
        <v>5:16</v>
      </c>
      <c r="S22" s="889"/>
      <c r="T22" s="888" t="str">
        <f>$AD$40</f>
        <v>25:25</v>
      </c>
      <c r="U22" s="889"/>
      <c r="V22" s="355"/>
      <c r="W22" s="888" t="str">
        <f>$AC$39</f>
        <v>5:02</v>
      </c>
      <c r="X22" s="889"/>
      <c r="Y22" s="888" t="str">
        <f>AD$39</f>
        <v>24:50</v>
      </c>
      <c r="Z22" s="889"/>
      <c r="AA22" s="104"/>
      <c r="AB22" s="105"/>
      <c r="AC22" s="893"/>
      <c r="AD22" s="893"/>
      <c r="AF22" s="545">
        <f>COUNTA(C5,H5,M5,R5,W5,I9,N9,X21,S9,X9,I13,N13,S21,S13,X13,I17,N17,N21,S17,X17,C21,C13,C17,C9,I21,C25,H25,M25,R25,W25,C29,H29,M29,R29,W29,AE5:AE7,AE9:AE11,AE13:AE14,AF14,AG14,AG9:AG11,AF9:AF11,AF5,AG5:AG7)</f>
        <v>16</v>
      </c>
      <c r="AG22"/>
      <c r="AH22"/>
      <c r="AI22" s="1"/>
      <c r="AJ22" s="162"/>
      <c r="AK22" s="513"/>
    </row>
    <row r="23" spans="1:38" ht="11.45" customHeight="1" x14ac:dyDescent="0.35">
      <c r="A23" s="885"/>
      <c r="B23" s="104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104"/>
      <c r="AE23" s="85" t="s">
        <v>2</v>
      </c>
      <c r="AF23"/>
      <c r="AG23"/>
      <c r="AH23"/>
      <c r="AJ23" s="162"/>
      <c r="AK23" s="513"/>
    </row>
    <row r="24" spans="1:38" ht="6" customHeight="1" thickBot="1" x14ac:dyDescent="0.4">
      <c r="A24" s="104"/>
      <c r="B24" s="10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104"/>
      <c r="AF24" s="1"/>
      <c r="AH24" s="1"/>
      <c r="AI24" s="1"/>
      <c r="AJ24" s="218"/>
      <c r="AK24" s="184"/>
    </row>
    <row r="25" spans="1:38" ht="18" customHeight="1" thickBot="1" x14ac:dyDescent="0.4">
      <c r="A25" s="900" t="s">
        <v>30</v>
      </c>
      <c r="B25" s="104"/>
      <c r="C25" s="845">
        <v>1033</v>
      </c>
      <c r="D25" s="877"/>
      <c r="E25" s="846"/>
      <c r="F25" s="644"/>
      <c r="G25" s="645"/>
      <c r="H25" s="914">
        <v>1020</v>
      </c>
      <c r="I25" s="915"/>
      <c r="J25" s="1015"/>
      <c r="K25" s="644"/>
      <c r="L25" s="645"/>
      <c r="M25" s="914">
        <v>1027</v>
      </c>
      <c r="N25" s="915"/>
      <c r="O25" s="1015"/>
      <c r="P25" s="644"/>
      <c r="Q25" s="645"/>
      <c r="R25" s="914">
        <v>1030</v>
      </c>
      <c r="S25" s="915"/>
      <c r="T25" s="1015"/>
      <c r="U25" s="644"/>
      <c r="V25" s="645"/>
      <c r="W25" s="914"/>
      <c r="X25" s="915"/>
      <c r="Y25" s="1015"/>
      <c r="Z25" s="646"/>
      <c r="AA25" s="344"/>
      <c r="AI25" s="1"/>
      <c r="AJ25" s="219" t="s">
        <v>32</v>
      </c>
      <c r="AK25" s="1119"/>
    </row>
    <row r="26" spans="1:38" ht="18" customHeight="1" thickBot="1" x14ac:dyDescent="0.4">
      <c r="A26" s="900"/>
      <c r="B26" s="104"/>
      <c r="C26" s="1127"/>
      <c r="D26" s="1128"/>
      <c r="E26" s="1131"/>
      <c r="F26" s="1132"/>
      <c r="G26" s="647"/>
      <c r="H26" s="1020"/>
      <c r="I26" s="1021"/>
      <c r="J26" s="954"/>
      <c r="K26" s="1025"/>
      <c r="L26" s="647"/>
      <c r="M26" s="852" t="s">
        <v>265</v>
      </c>
      <c r="N26" s="853"/>
      <c r="O26" s="954" t="s">
        <v>265</v>
      </c>
      <c r="P26" s="1025"/>
      <c r="Q26" s="647"/>
      <c r="R26" s="852" t="s">
        <v>265</v>
      </c>
      <c r="S26" s="853"/>
      <c r="T26" s="954" t="s">
        <v>265</v>
      </c>
      <c r="U26" s="1025"/>
      <c r="V26" s="647"/>
      <c r="W26" s="1121"/>
      <c r="X26" s="1122"/>
      <c r="Y26" s="1020"/>
      <c r="Z26" s="1021"/>
      <c r="AA26" s="344"/>
      <c r="AB26" s="105"/>
      <c r="AC26" s="893"/>
      <c r="AD26" s="893"/>
      <c r="AE26" s="349"/>
      <c r="AJ26" s="220" t="s">
        <v>33</v>
      </c>
      <c r="AK26" s="1120"/>
    </row>
    <row r="27" spans="1:38" ht="18" customHeight="1" x14ac:dyDescent="0.35">
      <c r="A27" s="900"/>
      <c r="B27" s="104"/>
      <c r="C27"/>
      <c r="D27"/>
      <c r="E27"/>
      <c r="F27"/>
      <c r="G27"/>
      <c r="H27" s="225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F27" s="134">
        <v>16.12</v>
      </c>
      <c r="AG27" s="134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4"/>
    </row>
    <row r="29" spans="1:38" ht="18" customHeight="1" thickBot="1" x14ac:dyDescent="0.4">
      <c r="A29" s="885" t="s">
        <v>35</v>
      </c>
      <c r="B29" s="104"/>
      <c r="C29" s="845">
        <v>1018</v>
      </c>
      <c r="D29" s="877"/>
      <c r="E29" s="846"/>
      <c r="F29" s="236"/>
      <c r="G29" s="183"/>
      <c r="H29" s="845">
        <v>1028</v>
      </c>
      <c r="I29" s="877"/>
      <c r="J29" s="846"/>
      <c r="K29" s="236"/>
      <c r="L29" s="183"/>
      <c r="M29" s="845">
        <v>1024</v>
      </c>
      <c r="N29" s="877"/>
      <c r="O29" s="846"/>
      <c r="P29" s="236"/>
      <c r="Q29" s="183"/>
      <c r="R29" s="845">
        <v>1009</v>
      </c>
      <c r="S29" s="877"/>
      <c r="T29" s="846"/>
      <c r="U29" s="236"/>
      <c r="V29" s="183"/>
      <c r="W29" s="845"/>
      <c r="X29" s="877"/>
      <c r="Y29" s="846"/>
      <c r="Z29" s="26"/>
      <c r="AA29" s="104"/>
      <c r="AJ29" s="291"/>
    </row>
    <row r="30" spans="1:38" ht="18" customHeight="1" thickBot="1" x14ac:dyDescent="0.4">
      <c r="A30" s="885"/>
      <c r="B30" s="104"/>
      <c r="C30" s="1016"/>
      <c r="D30" s="1017"/>
      <c r="E30" s="1039"/>
      <c r="F30" s="1040"/>
      <c r="G30" s="355"/>
      <c r="H30" s="1018"/>
      <c r="I30" s="1019"/>
      <c r="J30" s="954"/>
      <c r="K30" s="1025"/>
      <c r="L30" s="355"/>
      <c r="M30" s="1018"/>
      <c r="N30" s="1019"/>
      <c r="O30" s="954"/>
      <c r="P30" s="1025"/>
      <c r="Q30" s="355"/>
      <c r="R30" s="852"/>
      <c r="S30" s="853"/>
      <c r="T30" s="954"/>
      <c r="U30" s="1025"/>
      <c r="V30" s="355"/>
      <c r="W30" s="852"/>
      <c r="X30" s="853"/>
      <c r="Y30" s="852"/>
      <c r="Z30" s="853"/>
      <c r="AA30" s="104"/>
      <c r="AB30" s="105"/>
      <c r="AC30" s="893"/>
      <c r="AD30" s="894"/>
      <c r="AJ30" s="284"/>
      <c r="AK30" s="491"/>
    </row>
    <row r="31" spans="1:38" ht="18" x14ac:dyDescent="0.35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7"/>
      <c r="X31" s="107"/>
      <c r="Y31" s="107"/>
      <c r="Z31" s="107"/>
      <c r="AA31" s="104"/>
    </row>
    <row r="32" spans="1:38" ht="14.25" hidden="1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85" t="s">
        <v>245</v>
      </c>
      <c r="AJ32" s="284"/>
      <c r="AK32" s="491"/>
    </row>
    <row r="33" spans="3:39" hidden="1" x14ac:dyDescent="0.3">
      <c r="AB33" s="103" t="s">
        <v>37</v>
      </c>
      <c r="AC33" s="103" t="s">
        <v>39</v>
      </c>
      <c r="AD33" s="102" t="s">
        <v>38</v>
      </c>
      <c r="AE33" s="102" t="s">
        <v>40</v>
      </c>
      <c r="AG33" s="101"/>
      <c r="AH33" s="101"/>
      <c r="AI33" s="101"/>
    </row>
    <row r="34" spans="3:39" hidden="1" x14ac:dyDescent="0.3">
      <c r="C34"/>
      <c r="D34"/>
      <c r="E34"/>
      <c r="F34"/>
      <c r="G34"/>
      <c r="L34"/>
      <c r="Z34" s="85">
        <v>1</v>
      </c>
      <c r="AB34" s="98">
        <v>9201</v>
      </c>
      <c r="AC34" s="612" t="s">
        <v>282</v>
      </c>
      <c r="AD34" s="400" t="s">
        <v>321</v>
      </c>
      <c r="AE34" s="95">
        <v>307</v>
      </c>
      <c r="AF34" s="569"/>
      <c r="AG34" s="94"/>
      <c r="AH34" s="93"/>
      <c r="AI34" s="93"/>
      <c r="AJ34" s="85" t="s">
        <v>86</v>
      </c>
      <c r="AK34" s="85" t="s">
        <v>73</v>
      </c>
      <c r="AL34" s="85">
        <v>1</v>
      </c>
      <c r="AM34" s="87">
        <v>0.18958333333333333</v>
      </c>
    </row>
    <row r="35" spans="3:39" hidden="1" x14ac:dyDescent="0.3">
      <c r="C35"/>
      <c r="D35"/>
      <c r="E35"/>
      <c r="F35"/>
      <c r="G35"/>
      <c r="L35"/>
      <c r="Z35" s="85">
        <v>2</v>
      </c>
      <c r="AB35" s="98">
        <v>9101</v>
      </c>
      <c r="AC35" s="612" t="s">
        <v>322</v>
      </c>
      <c r="AD35" s="400" t="s">
        <v>325</v>
      </c>
      <c r="AE35" s="95">
        <v>307</v>
      </c>
      <c r="AF35" s="569"/>
      <c r="AG35" s="94"/>
      <c r="AH35" s="93"/>
      <c r="AI35" s="93"/>
      <c r="AJ35" s="85" t="s">
        <v>86</v>
      </c>
      <c r="AK35" s="85" t="s">
        <v>73</v>
      </c>
      <c r="AL35" s="85">
        <v>2</v>
      </c>
      <c r="AM35" s="87">
        <v>0.20416666666666669</v>
      </c>
    </row>
    <row r="36" spans="3:39" hidden="1" x14ac:dyDescent="0.3">
      <c r="C36"/>
      <c r="D36"/>
      <c r="E36"/>
      <c r="F36"/>
      <c r="G36"/>
      <c r="L36"/>
      <c r="Z36" s="85">
        <v>3</v>
      </c>
      <c r="AB36" s="98">
        <v>9202</v>
      </c>
      <c r="AC36" s="612" t="s">
        <v>287</v>
      </c>
      <c r="AD36" s="400" t="s">
        <v>345</v>
      </c>
      <c r="AE36" s="95">
        <v>307</v>
      </c>
      <c r="AF36" s="569"/>
      <c r="AG36" s="94"/>
      <c r="AH36" s="93"/>
      <c r="AI36" s="93"/>
      <c r="AJ36" s="85" t="s">
        <v>86</v>
      </c>
      <c r="AK36" s="85" t="s">
        <v>73</v>
      </c>
      <c r="AL36" s="85">
        <v>3</v>
      </c>
      <c r="AM36" s="87">
        <v>0.21944444444444444</v>
      </c>
    </row>
    <row r="37" spans="3:39" hidden="1" x14ac:dyDescent="0.3">
      <c r="C37"/>
      <c r="D37"/>
      <c r="E37"/>
      <c r="F37"/>
      <c r="G37"/>
      <c r="H37"/>
      <c r="I37"/>
      <c r="J37"/>
      <c r="K37"/>
      <c r="L37"/>
      <c r="Z37" s="85">
        <v>4</v>
      </c>
      <c r="AB37" s="98">
        <v>9102</v>
      </c>
      <c r="AC37" s="612" t="s">
        <v>288</v>
      </c>
      <c r="AD37" s="400" t="s">
        <v>347</v>
      </c>
      <c r="AE37" s="95">
        <v>289</v>
      </c>
      <c r="AF37" s="569"/>
      <c r="AG37" s="94"/>
      <c r="AH37" s="93"/>
      <c r="AI37" s="93"/>
      <c r="AJ37" s="85" t="s">
        <v>86</v>
      </c>
      <c r="AK37" s="85" t="s">
        <v>73</v>
      </c>
      <c r="AL37" s="85">
        <v>4</v>
      </c>
      <c r="AM37" s="87">
        <v>0.22916666666666666</v>
      </c>
    </row>
    <row r="38" spans="3:39" hidden="1" x14ac:dyDescent="0.3">
      <c r="C38"/>
      <c r="D38"/>
      <c r="E38"/>
      <c r="F38"/>
      <c r="G38"/>
      <c r="H38"/>
      <c r="I38"/>
      <c r="J38"/>
      <c r="K38"/>
      <c r="L38"/>
      <c r="M38"/>
      <c r="N38"/>
      <c r="Z38" s="85">
        <v>5</v>
      </c>
      <c r="AB38" s="98">
        <v>9203</v>
      </c>
      <c r="AC38" s="612" t="s">
        <v>326</v>
      </c>
      <c r="AD38" s="400" t="s">
        <v>177</v>
      </c>
      <c r="AE38" s="95">
        <v>288</v>
      </c>
      <c r="AF38" s="404"/>
      <c r="AG38" s="94"/>
      <c r="AH38" s="93"/>
      <c r="AI38" s="93"/>
      <c r="AJ38" s="85" t="s">
        <v>86</v>
      </c>
      <c r="AK38" s="85" t="s">
        <v>73</v>
      </c>
      <c r="AL38" s="85">
        <v>5</v>
      </c>
      <c r="AM38" s="87">
        <v>0.23819444444444446</v>
      </c>
    </row>
    <row r="39" spans="3:39" hidden="1" x14ac:dyDescent="0.3">
      <c r="C39"/>
      <c r="D39"/>
      <c r="E39"/>
      <c r="F39"/>
      <c r="G39"/>
      <c r="H39"/>
      <c r="I39"/>
      <c r="J39"/>
      <c r="K39"/>
      <c r="L39"/>
      <c r="M39"/>
      <c r="N39"/>
      <c r="Z39" s="85">
        <v>6</v>
      </c>
      <c r="AB39" s="98">
        <v>9204</v>
      </c>
      <c r="AC39" s="612" t="s">
        <v>327</v>
      </c>
      <c r="AD39" s="400" t="s">
        <v>328</v>
      </c>
      <c r="AE39" s="95">
        <v>219</v>
      </c>
      <c r="AF39" s="404"/>
      <c r="AG39" s="94"/>
      <c r="AH39" s="93"/>
      <c r="AI39" s="93"/>
      <c r="AJ39" s="85" t="s">
        <v>86</v>
      </c>
      <c r="AK39" s="85" t="s">
        <v>73</v>
      </c>
      <c r="AL39" s="85">
        <v>6</v>
      </c>
      <c r="AM39" s="87">
        <v>0.30138888888888887</v>
      </c>
    </row>
    <row r="40" spans="3:39" hidden="1" x14ac:dyDescent="0.3">
      <c r="C40"/>
      <c r="D40"/>
      <c r="E40"/>
      <c r="F40"/>
      <c r="G40"/>
      <c r="H40"/>
      <c r="I40"/>
      <c r="J40"/>
      <c r="K40"/>
      <c r="L40"/>
      <c r="M40"/>
      <c r="N40"/>
      <c r="Z40" s="85">
        <v>7</v>
      </c>
      <c r="AB40" s="98">
        <v>9103</v>
      </c>
      <c r="AC40" s="612" t="s">
        <v>330</v>
      </c>
      <c r="AD40" s="400" t="s">
        <v>329</v>
      </c>
      <c r="AE40" s="95">
        <v>201</v>
      </c>
      <c r="AF40" s="404"/>
      <c r="AG40" s="94"/>
      <c r="AH40" s="93"/>
      <c r="AI40" s="93"/>
      <c r="AJ40" s="85" t="s">
        <v>86</v>
      </c>
      <c r="AK40" s="85" t="s">
        <v>73</v>
      </c>
      <c r="AL40" s="85">
        <v>7</v>
      </c>
      <c r="AM40" s="87">
        <v>0.3215277777777778</v>
      </c>
    </row>
    <row r="41" spans="3:39" hidden="1" x14ac:dyDescent="0.3">
      <c r="C41"/>
      <c r="D41"/>
      <c r="E41"/>
      <c r="F41"/>
      <c r="G41"/>
      <c r="H41"/>
      <c r="I41"/>
      <c r="J41"/>
      <c r="K41"/>
      <c r="L41"/>
      <c r="M41"/>
      <c r="N41"/>
      <c r="Z41" s="85">
        <v>8</v>
      </c>
      <c r="AB41" s="98">
        <v>9205</v>
      </c>
      <c r="AC41" s="612" t="s">
        <v>382</v>
      </c>
      <c r="AD41" s="400" t="s">
        <v>331</v>
      </c>
      <c r="AE41" s="95">
        <v>306</v>
      </c>
      <c r="AF41" s="569"/>
      <c r="AG41" s="94"/>
      <c r="AH41" s="93"/>
      <c r="AI41" s="93"/>
      <c r="AJ41" s="85" t="s">
        <v>144</v>
      </c>
      <c r="AK41" s="85" t="s">
        <v>73</v>
      </c>
      <c r="AL41" s="85">
        <v>1</v>
      </c>
      <c r="AM41" s="87">
        <v>0.17916666666666667</v>
      </c>
    </row>
    <row r="42" spans="3:39" hidden="1" x14ac:dyDescent="0.3">
      <c r="C42"/>
      <c r="D42"/>
      <c r="E42"/>
      <c r="F42"/>
      <c r="G42"/>
      <c r="H42"/>
      <c r="I42"/>
      <c r="J42"/>
      <c r="K42"/>
      <c r="L42"/>
      <c r="M42"/>
      <c r="N42"/>
      <c r="Z42" s="85">
        <v>9</v>
      </c>
      <c r="AB42" s="98">
        <v>9104</v>
      </c>
      <c r="AC42" s="612" t="s">
        <v>336</v>
      </c>
      <c r="AD42" s="400" t="s">
        <v>333</v>
      </c>
      <c r="AE42" s="95">
        <v>306</v>
      </c>
      <c r="AF42" s="569"/>
      <c r="AG42" s="94"/>
      <c r="AH42" s="93"/>
      <c r="AI42" s="93"/>
      <c r="AJ42" s="85" t="s">
        <v>144</v>
      </c>
      <c r="AK42" s="85" t="s">
        <v>73</v>
      </c>
      <c r="AL42" s="85">
        <v>2</v>
      </c>
      <c r="AM42" s="87">
        <v>0.19930555555555554</v>
      </c>
    </row>
    <row r="43" spans="3:39" ht="16.5" hidden="1" customHeight="1" x14ac:dyDescent="0.3">
      <c r="C43"/>
      <c r="D43"/>
      <c r="E43"/>
      <c r="F43"/>
      <c r="G43"/>
      <c r="H43"/>
      <c r="I43"/>
      <c r="J43"/>
      <c r="K43"/>
      <c r="L43"/>
      <c r="M43"/>
      <c r="N43"/>
      <c r="Z43" s="85">
        <v>10</v>
      </c>
      <c r="AB43" s="98">
        <v>9206</v>
      </c>
      <c r="AC43" s="612" t="s">
        <v>340</v>
      </c>
      <c r="AD43" s="400" t="s">
        <v>383</v>
      </c>
      <c r="AE43" s="95">
        <v>240</v>
      </c>
      <c r="AF43" s="404"/>
      <c r="AG43" s="94"/>
      <c r="AH43" s="93"/>
      <c r="AI43" s="93"/>
      <c r="AJ43" s="85" t="s">
        <v>144</v>
      </c>
      <c r="AK43" s="85" t="s">
        <v>73</v>
      </c>
      <c r="AL43" s="85">
        <v>3</v>
      </c>
      <c r="AM43" s="87">
        <v>0.20625000000000002</v>
      </c>
    </row>
    <row r="44" spans="3:39" ht="15.75" hidden="1" customHeight="1" x14ac:dyDescent="0.3">
      <c r="C44"/>
      <c r="D44"/>
      <c r="E44"/>
      <c r="F44"/>
      <c r="G44"/>
      <c r="H44"/>
      <c r="I44"/>
      <c r="J44"/>
      <c r="K44"/>
      <c r="L44"/>
      <c r="M44"/>
      <c r="N44"/>
      <c r="R44" s="100"/>
      <c r="S44" s="100"/>
      <c r="T44" s="100"/>
      <c r="U44" s="100"/>
      <c r="Z44" s="85">
        <v>11</v>
      </c>
      <c r="AB44" s="98">
        <v>9105</v>
      </c>
      <c r="AC44" s="612" t="s">
        <v>355</v>
      </c>
      <c r="AD44" s="400" t="s">
        <v>339</v>
      </c>
      <c r="AE44" s="95">
        <v>306</v>
      </c>
      <c r="AF44" s="569"/>
      <c r="AG44" s="94"/>
      <c r="AH44" s="93"/>
      <c r="AI44" s="93"/>
      <c r="AJ44" s="85" t="s">
        <v>144</v>
      </c>
      <c r="AK44" s="85" t="s">
        <v>73</v>
      </c>
      <c r="AL44" s="85">
        <v>4</v>
      </c>
      <c r="AM44" s="87">
        <v>0.20972222222222223</v>
      </c>
    </row>
    <row r="45" spans="3:39" hidden="1" x14ac:dyDescent="0.3">
      <c r="C45"/>
      <c r="D45"/>
      <c r="E45"/>
      <c r="F45"/>
      <c r="G45"/>
      <c r="H45"/>
      <c r="I45"/>
      <c r="J45"/>
      <c r="K45"/>
      <c r="L45"/>
      <c r="M45"/>
      <c r="N45"/>
      <c r="Z45" s="85">
        <v>12</v>
      </c>
      <c r="AB45" s="98">
        <v>9207</v>
      </c>
      <c r="AC45" s="612" t="s">
        <v>384</v>
      </c>
      <c r="AD45" s="400" t="s">
        <v>385</v>
      </c>
      <c r="AE45" s="95">
        <v>310</v>
      </c>
      <c r="AF45" s="569"/>
      <c r="AG45" s="94"/>
      <c r="AH45" s="93"/>
      <c r="AI45" s="93"/>
      <c r="AJ45" s="85" t="s">
        <v>144</v>
      </c>
      <c r="AK45" s="85" t="s">
        <v>73</v>
      </c>
      <c r="AL45" s="85">
        <v>5</v>
      </c>
      <c r="AM45" s="87">
        <v>0.22013888888888888</v>
      </c>
    </row>
    <row r="46" spans="3:39" hidden="1" x14ac:dyDescent="0.3">
      <c r="C46"/>
      <c r="D46"/>
      <c r="E46"/>
      <c r="F46"/>
      <c r="G46"/>
      <c r="H46"/>
      <c r="I46"/>
      <c r="J46"/>
      <c r="K46"/>
      <c r="L46"/>
      <c r="M46"/>
      <c r="N46"/>
      <c r="Z46" s="85">
        <v>13</v>
      </c>
      <c r="AB46" s="98">
        <v>9106</v>
      </c>
      <c r="AC46" s="612" t="s">
        <v>386</v>
      </c>
      <c r="AD46" s="400" t="s">
        <v>387</v>
      </c>
      <c r="AE46" s="95">
        <v>236</v>
      </c>
      <c r="AF46" s="404"/>
      <c r="AG46" s="94"/>
      <c r="AH46" s="93"/>
      <c r="AI46" s="93"/>
      <c r="AJ46" s="85" t="s">
        <v>144</v>
      </c>
      <c r="AK46" s="85" t="s">
        <v>73</v>
      </c>
      <c r="AL46" s="85">
        <v>6</v>
      </c>
      <c r="AM46" s="87">
        <v>0.23750000000000002</v>
      </c>
    </row>
    <row r="47" spans="3:39" hidden="1" x14ac:dyDescent="0.3">
      <c r="C47"/>
      <c r="D47"/>
      <c r="E47"/>
      <c r="F47"/>
      <c r="G47"/>
      <c r="H47"/>
      <c r="I47"/>
      <c r="J47"/>
      <c r="K47"/>
      <c r="L47"/>
      <c r="M47"/>
      <c r="N47"/>
      <c r="Z47" s="85">
        <v>14</v>
      </c>
      <c r="AB47" s="98">
        <v>9208</v>
      </c>
      <c r="AC47" s="612" t="s">
        <v>388</v>
      </c>
      <c r="AD47" s="400" t="s">
        <v>341</v>
      </c>
      <c r="AE47" s="95">
        <v>283</v>
      </c>
      <c r="AF47" s="404"/>
      <c r="AG47" s="94"/>
      <c r="AH47" s="93"/>
      <c r="AI47" s="93"/>
      <c r="AJ47" s="85" t="s">
        <v>144</v>
      </c>
      <c r="AK47" s="85" t="s">
        <v>73</v>
      </c>
      <c r="AL47" s="85">
        <v>7</v>
      </c>
      <c r="AM47" s="87">
        <v>0.28125</v>
      </c>
    </row>
    <row r="48" spans="3:39" hidden="1" x14ac:dyDescent="0.3">
      <c r="C48"/>
      <c r="D48"/>
      <c r="E48"/>
      <c r="F48"/>
      <c r="G48"/>
      <c r="H48"/>
      <c r="I48"/>
      <c r="J48"/>
      <c r="K48"/>
      <c r="L48"/>
      <c r="M48"/>
      <c r="N48"/>
      <c r="Z48" s="85">
        <v>15</v>
      </c>
      <c r="AB48" s="98">
        <v>9209</v>
      </c>
      <c r="AC48" s="612" t="s">
        <v>389</v>
      </c>
      <c r="AD48" s="400" t="s">
        <v>390</v>
      </c>
      <c r="AE48" s="95">
        <v>280</v>
      </c>
      <c r="AF48" s="404"/>
      <c r="AG48" s="94"/>
      <c r="AH48" s="93"/>
      <c r="AI48" s="93"/>
      <c r="AJ48" s="85" t="s">
        <v>144</v>
      </c>
      <c r="AK48" s="85" t="s">
        <v>73</v>
      </c>
      <c r="AL48" s="85">
        <v>8</v>
      </c>
      <c r="AM48" s="87">
        <v>0.3125</v>
      </c>
    </row>
    <row r="49" spans="3:39" hidden="1" x14ac:dyDescent="0.3">
      <c r="C49"/>
      <c r="D49"/>
      <c r="E49"/>
      <c r="F49"/>
      <c r="G49"/>
      <c r="H49"/>
      <c r="I49"/>
      <c r="J49"/>
      <c r="K49"/>
      <c r="L49"/>
      <c r="M49"/>
      <c r="N49"/>
      <c r="Z49" s="85">
        <v>16</v>
      </c>
      <c r="AB49" s="98">
        <v>9107</v>
      </c>
      <c r="AC49" s="612" t="s">
        <v>391</v>
      </c>
      <c r="AD49" s="400" t="s">
        <v>343</v>
      </c>
      <c r="AE49" s="95">
        <v>213</v>
      </c>
      <c r="AF49" s="404"/>
      <c r="AG49" s="94"/>
      <c r="AH49" s="93"/>
      <c r="AI49" s="93"/>
      <c r="AJ49" s="85" t="s">
        <v>144</v>
      </c>
      <c r="AK49" s="85" t="s">
        <v>73</v>
      </c>
      <c r="AL49" s="85">
        <v>9</v>
      </c>
      <c r="AM49" s="87">
        <v>0.31805555555555554</v>
      </c>
    </row>
    <row r="50" spans="3:39" hidden="1" x14ac:dyDescent="0.3">
      <c r="C50"/>
      <c r="D50"/>
      <c r="E50"/>
      <c r="F50"/>
      <c r="G50"/>
      <c r="H50"/>
      <c r="I50"/>
      <c r="J50"/>
      <c r="K50"/>
      <c r="L50"/>
      <c r="M50"/>
      <c r="N50"/>
      <c r="AI50" s="94"/>
      <c r="AJ50" s="93"/>
      <c r="AK50" s="93"/>
    </row>
    <row r="51" spans="3:39" hidden="1" x14ac:dyDescent="0.3">
      <c r="C51"/>
      <c r="D51"/>
      <c r="E51"/>
      <c r="F51"/>
      <c r="G51"/>
      <c r="H51"/>
      <c r="I51"/>
      <c r="J51"/>
      <c r="K51"/>
      <c r="L51"/>
      <c r="M51"/>
      <c r="N51"/>
      <c r="AI51" s="94"/>
      <c r="AJ51" s="93"/>
      <c r="AK51" s="93"/>
    </row>
    <row r="52" spans="3:39" hidden="1" x14ac:dyDescent="0.3">
      <c r="C52"/>
      <c r="D52"/>
      <c r="E52"/>
      <c r="F52"/>
      <c r="G52"/>
      <c r="H52"/>
      <c r="I52"/>
      <c r="J52"/>
      <c r="K52"/>
      <c r="L52"/>
      <c r="M52"/>
      <c r="N52"/>
      <c r="AI52" s="94"/>
      <c r="AJ52" s="93"/>
      <c r="AK52" s="93"/>
    </row>
    <row r="53" spans="3:39" hidden="1" x14ac:dyDescent="0.3">
      <c r="C53"/>
      <c r="D53"/>
      <c r="E53"/>
      <c r="F53"/>
      <c r="G53"/>
      <c r="H53"/>
      <c r="I53"/>
      <c r="J53"/>
      <c r="K53"/>
      <c r="L53"/>
      <c r="M53"/>
      <c r="N53"/>
      <c r="AI53" s="94"/>
      <c r="AJ53" s="93"/>
      <c r="AK53" s="93"/>
    </row>
    <row r="54" spans="3:39" hidden="1" x14ac:dyDescent="0.3">
      <c r="C54"/>
      <c r="D54"/>
      <c r="E54"/>
      <c r="F54"/>
      <c r="G54"/>
      <c r="H54"/>
      <c r="I54"/>
      <c r="J54"/>
      <c r="K54"/>
      <c r="L54"/>
      <c r="M54"/>
      <c r="N54"/>
      <c r="AI54" s="94"/>
      <c r="AJ54" s="93"/>
      <c r="AK54" s="93"/>
    </row>
    <row r="55" spans="3:39" hidden="1" x14ac:dyDescent="0.3">
      <c r="C55" s="90"/>
      <c r="D55" s="90"/>
      <c r="E55" s="90"/>
      <c r="F55" s="90"/>
      <c r="G55" s="90"/>
      <c r="H55" s="90"/>
      <c r="J55" s="90"/>
      <c r="K55" s="90"/>
      <c r="L55" s="90"/>
      <c r="AI55" s="94"/>
      <c r="AJ55" s="93"/>
      <c r="AK55" s="93"/>
    </row>
    <row r="56" spans="3:39" hidden="1" x14ac:dyDescent="0.3">
      <c r="C56" s="90"/>
      <c r="D56" s="90"/>
      <c r="E56" s="90"/>
      <c r="F56" s="90"/>
      <c r="G56" s="90"/>
      <c r="H56" s="90"/>
      <c r="J56" s="172"/>
      <c r="K56" s="90"/>
      <c r="L56" s="90"/>
      <c r="AI56" s="94"/>
      <c r="AJ56" s="93"/>
      <c r="AK56" s="93"/>
    </row>
    <row r="57" spans="3:39" hidden="1" x14ac:dyDescent="0.3">
      <c r="C57" s="90"/>
      <c r="D57" s="90"/>
      <c r="E57" s="90"/>
      <c r="F57" s="90"/>
      <c r="G57" s="90"/>
      <c r="H57" s="90"/>
      <c r="J57" s="90"/>
      <c r="K57" s="90"/>
      <c r="L57" s="90"/>
      <c r="AI57" s="94"/>
      <c r="AJ57" s="93"/>
      <c r="AK57" s="93"/>
    </row>
    <row r="58" spans="3:39" hidden="1" x14ac:dyDescent="0.3">
      <c r="C58" s="90"/>
      <c r="D58" s="90"/>
      <c r="E58" s="90"/>
      <c r="F58" s="90"/>
      <c r="G58" s="90"/>
      <c r="H58" s="90"/>
      <c r="J58" s="90"/>
      <c r="K58" s="90"/>
      <c r="L58" s="90"/>
      <c r="AI58" s="94"/>
      <c r="AJ58" s="93"/>
      <c r="AK58" s="93"/>
    </row>
    <row r="59" spans="3:39" hidden="1" x14ac:dyDescent="0.3">
      <c r="C59" s="90"/>
      <c r="D59" s="90"/>
      <c r="E59" s="90"/>
      <c r="F59" s="90"/>
      <c r="G59" s="90"/>
      <c r="H59" s="90"/>
      <c r="J59" s="90"/>
      <c r="K59" s="90"/>
      <c r="L59" s="90"/>
      <c r="AI59" s="94"/>
      <c r="AJ59" s="93"/>
      <c r="AK59" s="93"/>
    </row>
    <row r="60" spans="3:39" hidden="1" x14ac:dyDescent="0.3">
      <c r="AC60" s="87"/>
      <c r="AF60" s="87"/>
      <c r="AG60" s="86"/>
    </row>
    <row r="61" spans="3:39" ht="12" hidden="1" customHeight="1" x14ac:dyDescent="0.3">
      <c r="AC61" s="87"/>
      <c r="AF61" s="92"/>
      <c r="AG61" s="86"/>
    </row>
    <row r="62" spans="3:39" ht="15" hidden="1" customHeight="1" x14ac:dyDescent="0.3">
      <c r="AC62" s="87"/>
      <c r="AF62" s="87"/>
      <c r="AG62" s="86"/>
    </row>
    <row r="63" spans="3:39" hidden="1" x14ac:dyDescent="0.3"/>
    <row r="64" spans="3:39" hidden="1" x14ac:dyDescent="0.3"/>
    <row r="65" spans="13:26" hidden="1" x14ac:dyDescent="0.3"/>
    <row r="66" spans="13:26" hidden="1" x14ac:dyDescent="0.3">
      <c r="M66" s="85" t="s">
        <v>245</v>
      </c>
    </row>
    <row r="67" spans="13:26" hidden="1" x14ac:dyDescent="0.3">
      <c r="Z67" s="85" t="s">
        <v>59</v>
      </c>
    </row>
    <row r="68" spans="13:26" hidden="1" x14ac:dyDescent="0.3"/>
    <row r="69" spans="13:26" hidden="1" x14ac:dyDescent="0.3"/>
    <row r="70" spans="13:26" hidden="1" x14ac:dyDescent="0.3"/>
    <row r="71" spans="13:26" hidden="1" x14ac:dyDescent="0.3"/>
    <row r="72" spans="13:26" hidden="1" x14ac:dyDescent="0.3"/>
    <row r="73" spans="13:26" hidden="1" x14ac:dyDescent="0.3"/>
    <row r="74" spans="13:26" hidden="1" x14ac:dyDescent="0.3"/>
    <row r="75" spans="13:26" hidden="1" x14ac:dyDescent="0.3"/>
    <row r="76" spans="13:26" hidden="1" x14ac:dyDescent="0.3"/>
    <row r="77" spans="13:26" ht="11.45" hidden="1" customHeight="1" x14ac:dyDescent="0.3"/>
    <row r="78" spans="13:26" hidden="1" x14ac:dyDescent="0.3"/>
    <row r="79" spans="13:26" hidden="1" x14ac:dyDescent="0.3"/>
    <row r="80" spans="13:26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idden="1" x14ac:dyDescent="0.3"/>
    <row r="87" spans="3:30" hidden="1" x14ac:dyDescent="0.3">
      <c r="D87" s="134"/>
      <c r="I87" s="134"/>
      <c r="N87" s="134"/>
      <c r="S87" s="134"/>
      <c r="X87" s="134"/>
      <c r="AC87" s="134"/>
    </row>
    <row r="88" spans="3:30" x14ac:dyDescent="0.3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R3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>R7</v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R7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>R2</v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>R2</v>
      </c>
    </row>
    <row r="91" spans="3:30" x14ac:dyDescent="0.3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R7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0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93" spans="3:30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>R1</v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>R1</v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>R2</v>
      </c>
      <c r="Z93" s="139"/>
      <c r="AA93" s="139"/>
      <c r="AB93" s="139"/>
      <c r="AC93" s="139"/>
      <c r="AD93" s="139"/>
    </row>
    <row r="101" spans="3:4" x14ac:dyDescent="0.3">
      <c r="C101" s="85">
        <v>1001</v>
      </c>
      <c r="D101" s="85" t="str">
        <f>'Semaine P1 30'!D101</f>
        <v>L</v>
      </c>
    </row>
    <row r="102" spans="3:4" x14ac:dyDescent="0.3">
      <c r="C102" s="85">
        <v>1002</v>
      </c>
      <c r="D102" s="85" t="str">
        <f>'Semaine P1 30'!D102</f>
        <v>T</v>
      </c>
    </row>
    <row r="103" spans="3:4" x14ac:dyDescent="0.3">
      <c r="C103" s="85">
        <v>1003</v>
      </c>
      <c r="D103" s="85" t="str">
        <f>'Semaine P1 30'!D103</f>
        <v>L</v>
      </c>
    </row>
    <row r="104" spans="3:4" x14ac:dyDescent="0.3">
      <c r="C104" s="85">
        <v>1004</v>
      </c>
      <c r="D104" s="85" t="str">
        <f>'Semaine P1 30'!D104</f>
        <v>T</v>
      </c>
    </row>
    <row r="105" spans="3:4" x14ac:dyDescent="0.3">
      <c r="C105" s="85">
        <v>1005</v>
      </c>
      <c r="D105" s="85" t="str">
        <f>'Semaine P1 30'!D105</f>
        <v>T</v>
      </c>
    </row>
    <row r="106" spans="3:4" x14ac:dyDescent="0.3">
      <c r="C106" s="85">
        <v>1006</v>
      </c>
      <c r="D106" s="85" t="str">
        <f>'Semaine P1 30'!D106</f>
        <v>N</v>
      </c>
    </row>
    <row r="107" spans="3:4" x14ac:dyDescent="0.3">
      <c r="C107" s="85">
        <v>1007</v>
      </c>
      <c r="D107" s="85" t="str">
        <f>'Semaine P1 30'!D107</f>
        <v>L</v>
      </c>
    </row>
    <row r="108" spans="3:4" x14ac:dyDescent="0.3">
      <c r="C108" s="85">
        <v>1008</v>
      </c>
      <c r="D108" s="85" t="str">
        <f>'Semaine P1 30'!D108</f>
        <v>T</v>
      </c>
    </row>
    <row r="109" spans="3:4" x14ac:dyDescent="0.3">
      <c r="C109" s="85">
        <v>1009</v>
      </c>
      <c r="D109" s="85" t="str">
        <f>'Semaine P1 30'!D109</f>
        <v>T</v>
      </c>
    </row>
    <row r="110" spans="3:4" x14ac:dyDescent="0.3">
      <c r="C110" s="85">
        <v>1010</v>
      </c>
      <c r="D110" s="85" t="str">
        <f>'Semaine P1 30'!D110</f>
        <v>L</v>
      </c>
    </row>
    <row r="111" spans="3:4" x14ac:dyDescent="0.3">
      <c r="C111" s="85">
        <v>1011</v>
      </c>
      <c r="D111" s="85" t="str">
        <f>'Semaine P1 30'!D111</f>
        <v>T</v>
      </c>
    </row>
    <row r="112" spans="3:4" x14ac:dyDescent="0.3">
      <c r="C112" s="85">
        <v>1012</v>
      </c>
      <c r="D112" s="85" t="str">
        <f>'Semaine P1 30'!D112</f>
        <v>N</v>
      </c>
    </row>
    <row r="113" spans="3:4" x14ac:dyDescent="0.3">
      <c r="C113" s="85">
        <v>1013</v>
      </c>
      <c r="D113" s="85" t="str">
        <f>'Semaine P1 30'!D113</f>
        <v>L</v>
      </c>
    </row>
    <row r="114" spans="3:4" x14ac:dyDescent="0.3">
      <c r="C114" s="85">
        <v>1014</v>
      </c>
      <c r="D114" s="85" t="str">
        <f>'Semaine P1 30'!D114</f>
        <v>N</v>
      </c>
    </row>
    <row r="115" spans="3:4" x14ac:dyDescent="0.3">
      <c r="C115" s="85">
        <v>1015</v>
      </c>
      <c r="D115" s="85" t="str">
        <f>'Semaine P1 30'!D115</f>
        <v>T</v>
      </c>
    </row>
    <row r="116" spans="3:4" x14ac:dyDescent="0.3">
      <c r="C116" s="85">
        <v>1016</v>
      </c>
      <c r="D116" s="85" t="str">
        <f>'Semaine P1 30'!D116</f>
        <v>T</v>
      </c>
    </row>
    <row r="117" spans="3:4" x14ac:dyDescent="0.3">
      <c r="C117" s="85">
        <v>1017</v>
      </c>
      <c r="D117" s="85" t="str">
        <f>'Semaine P1 30'!D117</f>
        <v>T</v>
      </c>
    </row>
    <row r="118" spans="3:4" x14ac:dyDescent="0.3">
      <c r="C118" s="85">
        <v>1018</v>
      </c>
      <c r="D118" s="85" t="str">
        <f>'Semaine P1 30'!D118</f>
        <v>T</v>
      </c>
    </row>
    <row r="119" spans="3:4" x14ac:dyDescent="0.3">
      <c r="C119" s="85">
        <v>1019</v>
      </c>
      <c r="D119" s="85" t="str">
        <f>'Semaine P1 30'!D119</f>
        <v>T</v>
      </c>
    </row>
    <row r="120" spans="3:4" x14ac:dyDescent="0.3">
      <c r="C120" s="85">
        <v>1020</v>
      </c>
      <c r="D120" s="85" t="str">
        <f>'Semaine P1 30'!D120</f>
        <v>N</v>
      </c>
    </row>
    <row r="121" spans="3:4" x14ac:dyDescent="0.3">
      <c r="C121" s="85">
        <v>1021</v>
      </c>
      <c r="D121" s="85" t="str">
        <f>'Semaine P1 30'!D121</f>
        <v>N</v>
      </c>
    </row>
    <row r="122" spans="3:4" x14ac:dyDescent="0.3">
      <c r="C122" s="85">
        <v>1022</v>
      </c>
      <c r="D122" s="85" t="str">
        <f>'Semaine P1 30'!D122</f>
        <v>L</v>
      </c>
    </row>
    <row r="123" spans="3:4" x14ac:dyDescent="0.3">
      <c r="C123" s="85">
        <v>1023</v>
      </c>
      <c r="D123" s="85" t="str">
        <f>'Semaine P1 30'!D123</f>
        <v>N</v>
      </c>
    </row>
    <row r="124" spans="3:4" x14ac:dyDescent="0.3">
      <c r="C124" s="85">
        <v>1024</v>
      </c>
      <c r="D124" s="85" t="str">
        <f>'Semaine P1 30'!D124</f>
        <v>N</v>
      </c>
    </row>
    <row r="125" spans="3:4" x14ac:dyDescent="0.3">
      <c r="C125" s="85">
        <v>1025</v>
      </c>
      <c r="D125" s="85" t="str">
        <f>'Semaine P1 30'!D125</f>
        <v>L</v>
      </c>
    </row>
    <row r="126" spans="3:4" x14ac:dyDescent="0.3">
      <c r="C126" s="85">
        <v>1026</v>
      </c>
      <c r="D126" s="85" t="str">
        <f>'Semaine P1 30'!D126</f>
        <v>L</v>
      </c>
    </row>
    <row r="127" spans="3:4" x14ac:dyDescent="0.3">
      <c r="C127" s="85">
        <v>1027</v>
      </c>
      <c r="D127" s="85" t="str">
        <f>'Semaine P1 30'!D127</f>
        <v>L</v>
      </c>
    </row>
    <row r="128" spans="3:4" x14ac:dyDescent="0.3">
      <c r="C128" s="85">
        <v>1028</v>
      </c>
      <c r="D128" s="85" t="str">
        <f>'Semaine P1 30'!D128</f>
        <v>L</v>
      </c>
    </row>
    <row r="129" spans="3:4" x14ac:dyDescent="0.3">
      <c r="C129" s="85">
        <v>1029</v>
      </c>
      <c r="D129" s="85" t="str">
        <f>'Semaine P1 30'!D129</f>
        <v>T</v>
      </c>
    </row>
    <row r="130" spans="3:4" x14ac:dyDescent="0.3">
      <c r="C130" s="85">
        <v>1030</v>
      </c>
      <c r="D130" s="85" t="str">
        <f>'Semaine P1 30'!D130</f>
        <v>N</v>
      </c>
    </row>
    <row r="131" spans="3:4" x14ac:dyDescent="0.3">
      <c r="C131" s="85">
        <v>1031</v>
      </c>
      <c r="D131" s="85" t="str">
        <f>'Semaine P1 30'!D131</f>
        <v>L</v>
      </c>
    </row>
    <row r="132" spans="3:4" x14ac:dyDescent="0.3">
      <c r="C132" s="85">
        <v>1032</v>
      </c>
      <c r="D132" s="85" t="str">
        <f>'Semaine P1 30'!D132</f>
        <v>L</v>
      </c>
    </row>
    <row r="133" spans="3:4" x14ac:dyDescent="0.3">
      <c r="C133" s="85">
        <v>1033</v>
      </c>
      <c r="D133" s="85" t="str">
        <f>'Semaine P1 30'!D133</f>
        <v>N</v>
      </c>
    </row>
  </sheetData>
  <sortState xmlns:xlrd2="http://schemas.microsoft.com/office/spreadsheetml/2017/richdata2" ref="AB34:AD49">
    <sortCondition ref="AC34:AC49"/>
  </sortState>
  <mergeCells count="124">
    <mergeCell ref="I9:J9"/>
    <mergeCell ref="C5:E5"/>
    <mergeCell ref="H5:J5"/>
    <mergeCell ref="R5:T5"/>
    <mergeCell ref="W5:Y5"/>
    <mergeCell ref="R6:S6"/>
    <mergeCell ref="T6:U6"/>
    <mergeCell ref="W6:X6"/>
    <mergeCell ref="Y6:Z6"/>
    <mergeCell ref="M5:O5"/>
    <mergeCell ref="A1:Z1"/>
    <mergeCell ref="A21:A23"/>
    <mergeCell ref="H18:I18"/>
    <mergeCell ref="J18:K18"/>
    <mergeCell ref="M22:N22"/>
    <mergeCell ref="O22:P22"/>
    <mergeCell ref="A17:A19"/>
    <mergeCell ref="S13:T13"/>
    <mergeCell ref="H10:I10"/>
    <mergeCell ref="J10:K10"/>
    <mergeCell ref="A13:A14"/>
    <mergeCell ref="S21:T21"/>
    <mergeCell ref="X21:Y21"/>
    <mergeCell ref="S9:T9"/>
    <mergeCell ref="X9:Y9"/>
    <mergeCell ref="I13:J13"/>
    <mergeCell ref="C21:E21"/>
    <mergeCell ref="C13:E13"/>
    <mergeCell ref="C22:D22"/>
    <mergeCell ref="A9:A11"/>
    <mergeCell ref="N9:O9"/>
    <mergeCell ref="X17:Y17"/>
    <mergeCell ref="R3:U3"/>
    <mergeCell ref="W3:Z3"/>
    <mergeCell ref="A25:A27"/>
    <mergeCell ref="C26:D26"/>
    <mergeCell ref="H30:I30"/>
    <mergeCell ref="J30:K30"/>
    <mergeCell ref="M30:N30"/>
    <mergeCell ref="O30:P30"/>
    <mergeCell ref="A29:A31"/>
    <mergeCell ref="H26:I26"/>
    <mergeCell ref="J26:K26"/>
    <mergeCell ref="M26:N26"/>
    <mergeCell ref="O26:P26"/>
    <mergeCell ref="C29:E29"/>
    <mergeCell ref="E26:F26"/>
    <mergeCell ref="C30:D30"/>
    <mergeCell ref="E30:F30"/>
    <mergeCell ref="H29:J29"/>
    <mergeCell ref="C25:E25"/>
    <mergeCell ref="H25:J25"/>
    <mergeCell ref="H22:I22"/>
    <mergeCell ref="W30:X30"/>
    <mergeCell ref="R26:S26"/>
    <mergeCell ref="T26:U26"/>
    <mergeCell ref="R30:S30"/>
    <mergeCell ref="T30:U30"/>
    <mergeCell ref="C17:E17"/>
    <mergeCell ref="C9:E9"/>
    <mergeCell ref="W25:Y25"/>
    <mergeCell ref="W29:Y29"/>
    <mergeCell ref="R29:T29"/>
    <mergeCell ref="M29:O29"/>
    <mergeCell ref="M25:O25"/>
    <mergeCell ref="R25:T25"/>
    <mergeCell ref="E22:F22"/>
    <mergeCell ref="C14:D14"/>
    <mergeCell ref="E14:F14"/>
    <mergeCell ref="C10:D10"/>
    <mergeCell ref="E10:F10"/>
    <mergeCell ref="C18:D18"/>
    <mergeCell ref="E18:F18"/>
    <mergeCell ref="S17:T17"/>
    <mergeCell ref="N21:O21"/>
    <mergeCell ref="I17:J17"/>
    <mergeCell ref="I21:J21"/>
    <mergeCell ref="J22:K22"/>
    <mergeCell ref="N13:O13"/>
    <mergeCell ref="Y14:Z14"/>
    <mergeCell ref="H14:I14"/>
    <mergeCell ref="J14:K14"/>
    <mergeCell ref="M14:N14"/>
    <mergeCell ref="O14:P14"/>
    <mergeCell ref="A3:B3"/>
    <mergeCell ref="C3:F3"/>
    <mergeCell ref="H3:K3"/>
    <mergeCell ref="M3:P3"/>
    <mergeCell ref="H6:I6"/>
    <mergeCell ref="O6:P6"/>
    <mergeCell ref="A5:A7"/>
    <mergeCell ref="E6:F6"/>
    <mergeCell ref="C6:D6"/>
    <mergeCell ref="J6:K6"/>
    <mergeCell ref="M6:N6"/>
    <mergeCell ref="R22:S22"/>
    <mergeCell ref="T22:U22"/>
    <mergeCell ref="R14:S14"/>
    <mergeCell ref="T14:U14"/>
    <mergeCell ref="W14:X14"/>
    <mergeCell ref="Y30:Z30"/>
    <mergeCell ref="AK25:AK26"/>
    <mergeCell ref="M10:N10"/>
    <mergeCell ref="O10:P10"/>
    <mergeCell ref="W18:X18"/>
    <mergeCell ref="Y18:Z18"/>
    <mergeCell ref="M18:N18"/>
    <mergeCell ref="O18:P18"/>
    <mergeCell ref="R18:S18"/>
    <mergeCell ref="T18:U18"/>
    <mergeCell ref="X13:Y13"/>
    <mergeCell ref="AB21:AC21"/>
    <mergeCell ref="AC22:AD22"/>
    <mergeCell ref="W26:X26"/>
    <mergeCell ref="W22:X22"/>
    <mergeCell ref="Y22:Z22"/>
    <mergeCell ref="AC26:AD26"/>
    <mergeCell ref="N17:O17"/>
    <mergeCell ref="Y26:Z26"/>
    <mergeCell ref="AC30:AD30"/>
    <mergeCell ref="R10:S10"/>
    <mergeCell ref="T10:U10"/>
    <mergeCell ref="W10:X10"/>
    <mergeCell ref="Y10:Z10"/>
  </mergeCells>
  <conditionalFormatting sqref="AE34:AE41">
    <cfRule type="cellIs" dxfId="5847" priority="2800" stopIfTrue="1" operator="between">
      <formula>0</formula>
      <formula>220</formula>
    </cfRule>
    <cfRule type="cellIs" dxfId="5846" priority="2801" stopIfTrue="1" operator="between">
      <formula>237</formula>
      <formula>288</formula>
    </cfRule>
    <cfRule type="cellIs" dxfId="5845" priority="2802" stopIfTrue="1" operator="greaterThan">
      <formula>281</formula>
    </cfRule>
  </conditionalFormatting>
  <conditionalFormatting sqref="F88:G93 K88:L93 Z91:AB93 U88:V93 P88:Q93 Z88:AA90">
    <cfRule type="cellIs" dxfId="5844" priority="2791" operator="equal">
      <formula>"GL"</formula>
    </cfRule>
    <cfRule type="cellIs" dxfId="5843" priority="2792" operator="equal">
      <formula>"VE"</formula>
    </cfRule>
    <cfRule type="cellIs" dxfId="5842" priority="2793" operator="equal">
      <formula>"AT"</formula>
    </cfRule>
  </conditionalFormatting>
  <conditionalFormatting sqref="C9 C13 C17 C29 C5:E5 H5:J5 R5:T5 W5:Y5 H29 W29 M29 R29 C21 C25 H25 W25 R25 M25">
    <cfRule type="expression" dxfId="5841" priority="2707">
      <formula>COUNTIF($C$5:$Z$31,$C$133)&gt;1</formula>
    </cfRule>
    <cfRule type="expression" dxfId="5840" priority="2708">
      <formula>COUNTIF($C$5:$Z$31,$C$132)&gt;1</formula>
    </cfRule>
    <cfRule type="expression" dxfId="5839" priority="2709">
      <formula>COUNTIF($C$5:$Z$31,$C$131)&gt;1</formula>
    </cfRule>
    <cfRule type="expression" dxfId="5838" priority="2710">
      <formula>COUNTIF($C$5:$Z$31,$C$130)&gt;1</formula>
    </cfRule>
    <cfRule type="expression" dxfId="5837" priority="2711">
      <formula>COUNTIF($C$5:$Z$31,$C$129)&gt;1</formula>
    </cfRule>
    <cfRule type="expression" dxfId="5836" priority="2712">
      <formula>COUNTIF($C$5:$Z$31,$C$128)&gt;1</formula>
    </cfRule>
    <cfRule type="expression" dxfId="5835" priority="2713">
      <formula>COUNTIF($C$5:$Z$31,$C$127)&gt;1</formula>
    </cfRule>
    <cfRule type="expression" dxfId="5834" priority="2714">
      <formula>COUNTIF($C$5:$Z$31,$C$126)&gt;1</formula>
    </cfRule>
    <cfRule type="expression" dxfId="5833" priority="2715">
      <formula>COUNTIF($C$5:$Z$31,$C$125)&gt;1</formula>
    </cfRule>
    <cfRule type="expression" dxfId="5832" priority="2716">
      <formula>COUNTIF($C$5:$Z$31,$C$124)&gt;1</formula>
    </cfRule>
    <cfRule type="expression" dxfId="5831" priority="2717">
      <formula>COUNTIF($C$5:$Z$31,$C$123)&gt;1</formula>
    </cfRule>
    <cfRule type="expression" dxfId="5830" priority="2718">
      <formula>COUNTIF($C$5:$Z$31,$C$122)&gt;1</formula>
    </cfRule>
    <cfRule type="expression" dxfId="5829" priority="2719">
      <formula>COUNTIF($C$5:$Z$31,$C$121)&gt;1</formula>
    </cfRule>
    <cfRule type="expression" dxfId="5828" priority="2720">
      <formula>COUNTIF($C$5:$Z$31,$C$120)&gt;1</formula>
    </cfRule>
    <cfRule type="expression" dxfId="5827" priority="2721">
      <formula>COUNTIF($C$5:$Z$31,$C$119)&gt;1</formula>
    </cfRule>
    <cfRule type="expression" dxfId="5826" priority="2722">
      <formula>COUNTIF($C$5:$Z$31,$C$118)&gt;1</formula>
    </cfRule>
    <cfRule type="expression" dxfId="5825" priority="2723">
      <formula>COUNTIF($C$5:$Z$31,$C$117)&gt;1</formula>
    </cfRule>
    <cfRule type="expression" dxfId="5824" priority="2724">
      <formula>COUNTIF($C$5:$Z$31,$C$116)&gt;1</formula>
    </cfRule>
    <cfRule type="expression" dxfId="5823" priority="2725">
      <formula>COUNTIF($C$5:$Z$31,$C$115)&gt;1</formula>
    </cfRule>
    <cfRule type="expression" dxfId="5822" priority="2726">
      <formula>COUNTIF($C$5:$Z$31,$C$114)&gt;1</formula>
    </cfRule>
    <cfRule type="expression" dxfId="5821" priority="2727">
      <formula>COUNTIF($C$5:$Z$31,$C$113)&gt;1</formula>
    </cfRule>
    <cfRule type="expression" dxfId="5820" priority="2728">
      <formula>COUNTIF($C$5:$Z$31,$C$112)&gt;1</formula>
    </cfRule>
    <cfRule type="expression" dxfId="5819" priority="2729">
      <formula>COUNTIF($C$5:$Z$31,$C$111)&gt;1</formula>
    </cfRule>
    <cfRule type="expression" dxfId="5818" priority="2730">
      <formula>COUNTIF($C$5:$Z$31,$C$110)&gt;1</formula>
    </cfRule>
    <cfRule type="expression" dxfId="5817" priority="2731">
      <formula>COUNTIF($C$5:$Z$31,$C$109)&gt;1</formula>
    </cfRule>
    <cfRule type="expression" dxfId="5816" priority="2732">
      <formula>COUNTIF($C$5:$Z$31,$C$108)&gt;1</formula>
    </cfRule>
    <cfRule type="expression" dxfId="5815" priority="2733">
      <formula>COUNTIF($C$5:$Z$31,$C$107)&gt;1</formula>
    </cfRule>
    <cfRule type="expression" dxfId="5814" priority="2734">
      <formula>COUNTIF($C$5:$Z$31,$C$106)&gt;1</formula>
    </cfRule>
    <cfRule type="expression" dxfId="5813" priority="2735">
      <formula>COUNTIF($C$5:$Z$31,$C$105)&gt;1</formula>
    </cfRule>
    <cfRule type="expression" dxfId="5812" priority="2736">
      <formula>COUNTIF($C$5:$Z$31,$C$104)&gt;1</formula>
    </cfRule>
    <cfRule type="expression" dxfId="5811" priority="2737">
      <formula>COUNTIF($C$5:$Z$31,$C$103)&gt;1</formula>
    </cfRule>
    <cfRule type="expression" dxfId="5810" priority="2738">
      <formula>COUNTIF($C$5:$Z$31,$C$102)&gt;1</formula>
    </cfRule>
    <cfRule type="expression" dxfId="5809" priority="2739">
      <formula>COUNTIF($C$5:$Z$31,$C$101)&gt;1</formula>
    </cfRule>
  </conditionalFormatting>
  <conditionalFormatting sqref="D88:D93">
    <cfRule type="cellIs" dxfId="5808" priority="1156" operator="equal">
      <formula>"GL"</formula>
    </cfRule>
    <cfRule type="cellIs" dxfId="5807" priority="1157" operator="equal">
      <formula>"VE"</formula>
    </cfRule>
    <cfRule type="cellIs" dxfId="5806" priority="1158" operator="equal">
      <formula>"AT"</formula>
    </cfRule>
  </conditionalFormatting>
  <conditionalFormatting sqref="I88:I93">
    <cfRule type="cellIs" dxfId="5805" priority="1153" operator="equal">
      <formula>"GL"</formula>
    </cfRule>
    <cfRule type="cellIs" dxfId="5804" priority="1154" operator="equal">
      <formula>"VE"</formula>
    </cfRule>
    <cfRule type="cellIs" dxfId="5803" priority="1155" operator="equal">
      <formula>"AT"</formula>
    </cfRule>
  </conditionalFormatting>
  <conditionalFormatting sqref="N88:N93">
    <cfRule type="cellIs" dxfId="5802" priority="1150" operator="equal">
      <formula>"GL"</formula>
    </cfRule>
    <cfRule type="cellIs" dxfId="5801" priority="1151" operator="equal">
      <formula>"VE"</formula>
    </cfRule>
    <cfRule type="cellIs" dxfId="5800" priority="1152" operator="equal">
      <formula>"AT"</formula>
    </cfRule>
  </conditionalFormatting>
  <conditionalFormatting sqref="S88:S93">
    <cfRule type="cellIs" dxfId="5799" priority="1147" operator="equal">
      <formula>"GL"</formula>
    </cfRule>
    <cfRule type="cellIs" dxfId="5798" priority="1148" operator="equal">
      <formula>"VE"</formula>
    </cfRule>
    <cfRule type="cellIs" dxfId="5797" priority="1149" operator="equal">
      <formula>"AT"</formula>
    </cfRule>
  </conditionalFormatting>
  <conditionalFormatting sqref="X88:X92">
    <cfRule type="cellIs" dxfId="5796" priority="1144" operator="equal">
      <formula>"GL"</formula>
    </cfRule>
    <cfRule type="cellIs" dxfId="5795" priority="1145" operator="equal">
      <formula>"VE"</formula>
    </cfRule>
    <cfRule type="cellIs" dxfId="5794" priority="1146" operator="equal">
      <formula>"AT"</formula>
    </cfRule>
  </conditionalFormatting>
  <conditionalFormatting sqref="AC88:AC89 AC91:AC93">
    <cfRule type="cellIs" dxfId="5793" priority="1141" operator="equal">
      <formula>"GL"</formula>
    </cfRule>
    <cfRule type="cellIs" dxfId="5792" priority="1142" operator="equal">
      <formula>"VE"</formula>
    </cfRule>
    <cfRule type="cellIs" dxfId="5791" priority="1143" operator="equal">
      <formula>"AT"</formula>
    </cfRule>
  </conditionalFormatting>
  <conditionalFormatting sqref="C88:C93">
    <cfRule type="expression" dxfId="5790" priority="1136">
      <formula>AND(D88="B")</formula>
    </cfRule>
    <cfRule type="expression" dxfId="5789" priority="1137">
      <formula>AND(D88="g")</formula>
    </cfRule>
    <cfRule type="expression" dxfId="5788" priority="1138">
      <formula>AND(D88="t")</formula>
    </cfRule>
    <cfRule type="expression" dxfId="5787" priority="1139">
      <formula>AND(D88="L")</formula>
    </cfRule>
    <cfRule type="expression" dxfId="5786" priority="1140">
      <formula>AND(D88="N")</formula>
    </cfRule>
  </conditionalFormatting>
  <conditionalFormatting sqref="H88:H93">
    <cfRule type="expression" dxfId="5785" priority="1131">
      <formula>AND(I88="B")</formula>
    </cfRule>
    <cfRule type="expression" dxfId="5784" priority="1132">
      <formula>AND(I88="g")</formula>
    </cfRule>
    <cfRule type="expression" dxfId="5783" priority="1133">
      <formula>AND(I88="t")</formula>
    </cfRule>
    <cfRule type="expression" dxfId="5782" priority="1134">
      <formula>AND(I88="L")</formula>
    </cfRule>
    <cfRule type="expression" dxfId="5781" priority="1135">
      <formula>AND(I88="N")</formula>
    </cfRule>
  </conditionalFormatting>
  <conditionalFormatting sqref="M88:M93">
    <cfRule type="expression" dxfId="5780" priority="1126">
      <formula>AND(N88="B")</formula>
    </cfRule>
    <cfRule type="expression" dxfId="5779" priority="1127">
      <formula>AND(N88="g")</formula>
    </cfRule>
    <cfRule type="expression" dxfId="5778" priority="1128">
      <formula>AND(N88="t")</formula>
    </cfRule>
    <cfRule type="expression" dxfId="5777" priority="1129">
      <formula>AND(N88="L")</formula>
    </cfRule>
    <cfRule type="expression" dxfId="5776" priority="1130">
      <formula>AND(N88="N")</formula>
    </cfRule>
  </conditionalFormatting>
  <conditionalFormatting sqref="R88:R93">
    <cfRule type="expression" dxfId="5775" priority="1121">
      <formula>AND(S88="B")</formula>
    </cfRule>
    <cfRule type="expression" dxfId="5774" priority="1122">
      <formula>AND(S88="g")</formula>
    </cfRule>
    <cfRule type="expression" dxfId="5773" priority="1123">
      <formula>AND(S88="t")</formula>
    </cfRule>
    <cfRule type="expression" dxfId="5772" priority="1124">
      <formula>AND(S88="L")</formula>
    </cfRule>
    <cfRule type="expression" dxfId="5771" priority="1125">
      <formula>AND(S88="N")</formula>
    </cfRule>
  </conditionalFormatting>
  <conditionalFormatting sqref="W88:W93">
    <cfRule type="expression" dxfId="5770" priority="1116">
      <formula>AND(X88="B")</formula>
    </cfRule>
    <cfRule type="expression" dxfId="5769" priority="1117">
      <formula>AND(X88="g")</formula>
    </cfRule>
    <cfRule type="expression" dxfId="5768" priority="1118">
      <formula>AND(X88="t")</formula>
    </cfRule>
    <cfRule type="expression" dxfId="5767" priority="1119">
      <formula>AND(X88="L")</formula>
    </cfRule>
    <cfRule type="expression" dxfId="5766" priority="1120">
      <formula>AND(X88="N")</formula>
    </cfRule>
  </conditionalFormatting>
  <conditionalFormatting sqref="AB88:AB90">
    <cfRule type="expression" dxfId="5765" priority="1111">
      <formula>AND(AC88="B")</formula>
    </cfRule>
    <cfRule type="expression" dxfId="5764" priority="1112">
      <formula>AND(AC88="g")</formula>
    </cfRule>
    <cfRule type="expression" dxfId="5763" priority="1113">
      <formula>AND(AC88="t")</formula>
    </cfRule>
    <cfRule type="expression" dxfId="5762" priority="1114">
      <formula>AND(AC88="L")</formula>
    </cfRule>
    <cfRule type="expression" dxfId="5761" priority="1115">
      <formula>AND(AC88="N")</formula>
    </cfRule>
  </conditionalFormatting>
  <conditionalFormatting sqref="E88:E93">
    <cfRule type="cellIs" dxfId="5760" priority="1108" operator="equal">
      <formula>"GL"</formula>
    </cfRule>
    <cfRule type="cellIs" dxfId="5759" priority="1109" operator="equal">
      <formula>"VE"</formula>
    </cfRule>
    <cfRule type="cellIs" dxfId="5758" priority="1110" operator="equal">
      <formula>"AT"</formula>
    </cfRule>
  </conditionalFormatting>
  <conditionalFormatting sqref="J88:J93">
    <cfRule type="cellIs" dxfId="5757" priority="1105" operator="equal">
      <formula>"GL"</formula>
    </cfRule>
    <cfRule type="cellIs" dxfId="5756" priority="1106" operator="equal">
      <formula>"VE"</formula>
    </cfRule>
    <cfRule type="cellIs" dxfId="5755" priority="1107" operator="equal">
      <formula>"AT"</formula>
    </cfRule>
  </conditionalFormatting>
  <conditionalFormatting sqref="O88:O93">
    <cfRule type="cellIs" dxfId="5754" priority="1102" operator="equal">
      <formula>"GL"</formula>
    </cfRule>
    <cfRule type="cellIs" dxfId="5753" priority="1103" operator="equal">
      <formula>"VE"</formula>
    </cfRule>
    <cfRule type="cellIs" dxfId="5752" priority="1104" operator="equal">
      <formula>"AT"</formula>
    </cfRule>
  </conditionalFormatting>
  <conditionalFormatting sqref="T88:T93">
    <cfRule type="cellIs" dxfId="5751" priority="1099" operator="equal">
      <formula>"GL"</formula>
    </cfRule>
    <cfRule type="cellIs" dxfId="5750" priority="1100" operator="equal">
      <formula>"VE"</formula>
    </cfRule>
    <cfRule type="cellIs" dxfId="5749" priority="1101" operator="equal">
      <formula>"AT"</formula>
    </cfRule>
  </conditionalFormatting>
  <conditionalFormatting sqref="Y88:Y93">
    <cfRule type="cellIs" dxfId="5748" priority="1096" operator="equal">
      <formula>"GL"</formula>
    </cfRule>
    <cfRule type="cellIs" dxfId="5747" priority="1097" operator="equal">
      <formula>"VE"</formula>
    </cfRule>
    <cfRule type="cellIs" dxfId="5746" priority="1098" operator="equal">
      <formula>"AT"</formula>
    </cfRule>
  </conditionalFormatting>
  <conditionalFormatting sqref="AD88:AD93">
    <cfRule type="cellIs" dxfId="5745" priority="1093" operator="equal">
      <formula>"GL"</formula>
    </cfRule>
    <cfRule type="cellIs" dxfId="5744" priority="1094" operator="equal">
      <formula>"VE"</formula>
    </cfRule>
    <cfRule type="cellIs" dxfId="5743" priority="1095" operator="equal">
      <formula>"AT"</formula>
    </cfRule>
  </conditionalFormatting>
  <conditionalFormatting sqref="X93">
    <cfRule type="cellIs" dxfId="5742" priority="1090" operator="equal">
      <formula>"GL"</formula>
    </cfRule>
    <cfRule type="cellIs" dxfId="5741" priority="1091" operator="equal">
      <formula>"VE"</formula>
    </cfRule>
    <cfRule type="cellIs" dxfId="5740" priority="1092" operator="equal">
      <formula>"AT"</formula>
    </cfRule>
  </conditionalFormatting>
  <conditionalFormatting sqref="AC90">
    <cfRule type="cellIs" dxfId="5739" priority="1087" operator="equal">
      <formula>"GL"</formula>
    </cfRule>
    <cfRule type="cellIs" dxfId="5738" priority="1088" operator="equal">
      <formula>"VE"</formula>
    </cfRule>
    <cfRule type="cellIs" dxfId="5737" priority="1089" operator="equal">
      <formula>"AT"</formula>
    </cfRule>
  </conditionalFormatting>
  <conditionalFormatting sqref="AE42:AE49">
    <cfRule type="cellIs" dxfId="5736" priority="985" stopIfTrue="1" operator="between">
      <formula>0</formula>
      <formula>236</formula>
    </cfRule>
    <cfRule type="cellIs" dxfId="5735" priority="986" stopIfTrue="1" operator="between">
      <formula>237</formula>
      <formula>288</formula>
    </cfRule>
    <cfRule type="cellIs" dxfId="5734" priority="987" stopIfTrue="1" operator="greaterThan">
      <formula>289</formula>
    </cfRule>
  </conditionalFormatting>
  <conditionalFormatting sqref="I17:J17 N17:O17 X17:Y17 S17:T17">
    <cfRule type="expression" dxfId="5733" priority="679" stopIfTrue="1">
      <formula>COUNTIF($C$5:$Z$31,$C$133)&gt;1</formula>
    </cfRule>
    <cfRule type="expression" dxfId="5732" priority="680" stopIfTrue="1">
      <formula>COUNTIF($C$5:$Z$31,$C$132)&gt;1</formula>
    </cfRule>
    <cfRule type="expression" dxfId="5731" priority="681" stopIfTrue="1">
      <formula>COUNTIF($C$5:$Z$31,$C$131)&gt;1</formula>
    </cfRule>
    <cfRule type="expression" dxfId="5730" priority="682" stopIfTrue="1">
      <formula>COUNTIF($C$5:$Z$31,$C$130)&gt;1</formula>
    </cfRule>
    <cfRule type="expression" dxfId="5729" priority="683" stopIfTrue="1">
      <formula>COUNTIF($C$5:$Z$31,$C$129)&gt;1</formula>
    </cfRule>
    <cfRule type="expression" dxfId="5728" priority="684" stopIfTrue="1">
      <formula>COUNTIF($C$5:$Z$31,$C$128)&gt;1</formula>
    </cfRule>
    <cfRule type="expression" dxfId="5727" priority="685" stopIfTrue="1">
      <formula>COUNTIF($C$5:$Z$31,$C$127)&gt;1</formula>
    </cfRule>
    <cfRule type="expression" dxfId="5726" priority="686" stopIfTrue="1">
      <formula>COUNTIF($C$5:$Z$31,$C$126)&gt;1</formula>
    </cfRule>
    <cfRule type="expression" dxfId="5725" priority="687" stopIfTrue="1">
      <formula>COUNTIF($C$5:$Z$31,$C$125)&gt;1</formula>
    </cfRule>
    <cfRule type="expression" dxfId="5724" priority="688" stopIfTrue="1">
      <formula>COUNTIF($C$5:$Z$31,$C$124)&gt;1</formula>
    </cfRule>
    <cfRule type="expression" dxfId="5723" priority="689" stopIfTrue="1">
      <formula>COUNTIF($C$5:$Z$31,$C$123)&gt;1</formula>
    </cfRule>
    <cfRule type="expression" dxfId="5722" priority="690" stopIfTrue="1">
      <formula>COUNTIF($C$5:$Z$31,$C$122)&gt;1</formula>
    </cfRule>
    <cfRule type="expression" dxfId="5721" priority="691" stopIfTrue="1">
      <formula>COUNTIF($C$5:$Z$31,$C$121)&gt;1</formula>
    </cfRule>
    <cfRule type="expression" dxfId="5720" priority="692" stopIfTrue="1">
      <formula>COUNTIF($C$5:$Z$31,$C$120)&gt;1</formula>
    </cfRule>
    <cfRule type="expression" dxfId="5719" priority="693" stopIfTrue="1">
      <formula>COUNTIF($C$5:$Z$31,$C$119)&gt;1</formula>
    </cfRule>
    <cfRule type="expression" dxfId="5718" priority="694" stopIfTrue="1">
      <formula>COUNTIF($C$5:$Z$31,$C$118)&gt;1</formula>
    </cfRule>
    <cfRule type="expression" dxfId="5717" priority="695" stopIfTrue="1">
      <formula>COUNTIF($C$5:$Z$31,$C$117)&gt;1</formula>
    </cfRule>
    <cfRule type="expression" dxfId="5716" priority="696" stopIfTrue="1">
      <formula>COUNTIF($C$5:$Z$31,$C$116)&gt;1</formula>
    </cfRule>
    <cfRule type="expression" dxfId="5715" priority="697" stopIfTrue="1">
      <formula>COUNTIF($C$5:$Z$31,$C$115)&gt;1</formula>
    </cfRule>
    <cfRule type="expression" dxfId="5714" priority="698" stopIfTrue="1">
      <formula>COUNTIF($C$5:$Z$31,$C$114)&gt;1</formula>
    </cfRule>
    <cfRule type="expression" dxfId="5713" priority="699" stopIfTrue="1">
      <formula>COUNTIF($C$5:$Z$31,$C$113)&gt;1</formula>
    </cfRule>
    <cfRule type="expression" dxfId="5712" priority="700" stopIfTrue="1">
      <formula>COUNTIF($C$5:$Z$31,$C$112)&gt;1</formula>
    </cfRule>
    <cfRule type="expression" dxfId="5711" priority="701" stopIfTrue="1">
      <formula>COUNTIF($C$5:$Z$31,$C$111)&gt;1</formula>
    </cfRule>
    <cfRule type="expression" dxfId="5710" priority="702" stopIfTrue="1">
      <formula>COUNTIF($C$5:$Z$31,$C$110)&gt;1</formula>
    </cfRule>
    <cfRule type="expression" dxfId="5709" priority="703" stopIfTrue="1">
      <formula>COUNTIF($C$5:$Z$31,$C$109)&gt;1</formula>
    </cfRule>
    <cfRule type="expression" dxfId="5708" priority="704" stopIfTrue="1">
      <formula>COUNTIF($C$5:$Z$31,$C$108)&gt;1</formula>
    </cfRule>
    <cfRule type="expression" dxfId="5707" priority="705" stopIfTrue="1">
      <formula>COUNTIF($C$5:$Z$31,$C$107)&gt;1</formula>
    </cfRule>
    <cfRule type="expression" dxfId="5706" priority="706" stopIfTrue="1">
      <formula>COUNTIF($C$5:$Z$31,$C$106)&gt;1</formula>
    </cfRule>
    <cfRule type="expression" dxfId="5705" priority="707" stopIfTrue="1">
      <formula>COUNTIF($C$5:$Z$31,$C$105)&gt;1</formula>
    </cfRule>
    <cfRule type="expression" dxfId="5704" priority="708" stopIfTrue="1">
      <formula>COUNTIF($C$5:$Z$31,$C$104)&gt;1</formula>
    </cfRule>
    <cfRule type="expression" dxfId="5703" priority="709" stopIfTrue="1">
      <formula>COUNTIF($C$5:$Z$31,$C$103)&gt;1</formula>
    </cfRule>
    <cfRule type="expression" dxfId="5702" priority="710" stopIfTrue="1">
      <formula>COUNTIF($C$5:$Z$31,$C$102)&gt;1</formula>
    </cfRule>
    <cfRule type="expression" dxfId="5701" priority="711" stopIfTrue="1">
      <formula>COUNTIF($C$5:$Z$31,$C$101)&gt;1</formula>
    </cfRule>
    <cfRule type="cellIs" dxfId="5700" priority="712" operator="between">
      <formula>0</formula>
      <formula>1500</formula>
    </cfRule>
  </conditionalFormatting>
  <conditionalFormatting sqref="I13:J13 I9:J9 N9:O9 N13:O13 S9:T9 S13:T13 X13:Y13">
    <cfRule type="expression" dxfId="5699" priority="11794" stopIfTrue="1">
      <formula>COUNTIF($C$5:$Z$31,$C$133)&gt;1</formula>
    </cfRule>
    <cfRule type="expression" dxfId="5698" priority="11795" stopIfTrue="1">
      <formula>COUNTIF($C$5:$Z$31,$C$132)&gt;1</formula>
    </cfRule>
    <cfRule type="expression" dxfId="5697" priority="11796" stopIfTrue="1">
      <formula>COUNTIF($C$5:$Z$31,$C$131)&gt;1</formula>
    </cfRule>
    <cfRule type="expression" dxfId="5696" priority="11797" stopIfTrue="1">
      <formula>COUNTIF($C$5:$Z$31,$C$130)&gt;1</formula>
    </cfRule>
    <cfRule type="expression" dxfId="5695" priority="11798" stopIfTrue="1">
      <formula>COUNTIF($C$5:$Z$31,$C$129)&gt;1</formula>
    </cfRule>
    <cfRule type="expression" dxfId="5694" priority="11799" stopIfTrue="1">
      <formula>COUNTIF($C$5:$Z$31,$C$128)&gt;1</formula>
    </cfRule>
    <cfRule type="expression" dxfId="5693" priority="11800" stopIfTrue="1">
      <formula>COUNTIF($C$5:$Z$31,$C$127)&gt;1</formula>
    </cfRule>
    <cfRule type="expression" dxfId="5692" priority="11801" stopIfTrue="1">
      <formula>COUNTIF($C$5:$Z$31,$C$126)&gt;1</formula>
    </cfRule>
    <cfRule type="expression" dxfId="5691" priority="11802" stopIfTrue="1">
      <formula>COUNTIF($C$5:$Z$31,$C$125)&gt;1</formula>
    </cfRule>
    <cfRule type="expression" dxfId="5690" priority="11803" stopIfTrue="1">
      <formula>COUNTIF($C$5:$Z$31,$C$124)&gt;1</formula>
    </cfRule>
    <cfRule type="expression" dxfId="5689" priority="11804" stopIfTrue="1">
      <formula>COUNTIF($C$5:$Z$31,$C$123)&gt;1</formula>
    </cfRule>
    <cfRule type="expression" dxfId="5688" priority="11805" stopIfTrue="1">
      <formula>COUNTIF($C$5:$Z$31,$C$122)&gt;1</formula>
    </cfRule>
    <cfRule type="expression" dxfId="5687" priority="11806" stopIfTrue="1">
      <formula>COUNTIF($C$5:$Z$31,$C$121)&gt;1</formula>
    </cfRule>
    <cfRule type="expression" dxfId="5686" priority="11807" stopIfTrue="1">
      <formula>COUNTIF($C$5:$Z$31,$C$120)&gt;1</formula>
    </cfRule>
    <cfRule type="expression" dxfId="5685" priority="11808" stopIfTrue="1">
      <formula>COUNTIF($C$5:$Z$31,$C$119)&gt;1</formula>
    </cfRule>
    <cfRule type="expression" dxfId="5684" priority="11809" stopIfTrue="1">
      <formula>COUNTIF($C$5:$Z$31,$C$118)&gt;1</formula>
    </cfRule>
    <cfRule type="expression" dxfId="5683" priority="11810" stopIfTrue="1">
      <formula>COUNTIF($C$5:$Z$31,$C$117)&gt;1</formula>
    </cfRule>
    <cfRule type="expression" dxfId="5682" priority="11811" stopIfTrue="1">
      <formula>COUNTIF($C$5:$Z$31,$C$116)&gt;1</formula>
    </cfRule>
    <cfRule type="expression" dxfId="5681" priority="11812" stopIfTrue="1">
      <formula>COUNTIF($C$5:$Z$31,$C$115)&gt;1</formula>
    </cfRule>
    <cfRule type="expression" dxfId="5680" priority="11813" stopIfTrue="1">
      <formula>COUNTIF($C$5:$Z$31,$C$114)&gt;1</formula>
    </cfRule>
    <cfRule type="expression" dxfId="5679" priority="11814" stopIfTrue="1">
      <formula>COUNTIF($C$5:$Z$31,$C$113)&gt;1</formula>
    </cfRule>
    <cfRule type="expression" dxfId="5678" priority="11815" stopIfTrue="1">
      <formula>COUNTIF($C$5:$Z$31,$C$112)&gt;1</formula>
    </cfRule>
    <cfRule type="expression" dxfId="5677" priority="11816" stopIfTrue="1">
      <formula>COUNTIF($C$5:$Z$31,$C$111)&gt;1</formula>
    </cfRule>
    <cfRule type="expression" dxfId="5676" priority="11817" stopIfTrue="1">
      <formula>COUNTIF($C$5:$Z$31,$C$110)&gt;1</formula>
    </cfRule>
    <cfRule type="expression" dxfId="5675" priority="11818" stopIfTrue="1">
      <formula>COUNTIF($C$5:$Z$31,$C$109)&gt;1</formula>
    </cfRule>
    <cfRule type="expression" dxfId="5674" priority="11819" stopIfTrue="1">
      <formula>COUNTIF($C$5:$Z$31,$C$108)&gt;1</formula>
    </cfRule>
    <cfRule type="expression" dxfId="5673" priority="11820" stopIfTrue="1">
      <formula>COUNTIF($C$5:$Z$31,$C$107)&gt;1</formula>
    </cfRule>
    <cfRule type="expression" dxfId="5672" priority="11821" stopIfTrue="1">
      <formula>COUNTIF($C$5:$Z$31,$C$106)&gt;1</formula>
    </cfRule>
    <cfRule type="expression" dxfId="5671" priority="11822" stopIfTrue="1">
      <formula>COUNTIF($C$5:$Z$31,$C$105)&gt;1</formula>
    </cfRule>
    <cfRule type="expression" dxfId="5670" priority="11823" stopIfTrue="1">
      <formula>COUNTIF($C$5:$Z$31,$C$104)&gt;1</formula>
    </cfRule>
    <cfRule type="expression" dxfId="5669" priority="11824" stopIfTrue="1">
      <formula>COUNTIF($C$5:$Z$31,$C$103)&gt;1</formula>
    </cfRule>
    <cfRule type="expression" dxfId="5668" priority="11825" stopIfTrue="1">
      <formula>COUNTIF($C$5:$Z$31,$C$102)&gt;1</formula>
    </cfRule>
    <cfRule type="expression" dxfId="5667" priority="11826" stopIfTrue="1">
      <formula>COUNTIF($C$5:$Z$31,$C$101)&gt;1</formula>
    </cfRule>
    <cfRule type="cellIs" dxfId="5666" priority="11827" operator="between">
      <formula>0</formula>
      <formula>1500</formula>
    </cfRule>
  </conditionalFormatting>
  <conditionalFormatting sqref="I21:J21">
    <cfRule type="expression" dxfId="5665" priority="136" stopIfTrue="1">
      <formula>COUNTIF($C$5:$Z$31,$C$133)&gt;1</formula>
    </cfRule>
    <cfRule type="expression" dxfId="5664" priority="137" stopIfTrue="1">
      <formula>COUNTIF($C$5:$Z$31,$C$132)&gt;1</formula>
    </cfRule>
    <cfRule type="expression" dxfId="5663" priority="138" stopIfTrue="1">
      <formula>COUNTIF($C$5:$Z$31,$C$131)&gt;1</formula>
    </cfRule>
    <cfRule type="expression" dxfId="5662" priority="139" stopIfTrue="1">
      <formula>COUNTIF($C$5:$Z$31,$C$130)&gt;1</formula>
    </cfRule>
    <cfRule type="expression" dxfId="5661" priority="140" stopIfTrue="1">
      <formula>COUNTIF($C$5:$Z$31,$C$129)&gt;1</formula>
    </cfRule>
    <cfRule type="expression" dxfId="5660" priority="141" stopIfTrue="1">
      <formula>COUNTIF($C$5:$Z$31,$C$128)&gt;1</formula>
    </cfRule>
    <cfRule type="expression" dxfId="5659" priority="142" stopIfTrue="1">
      <formula>COUNTIF($C$5:$Z$31,$C$127)&gt;1</formula>
    </cfRule>
    <cfRule type="expression" dxfId="5658" priority="143" stopIfTrue="1">
      <formula>COUNTIF($C$5:$Z$31,$C$126)&gt;1</formula>
    </cfRule>
    <cfRule type="expression" dxfId="5657" priority="144" stopIfTrue="1">
      <formula>COUNTIF($C$5:$Z$31,$C$125)&gt;1</formula>
    </cfRule>
    <cfRule type="expression" dxfId="5656" priority="145" stopIfTrue="1">
      <formula>COUNTIF($C$5:$Z$31,$C$124)&gt;1</formula>
    </cfRule>
    <cfRule type="expression" dxfId="5655" priority="146" stopIfTrue="1">
      <formula>COUNTIF($C$5:$Z$31,$C$123)&gt;1</formula>
    </cfRule>
    <cfRule type="expression" dxfId="5654" priority="147" stopIfTrue="1">
      <formula>COUNTIF($C$5:$Z$31,$C$122)&gt;1</formula>
    </cfRule>
    <cfRule type="expression" dxfId="5653" priority="148" stopIfTrue="1">
      <formula>COUNTIF($C$5:$Z$31,$C$121)&gt;1</formula>
    </cfRule>
    <cfRule type="expression" dxfId="5652" priority="149" stopIfTrue="1">
      <formula>COUNTIF($C$5:$Z$31,$C$120)&gt;1</formula>
    </cfRule>
    <cfRule type="expression" dxfId="5651" priority="150" stopIfTrue="1">
      <formula>COUNTIF($C$5:$Z$31,$C$119)&gt;1</formula>
    </cfRule>
    <cfRule type="expression" dxfId="5650" priority="151" stopIfTrue="1">
      <formula>COUNTIF($C$5:$Z$31,$C$118)&gt;1</formula>
    </cfRule>
    <cfRule type="expression" dxfId="5649" priority="152" stopIfTrue="1">
      <formula>COUNTIF($C$5:$Z$31,$C$117)&gt;1</formula>
    </cfRule>
    <cfRule type="expression" dxfId="5648" priority="153" stopIfTrue="1">
      <formula>COUNTIF($C$5:$Z$31,$C$116)&gt;1</formula>
    </cfRule>
    <cfRule type="expression" dxfId="5647" priority="154" stopIfTrue="1">
      <formula>COUNTIF($C$5:$Z$31,$C$115)&gt;1</formula>
    </cfRule>
    <cfRule type="expression" dxfId="5646" priority="155" stopIfTrue="1">
      <formula>COUNTIF($C$5:$Z$31,$C$114)&gt;1</formula>
    </cfRule>
    <cfRule type="expression" dxfId="5645" priority="156" stopIfTrue="1">
      <formula>COUNTIF($C$5:$Z$31,$C$113)&gt;1</formula>
    </cfRule>
    <cfRule type="expression" dxfId="5644" priority="157" stopIfTrue="1">
      <formula>COUNTIF($C$5:$Z$31,$C$112)&gt;1</formula>
    </cfRule>
    <cfRule type="expression" dxfId="5643" priority="158" stopIfTrue="1">
      <formula>COUNTIF($C$5:$Z$31,$C$111)&gt;1</formula>
    </cfRule>
    <cfRule type="expression" dxfId="5642" priority="159" stopIfTrue="1">
      <formula>COUNTIF($C$5:$Z$31,$C$110)&gt;1</formula>
    </cfRule>
    <cfRule type="expression" dxfId="5641" priority="160" stopIfTrue="1">
      <formula>COUNTIF($C$5:$Z$31,$C$109)&gt;1</formula>
    </cfRule>
    <cfRule type="expression" dxfId="5640" priority="161" stopIfTrue="1">
      <formula>COUNTIF($C$5:$Z$31,$C$108)&gt;1</formula>
    </cfRule>
    <cfRule type="expression" dxfId="5639" priority="162" stopIfTrue="1">
      <formula>COUNTIF($C$5:$Z$31,$C$107)&gt;1</formula>
    </cfRule>
    <cfRule type="expression" dxfId="5638" priority="163" stopIfTrue="1">
      <formula>COUNTIF($C$5:$Z$31,$C$106)&gt;1</formula>
    </cfRule>
    <cfRule type="expression" dxfId="5637" priority="164" stopIfTrue="1">
      <formula>COUNTIF($C$5:$Z$31,$C$105)&gt;1</formula>
    </cfRule>
    <cfRule type="expression" dxfId="5636" priority="165" stopIfTrue="1">
      <formula>COUNTIF($C$5:$Z$31,$C$104)&gt;1</formula>
    </cfRule>
    <cfRule type="expression" dxfId="5635" priority="166" stopIfTrue="1">
      <formula>COUNTIF($C$5:$Z$31,$C$103)&gt;1</formula>
    </cfRule>
    <cfRule type="expression" dxfId="5634" priority="167" stopIfTrue="1">
      <formula>COUNTIF($C$5:$Z$31,$C$102)&gt;1</formula>
    </cfRule>
    <cfRule type="expression" dxfId="5633" priority="168" stopIfTrue="1">
      <formula>COUNTIF($C$5:$Z$31,$C$101)&gt;1</formula>
    </cfRule>
    <cfRule type="cellIs" dxfId="5632" priority="169" operator="between">
      <formula>0</formula>
      <formula>1500</formula>
    </cfRule>
  </conditionalFormatting>
  <conditionalFormatting sqref="N21:O21">
    <cfRule type="expression" dxfId="5631" priority="102" stopIfTrue="1">
      <formula>COUNTIF($C$5:$Z$31,$C$133)&gt;1</formula>
    </cfRule>
    <cfRule type="expression" dxfId="5630" priority="103" stopIfTrue="1">
      <formula>COUNTIF($C$5:$Z$31,$C$132)&gt;1</formula>
    </cfRule>
    <cfRule type="expression" dxfId="5629" priority="104" stopIfTrue="1">
      <formula>COUNTIF($C$5:$Z$31,$C$131)&gt;1</formula>
    </cfRule>
    <cfRule type="expression" dxfId="5628" priority="105" stopIfTrue="1">
      <formula>COUNTIF($C$5:$Z$31,$C$130)&gt;1</formula>
    </cfRule>
    <cfRule type="expression" dxfId="5627" priority="106" stopIfTrue="1">
      <formula>COUNTIF($C$5:$Z$31,$C$129)&gt;1</formula>
    </cfRule>
    <cfRule type="expression" dxfId="5626" priority="107" stopIfTrue="1">
      <formula>COUNTIF($C$5:$Z$31,$C$128)&gt;1</formula>
    </cfRule>
    <cfRule type="expression" dxfId="5625" priority="108" stopIfTrue="1">
      <formula>COUNTIF($C$5:$Z$31,$C$127)&gt;1</formula>
    </cfRule>
    <cfRule type="expression" dxfId="5624" priority="109" stopIfTrue="1">
      <formula>COUNTIF($C$5:$Z$31,$C$126)&gt;1</formula>
    </cfRule>
    <cfRule type="expression" dxfId="5623" priority="110" stopIfTrue="1">
      <formula>COUNTIF($C$5:$Z$31,$C$125)&gt;1</formula>
    </cfRule>
    <cfRule type="expression" dxfId="5622" priority="111" stopIfTrue="1">
      <formula>COUNTIF($C$5:$Z$31,$C$124)&gt;1</formula>
    </cfRule>
    <cfRule type="expression" dxfId="5621" priority="112" stopIfTrue="1">
      <formula>COUNTIF($C$5:$Z$31,$C$123)&gt;1</formula>
    </cfRule>
    <cfRule type="expression" dxfId="5620" priority="113" stopIfTrue="1">
      <formula>COUNTIF($C$5:$Z$31,$C$122)&gt;1</formula>
    </cfRule>
    <cfRule type="expression" dxfId="5619" priority="114" stopIfTrue="1">
      <formula>COUNTIF($C$5:$Z$31,$C$121)&gt;1</formula>
    </cfRule>
    <cfRule type="expression" dxfId="5618" priority="115" stopIfTrue="1">
      <formula>COUNTIF($C$5:$Z$31,$C$120)&gt;1</formula>
    </cfRule>
    <cfRule type="expression" dxfId="5617" priority="116" stopIfTrue="1">
      <formula>COUNTIF($C$5:$Z$31,$C$119)&gt;1</formula>
    </cfRule>
    <cfRule type="expression" dxfId="5616" priority="117" stopIfTrue="1">
      <formula>COUNTIF($C$5:$Z$31,$C$118)&gt;1</formula>
    </cfRule>
    <cfRule type="expression" dxfId="5615" priority="118" stopIfTrue="1">
      <formula>COUNTIF($C$5:$Z$31,$C$117)&gt;1</formula>
    </cfRule>
    <cfRule type="expression" dxfId="5614" priority="119" stopIfTrue="1">
      <formula>COUNTIF($C$5:$Z$31,$C$116)&gt;1</formula>
    </cfRule>
    <cfRule type="expression" dxfId="5613" priority="120" stopIfTrue="1">
      <formula>COUNTIF($C$5:$Z$31,$C$115)&gt;1</formula>
    </cfRule>
    <cfRule type="expression" dxfId="5612" priority="121" stopIfTrue="1">
      <formula>COUNTIF($C$5:$Z$31,$C$114)&gt;1</formula>
    </cfRule>
    <cfRule type="expression" dxfId="5611" priority="122" stopIfTrue="1">
      <formula>COUNTIF($C$5:$Z$31,$C$113)&gt;1</formula>
    </cfRule>
    <cfRule type="expression" dxfId="5610" priority="123" stopIfTrue="1">
      <formula>COUNTIF($C$5:$Z$31,$C$112)&gt;1</formula>
    </cfRule>
    <cfRule type="expression" dxfId="5609" priority="124" stopIfTrue="1">
      <formula>COUNTIF($C$5:$Z$31,$C$111)&gt;1</formula>
    </cfRule>
    <cfRule type="expression" dxfId="5608" priority="125" stopIfTrue="1">
      <formula>COUNTIF($C$5:$Z$31,$C$110)&gt;1</formula>
    </cfRule>
    <cfRule type="expression" dxfId="5607" priority="126" stopIfTrue="1">
      <formula>COUNTIF($C$5:$Z$31,$C$109)&gt;1</formula>
    </cfRule>
    <cfRule type="expression" dxfId="5606" priority="127" stopIfTrue="1">
      <formula>COUNTIF($C$5:$Z$31,$C$108)&gt;1</formula>
    </cfRule>
    <cfRule type="expression" dxfId="5605" priority="128" stopIfTrue="1">
      <formula>COUNTIF($C$5:$Z$31,$C$107)&gt;1</formula>
    </cfRule>
    <cfRule type="expression" dxfId="5604" priority="129" stopIfTrue="1">
      <formula>COUNTIF($C$5:$Z$31,$C$106)&gt;1</formula>
    </cfRule>
    <cfRule type="expression" dxfId="5603" priority="130" stopIfTrue="1">
      <formula>COUNTIF($C$5:$Z$31,$C$105)&gt;1</formula>
    </cfRule>
    <cfRule type="expression" dxfId="5602" priority="131" stopIfTrue="1">
      <formula>COUNTIF($C$5:$Z$31,$C$104)&gt;1</formula>
    </cfRule>
    <cfRule type="expression" dxfId="5601" priority="132" stopIfTrue="1">
      <formula>COUNTIF($C$5:$Z$31,$C$103)&gt;1</formula>
    </cfRule>
    <cfRule type="expression" dxfId="5600" priority="133" stopIfTrue="1">
      <formula>COUNTIF($C$5:$Z$31,$C$102)&gt;1</formula>
    </cfRule>
    <cfRule type="expression" dxfId="5599" priority="134" stopIfTrue="1">
      <formula>COUNTIF($C$5:$Z$31,$C$101)&gt;1</formula>
    </cfRule>
    <cfRule type="cellIs" dxfId="5598" priority="135" operator="between">
      <formula>0</formula>
      <formula>1500</formula>
    </cfRule>
  </conditionalFormatting>
  <conditionalFormatting sqref="S21:T21">
    <cfRule type="expression" dxfId="5597" priority="68" stopIfTrue="1">
      <formula>COUNTIF($C$5:$Z$31,$C$133)&gt;1</formula>
    </cfRule>
    <cfRule type="expression" dxfId="5596" priority="69" stopIfTrue="1">
      <formula>COUNTIF($C$5:$Z$31,$C$132)&gt;1</formula>
    </cfRule>
    <cfRule type="expression" dxfId="5595" priority="70" stopIfTrue="1">
      <formula>COUNTIF($C$5:$Z$31,$C$131)&gt;1</formula>
    </cfRule>
    <cfRule type="expression" dxfId="5594" priority="71" stopIfTrue="1">
      <formula>COUNTIF($C$5:$Z$31,$C$130)&gt;1</formula>
    </cfRule>
    <cfRule type="expression" dxfId="5593" priority="72" stopIfTrue="1">
      <formula>COUNTIF($C$5:$Z$31,$C$129)&gt;1</formula>
    </cfRule>
    <cfRule type="expression" dxfId="5592" priority="73" stopIfTrue="1">
      <formula>COUNTIF($C$5:$Z$31,$C$128)&gt;1</formula>
    </cfRule>
    <cfRule type="expression" dxfId="5591" priority="74" stopIfTrue="1">
      <formula>COUNTIF($C$5:$Z$31,$C$127)&gt;1</formula>
    </cfRule>
    <cfRule type="expression" dxfId="5590" priority="75" stopIfTrue="1">
      <formula>COUNTIF($C$5:$Z$31,$C$126)&gt;1</formula>
    </cfRule>
    <cfRule type="expression" dxfId="5589" priority="76" stopIfTrue="1">
      <formula>COUNTIF($C$5:$Z$31,$C$125)&gt;1</formula>
    </cfRule>
    <cfRule type="expression" dxfId="5588" priority="77" stopIfTrue="1">
      <formula>COUNTIF($C$5:$Z$31,$C$124)&gt;1</formula>
    </cfRule>
    <cfRule type="expression" dxfId="5587" priority="78" stopIfTrue="1">
      <formula>COUNTIF($C$5:$Z$31,$C$123)&gt;1</formula>
    </cfRule>
    <cfRule type="expression" dxfId="5586" priority="79" stopIfTrue="1">
      <formula>COUNTIF($C$5:$Z$31,$C$122)&gt;1</formula>
    </cfRule>
    <cfRule type="expression" dxfId="5585" priority="80" stopIfTrue="1">
      <formula>COUNTIF($C$5:$Z$31,$C$121)&gt;1</formula>
    </cfRule>
    <cfRule type="expression" dxfId="5584" priority="81" stopIfTrue="1">
      <formula>COUNTIF($C$5:$Z$31,$C$120)&gt;1</formula>
    </cfRule>
    <cfRule type="expression" dxfId="5583" priority="82" stopIfTrue="1">
      <formula>COUNTIF($C$5:$Z$31,$C$119)&gt;1</formula>
    </cfRule>
    <cfRule type="expression" dxfId="5582" priority="83" stopIfTrue="1">
      <formula>COUNTIF($C$5:$Z$31,$C$118)&gt;1</formula>
    </cfRule>
    <cfRule type="expression" dxfId="5581" priority="84" stopIfTrue="1">
      <formula>COUNTIF($C$5:$Z$31,$C$117)&gt;1</formula>
    </cfRule>
    <cfRule type="expression" dxfId="5580" priority="85" stopIfTrue="1">
      <formula>COUNTIF($C$5:$Z$31,$C$116)&gt;1</formula>
    </cfRule>
    <cfRule type="expression" dxfId="5579" priority="86" stopIfTrue="1">
      <formula>COUNTIF($C$5:$Z$31,$C$115)&gt;1</formula>
    </cfRule>
    <cfRule type="expression" dxfId="5578" priority="87" stopIfTrue="1">
      <formula>COUNTIF($C$5:$Z$31,$C$114)&gt;1</formula>
    </cfRule>
    <cfRule type="expression" dxfId="5577" priority="88" stopIfTrue="1">
      <formula>COUNTIF($C$5:$Z$31,$C$113)&gt;1</formula>
    </cfRule>
    <cfRule type="expression" dxfId="5576" priority="89" stopIfTrue="1">
      <formula>COUNTIF($C$5:$Z$31,$C$112)&gt;1</formula>
    </cfRule>
    <cfRule type="expression" dxfId="5575" priority="90" stopIfTrue="1">
      <formula>COUNTIF($C$5:$Z$31,$C$111)&gt;1</formula>
    </cfRule>
    <cfRule type="expression" dxfId="5574" priority="91" stopIfTrue="1">
      <formula>COUNTIF($C$5:$Z$31,$C$110)&gt;1</formula>
    </cfRule>
    <cfRule type="expression" dxfId="5573" priority="92" stopIfTrue="1">
      <formula>COUNTIF($C$5:$Z$31,$C$109)&gt;1</formula>
    </cfRule>
    <cfRule type="expression" dxfId="5572" priority="93" stopIfTrue="1">
      <formula>COUNTIF($C$5:$Z$31,$C$108)&gt;1</formula>
    </cfRule>
    <cfRule type="expression" dxfId="5571" priority="94" stopIfTrue="1">
      <formula>COUNTIF($C$5:$Z$31,$C$107)&gt;1</formula>
    </cfRule>
    <cfRule type="expression" dxfId="5570" priority="95" stopIfTrue="1">
      <formula>COUNTIF($C$5:$Z$31,$C$106)&gt;1</formula>
    </cfRule>
    <cfRule type="expression" dxfId="5569" priority="96" stopIfTrue="1">
      <formula>COUNTIF($C$5:$Z$31,$C$105)&gt;1</formula>
    </cfRule>
    <cfRule type="expression" dxfId="5568" priority="97" stopIfTrue="1">
      <formula>COUNTIF($C$5:$Z$31,$C$104)&gt;1</formula>
    </cfRule>
    <cfRule type="expression" dxfId="5567" priority="98" stopIfTrue="1">
      <formula>COUNTIF($C$5:$Z$31,$C$103)&gt;1</formula>
    </cfRule>
    <cfRule type="expression" dxfId="5566" priority="99" stopIfTrue="1">
      <formula>COUNTIF($C$5:$Z$31,$C$102)&gt;1</formula>
    </cfRule>
    <cfRule type="expression" dxfId="5565" priority="100" stopIfTrue="1">
      <formula>COUNTIF($C$5:$Z$31,$C$101)&gt;1</formula>
    </cfRule>
    <cfRule type="cellIs" dxfId="5564" priority="101" operator="between">
      <formula>0</formula>
      <formula>1500</formula>
    </cfRule>
  </conditionalFormatting>
  <conditionalFormatting sqref="X21:Y21">
    <cfRule type="expression" dxfId="5563" priority="34" stopIfTrue="1">
      <formula>COUNTIF($C$5:$Z$31,$C$133)&gt;1</formula>
    </cfRule>
    <cfRule type="expression" dxfId="5562" priority="35" stopIfTrue="1">
      <formula>COUNTIF($C$5:$Z$31,$C$132)&gt;1</formula>
    </cfRule>
    <cfRule type="expression" dxfId="5561" priority="36" stopIfTrue="1">
      <formula>COUNTIF($C$5:$Z$31,$C$131)&gt;1</formula>
    </cfRule>
    <cfRule type="expression" dxfId="5560" priority="37" stopIfTrue="1">
      <formula>COUNTIF($C$5:$Z$31,$C$130)&gt;1</formula>
    </cfRule>
    <cfRule type="expression" dxfId="5559" priority="38" stopIfTrue="1">
      <formula>COUNTIF($C$5:$Z$31,$C$129)&gt;1</formula>
    </cfRule>
    <cfRule type="expression" dxfId="5558" priority="39" stopIfTrue="1">
      <formula>COUNTIF($C$5:$Z$31,$C$128)&gt;1</formula>
    </cfRule>
    <cfRule type="expression" dxfId="5557" priority="40" stopIfTrue="1">
      <formula>COUNTIF($C$5:$Z$31,$C$127)&gt;1</formula>
    </cfRule>
    <cfRule type="expression" dxfId="5556" priority="41" stopIfTrue="1">
      <formula>COUNTIF($C$5:$Z$31,$C$126)&gt;1</formula>
    </cfRule>
    <cfRule type="expression" dxfId="5555" priority="42" stopIfTrue="1">
      <formula>COUNTIF($C$5:$Z$31,$C$125)&gt;1</formula>
    </cfRule>
    <cfRule type="expression" dxfId="5554" priority="43" stopIfTrue="1">
      <formula>COUNTIF($C$5:$Z$31,$C$124)&gt;1</formula>
    </cfRule>
    <cfRule type="expression" dxfId="5553" priority="44" stopIfTrue="1">
      <formula>COUNTIF($C$5:$Z$31,$C$123)&gt;1</formula>
    </cfRule>
    <cfRule type="expression" dxfId="5552" priority="45" stopIfTrue="1">
      <formula>COUNTIF($C$5:$Z$31,$C$122)&gt;1</formula>
    </cfRule>
    <cfRule type="expression" dxfId="5551" priority="46" stopIfTrue="1">
      <formula>COUNTIF($C$5:$Z$31,$C$121)&gt;1</formula>
    </cfRule>
    <cfRule type="expression" dxfId="5550" priority="47" stopIfTrue="1">
      <formula>COUNTIF($C$5:$Z$31,$C$120)&gt;1</formula>
    </cfRule>
    <cfRule type="expression" dxfId="5549" priority="48" stopIfTrue="1">
      <formula>COUNTIF($C$5:$Z$31,$C$119)&gt;1</formula>
    </cfRule>
    <cfRule type="expression" dxfId="5548" priority="49" stopIfTrue="1">
      <formula>COUNTIF($C$5:$Z$31,$C$118)&gt;1</formula>
    </cfRule>
    <cfRule type="expression" dxfId="5547" priority="50" stopIfTrue="1">
      <formula>COUNTIF($C$5:$Z$31,$C$117)&gt;1</formula>
    </cfRule>
    <cfRule type="expression" dxfId="5546" priority="51" stopIfTrue="1">
      <formula>COUNTIF($C$5:$Z$31,$C$116)&gt;1</formula>
    </cfRule>
    <cfRule type="expression" dxfId="5545" priority="52" stopIfTrue="1">
      <formula>COUNTIF($C$5:$Z$31,$C$115)&gt;1</formula>
    </cfRule>
    <cfRule type="expression" dxfId="5544" priority="53" stopIfTrue="1">
      <formula>COUNTIF($C$5:$Z$31,$C$114)&gt;1</formula>
    </cfRule>
    <cfRule type="expression" dxfId="5543" priority="54" stopIfTrue="1">
      <formula>COUNTIF($C$5:$Z$31,$C$113)&gt;1</formula>
    </cfRule>
    <cfRule type="expression" dxfId="5542" priority="55" stopIfTrue="1">
      <formula>COUNTIF($C$5:$Z$31,$C$112)&gt;1</formula>
    </cfRule>
    <cfRule type="expression" dxfId="5541" priority="56" stopIfTrue="1">
      <formula>COUNTIF($C$5:$Z$31,$C$111)&gt;1</formula>
    </cfRule>
    <cfRule type="expression" dxfId="5540" priority="57" stopIfTrue="1">
      <formula>COUNTIF($C$5:$Z$31,$C$110)&gt;1</formula>
    </cfRule>
    <cfRule type="expression" dxfId="5539" priority="58" stopIfTrue="1">
      <formula>COUNTIF($C$5:$Z$31,$C$109)&gt;1</formula>
    </cfRule>
    <cfRule type="expression" dxfId="5538" priority="59" stopIfTrue="1">
      <formula>COUNTIF($C$5:$Z$31,$C$108)&gt;1</formula>
    </cfRule>
    <cfRule type="expression" dxfId="5537" priority="60" stopIfTrue="1">
      <formula>COUNTIF($C$5:$Z$31,$C$107)&gt;1</formula>
    </cfRule>
    <cfRule type="expression" dxfId="5536" priority="61" stopIfTrue="1">
      <formula>COUNTIF($C$5:$Z$31,$C$106)&gt;1</formula>
    </cfRule>
    <cfRule type="expression" dxfId="5535" priority="62" stopIfTrue="1">
      <formula>COUNTIF($C$5:$Z$31,$C$105)&gt;1</formula>
    </cfRule>
    <cfRule type="expression" dxfId="5534" priority="63" stopIfTrue="1">
      <formula>COUNTIF($C$5:$Z$31,$C$104)&gt;1</formula>
    </cfRule>
    <cfRule type="expression" dxfId="5533" priority="64" stopIfTrue="1">
      <formula>COUNTIF($C$5:$Z$31,$C$103)&gt;1</formula>
    </cfRule>
    <cfRule type="expression" dxfId="5532" priority="65" stopIfTrue="1">
      <formula>COUNTIF($C$5:$Z$31,$C$102)&gt;1</formula>
    </cfRule>
    <cfRule type="expression" dxfId="5531" priority="66" stopIfTrue="1">
      <formula>COUNTIF($C$5:$Z$31,$C$101)&gt;1</formula>
    </cfRule>
    <cfRule type="cellIs" dxfId="5530" priority="67" operator="between">
      <formula>0</formula>
      <formula>1500</formula>
    </cfRule>
  </conditionalFormatting>
  <conditionalFormatting sqref="M5:O5">
    <cfRule type="expression" dxfId="5529" priority="1">
      <formula>COUNTIF($C$5:$Z$31,$C$133)&gt;1</formula>
    </cfRule>
    <cfRule type="expression" dxfId="5528" priority="2">
      <formula>COUNTIF($C$5:$Z$31,$C$132)&gt;1</formula>
    </cfRule>
    <cfRule type="expression" dxfId="5527" priority="3">
      <formula>COUNTIF($C$5:$Z$31,$C$131)&gt;1</formula>
    </cfRule>
    <cfRule type="expression" dxfId="5526" priority="4">
      <formula>COUNTIF($C$5:$Z$31,$C$130)&gt;1</formula>
    </cfRule>
    <cfRule type="expression" dxfId="5525" priority="5">
      <formula>COUNTIF($C$5:$Z$31,$C$129)&gt;1</formula>
    </cfRule>
    <cfRule type="expression" dxfId="5524" priority="6">
      <formula>COUNTIF($C$5:$Z$31,$C$128)&gt;1</formula>
    </cfRule>
    <cfRule type="expression" dxfId="5523" priority="7">
      <formula>COUNTIF($C$5:$Z$31,$C$127)&gt;1</formula>
    </cfRule>
    <cfRule type="expression" dxfId="5522" priority="8">
      <formula>COUNTIF($C$5:$Z$31,$C$126)&gt;1</formula>
    </cfRule>
    <cfRule type="expression" dxfId="5521" priority="9">
      <formula>COUNTIF($C$5:$Z$31,$C$125)&gt;1</formula>
    </cfRule>
    <cfRule type="expression" dxfId="5520" priority="10">
      <formula>COUNTIF($C$5:$Z$31,$C$124)&gt;1</formula>
    </cfRule>
    <cfRule type="expression" dxfId="5519" priority="11">
      <formula>COUNTIF($C$5:$Z$31,$C$123)&gt;1</formula>
    </cfRule>
    <cfRule type="expression" dxfId="5518" priority="12">
      <formula>COUNTIF($C$5:$Z$31,$C$122)&gt;1</formula>
    </cfRule>
    <cfRule type="expression" dxfId="5517" priority="13">
      <formula>COUNTIF($C$5:$Z$31,$C$121)&gt;1</formula>
    </cfRule>
    <cfRule type="expression" dxfId="5516" priority="14">
      <formula>COUNTIF($C$5:$Z$31,$C$120)&gt;1</formula>
    </cfRule>
    <cfRule type="expression" dxfId="5515" priority="15">
      <formula>COUNTIF($C$5:$Z$31,$C$119)&gt;1</formula>
    </cfRule>
    <cfRule type="expression" dxfId="5514" priority="16">
      <formula>COUNTIF($C$5:$Z$31,$C$118)&gt;1</formula>
    </cfRule>
    <cfRule type="expression" dxfId="5513" priority="17">
      <formula>COUNTIF($C$5:$Z$31,$C$117)&gt;1</formula>
    </cfRule>
    <cfRule type="expression" dxfId="5512" priority="18">
      <formula>COUNTIF($C$5:$Z$31,$C$116)&gt;1</formula>
    </cfRule>
    <cfRule type="expression" dxfId="5511" priority="19">
      <formula>COUNTIF($C$5:$Z$31,$C$115)&gt;1</formula>
    </cfRule>
    <cfRule type="expression" dxfId="5510" priority="20">
      <formula>COUNTIF($C$5:$Z$31,$C$114)&gt;1</formula>
    </cfRule>
    <cfRule type="expression" dxfId="5509" priority="21">
      <formula>COUNTIF($C$5:$Z$31,$C$113)&gt;1</formula>
    </cfRule>
    <cfRule type="expression" dxfId="5508" priority="22">
      <formula>COUNTIF($C$5:$Z$31,$C$112)&gt;1</formula>
    </cfRule>
    <cfRule type="expression" dxfId="5507" priority="23">
      <formula>COUNTIF($C$5:$Z$31,$C$111)&gt;1</formula>
    </cfRule>
    <cfRule type="expression" dxfId="5506" priority="24">
      <formula>COUNTIF($C$5:$Z$31,$C$110)&gt;1</formula>
    </cfRule>
    <cfRule type="expression" dxfId="5505" priority="25">
      <formula>COUNTIF($C$5:$Z$31,$C$109)&gt;1</formula>
    </cfRule>
    <cfRule type="expression" dxfId="5504" priority="26">
      <formula>COUNTIF($C$5:$Z$31,$C$108)&gt;1</formula>
    </cfRule>
    <cfRule type="expression" dxfId="5503" priority="27">
      <formula>COUNTIF($C$5:$Z$31,$C$107)&gt;1</formula>
    </cfRule>
    <cfRule type="expression" dxfId="5502" priority="28">
      <formula>COUNTIF($C$5:$Z$31,$C$106)&gt;1</formula>
    </cfRule>
    <cfRule type="expression" dxfId="5501" priority="29">
      <formula>COUNTIF($C$5:$Z$31,$C$105)&gt;1</formula>
    </cfRule>
    <cfRule type="expression" dxfId="5500" priority="30">
      <formula>COUNTIF($C$5:$Z$31,$C$104)&gt;1</formula>
    </cfRule>
    <cfRule type="expression" dxfId="5499" priority="31">
      <formula>COUNTIF($C$5:$Z$31,$C$103)&gt;1</formula>
    </cfRule>
    <cfRule type="expression" dxfId="5498" priority="32">
      <formula>COUNTIF($C$5:$Z$31,$C$102)&gt;1</formula>
    </cfRule>
    <cfRule type="expression" dxfId="549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ignoredErrors>
    <ignoredError sqref="H10:Z12 H18:Z20 H17 K17:M17 H22:Z22 H21 K21:M21 H9 K9:M9 P9:R9 U9:W9 P17:R17 P21:R21 H14:Z16 H13 K13:M13 P13:R13 U13:W13 U21:W21 Z9 U17:W17 Z17 Z21 Z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Samedi_S3">
                <anchor moveWithCells="1" sizeWithCells="1">
                  <from>
                    <xdr:col>27</xdr:col>
                    <xdr:colOff>295275</xdr:colOff>
                    <xdr:row>18</xdr:row>
                    <xdr:rowOff>76200</xdr:rowOff>
                  </from>
                  <to>
                    <xdr:col>29</xdr:col>
                    <xdr:colOff>409575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7F52-0ADB-479F-B86B-AB75DA138D4A}">
  <sheetPr codeName="Feuil1">
    <pageSetUpPr fitToPage="1"/>
  </sheetPr>
  <dimension ref="A1:AM133"/>
  <sheetViews>
    <sheetView workbookViewId="0"/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9.4257812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2.85546875" style="85" bestFit="1" customWidth="1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653"/>
      <c r="B1" s="773"/>
      <c r="C1" s="773"/>
      <c r="D1" s="773"/>
      <c r="E1" s="773"/>
      <c r="F1" s="773"/>
      <c r="G1" s="773"/>
      <c r="H1" s="773"/>
      <c r="I1" s="773"/>
      <c r="J1" s="773"/>
      <c r="K1" s="773"/>
      <c r="L1" s="773"/>
      <c r="M1" s="773"/>
      <c r="N1" s="773"/>
      <c r="O1" s="773"/>
      <c r="P1" s="773"/>
      <c r="Q1" s="773"/>
      <c r="R1" s="773"/>
      <c r="S1" s="773"/>
      <c r="T1" s="773"/>
      <c r="U1" s="773"/>
      <c r="V1" s="773"/>
      <c r="W1" s="773"/>
      <c r="X1" s="773"/>
      <c r="Y1" s="773"/>
      <c r="Z1" s="773"/>
      <c r="AA1" s="140"/>
    </row>
    <row r="2" spans="1:39" ht="18" x14ac:dyDescent="0.35">
      <c r="A2" s="117" t="s">
        <v>392</v>
      </c>
      <c r="D2" s="85" t="s">
        <v>1</v>
      </c>
    </row>
    <row r="3" spans="1:39" ht="33" x14ac:dyDescent="0.35">
      <c r="A3" s="905"/>
      <c r="B3" s="906"/>
      <c r="C3" s="907">
        <v>1</v>
      </c>
      <c r="D3" s="907"/>
      <c r="E3" s="907"/>
      <c r="F3" s="907"/>
      <c r="G3" s="116"/>
      <c r="H3" s="1165">
        <v>2</v>
      </c>
      <c r="I3" s="1165"/>
      <c r="J3" s="1165"/>
      <c r="K3" s="1165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85" t="s">
        <v>8</v>
      </c>
      <c r="B5" s="104"/>
      <c r="C5" s="845">
        <v>1028</v>
      </c>
      <c r="D5" s="877"/>
      <c r="E5" s="934"/>
      <c r="F5" s="609"/>
      <c r="G5" s="176"/>
      <c r="H5" s="843"/>
      <c r="I5" s="878"/>
      <c r="J5" s="887"/>
      <c r="K5" s="177"/>
      <c r="L5" s="104"/>
      <c r="M5" s="843">
        <v>1026</v>
      </c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57"/>
      <c r="AF5" s="465" t="s">
        <v>393</v>
      </c>
      <c r="AG5" s="542" t="s">
        <v>394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148"/>
      <c r="D6" s="1175"/>
      <c r="E6" s="1162" t="s">
        <v>279</v>
      </c>
      <c r="F6" s="1122"/>
      <c r="G6" s="428"/>
      <c r="H6" s="1121"/>
      <c r="I6" s="1163"/>
      <c r="J6" s="1121"/>
      <c r="K6" s="1122"/>
      <c r="L6" s="30"/>
      <c r="M6" s="1121" t="s">
        <v>395</v>
      </c>
      <c r="N6" s="1122"/>
      <c r="O6" s="1121" t="s">
        <v>396</v>
      </c>
      <c r="P6" s="1122"/>
      <c r="Q6" s="30"/>
      <c r="R6" s="1168"/>
      <c r="S6" s="1169"/>
      <c r="T6" s="1170"/>
      <c r="U6" s="1171"/>
      <c r="V6" s="30"/>
      <c r="W6" s="1172"/>
      <c r="X6" s="1173"/>
      <c r="Y6" s="1085"/>
      <c r="Z6" s="1174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0" t="s">
        <v>13</v>
      </c>
      <c r="B9" s="104"/>
      <c r="C9" s="843">
        <v>1020</v>
      </c>
      <c r="D9" s="878"/>
      <c r="E9" s="887"/>
      <c r="F9" s="177"/>
      <c r="G9" s="104"/>
      <c r="H9" s="115" t="str">
        <f>$AB$43</f>
        <v>9105</v>
      </c>
      <c r="I9" s="843"/>
      <c r="J9" s="878"/>
      <c r="K9" s="111">
        <v>10</v>
      </c>
      <c r="L9" s="104"/>
      <c r="M9" s="742" t="str">
        <f>$AB$40</f>
        <v>9205</v>
      </c>
      <c r="N9" s="1156"/>
      <c r="O9" s="1157"/>
      <c r="P9" s="111">
        <v>7</v>
      </c>
      <c r="Q9" s="104"/>
      <c r="R9" s="115" t="str">
        <f>$AB$37</f>
        <v>9102</v>
      </c>
      <c r="S9" s="843"/>
      <c r="T9" s="878"/>
      <c r="U9" s="111">
        <v>4</v>
      </c>
      <c r="V9" s="104"/>
      <c r="W9" s="115" t="str">
        <f>$AB$34</f>
        <v>9201</v>
      </c>
      <c r="X9" s="1166"/>
      <c r="Y9" s="1167"/>
      <c r="Z9" s="111">
        <v>1</v>
      </c>
      <c r="AA9" s="234"/>
      <c r="AB9" s="858" t="s">
        <v>14</v>
      </c>
      <c r="AC9" s="858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1148"/>
      <c r="D10" s="1149"/>
      <c r="E10" s="1121"/>
      <c r="F10" s="1122"/>
      <c r="G10" s="106"/>
      <c r="H10" s="888" t="str">
        <f>$AC$43</f>
        <v>5:31</v>
      </c>
      <c r="I10" s="975"/>
      <c r="J10" s="888">
        <f>$AD$43</f>
        <v>6.1111111111111116E-2</v>
      </c>
      <c r="K10" s="889"/>
      <c r="L10" s="109"/>
      <c r="M10" s="888" t="str">
        <f>$AC$40</f>
        <v>5:08</v>
      </c>
      <c r="N10" s="1164"/>
      <c r="O10" s="888">
        <f>$AD$40</f>
        <v>3.5416666666666666E-2</v>
      </c>
      <c r="P10" s="889"/>
      <c r="Q10" s="109"/>
      <c r="R10" s="888" t="str">
        <f>$AC$37</f>
        <v>4:54</v>
      </c>
      <c r="S10" s="1164"/>
      <c r="T10" s="888">
        <f>$AD$37</f>
        <v>3.9583333333333331E-2</v>
      </c>
      <c r="U10" s="889"/>
      <c r="V10" s="109"/>
      <c r="W10" s="888" t="str">
        <f>$AC$34</f>
        <v>4:16</v>
      </c>
      <c r="X10" s="889"/>
      <c r="Y10" s="888" t="str">
        <f>$AD$34</f>
        <v>23:56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85" t="s">
        <v>18</v>
      </c>
      <c r="B13" s="104"/>
      <c r="C13" s="843">
        <v>1004</v>
      </c>
      <c r="D13" s="878"/>
      <c r="E13" s="887"/>
      <c r="F13" s="177"/>
      <c r="G13" s="104"/>
      <c r="H13" s="914"/>
      <c r="I13" s="915"/>
      <c r="J13" s="1015"/>
      <c r="K13" s="236"/>
      <c r="L13" s="104"/>
      <c r="M13" s="115" t="str">
        <f>$AB$41</f>
        <v>9103</v>
      </c>
      <c r="N13" s="843"/>
      <c r="O13" s="878"/>
      <c r="P13" s="111">
        <v>8</v>
      </c>
      <c r="Q13" s="104"/>
      <c r="R13" s="115" t="str">
        <f>$AB$38</f>
        <v>9203</v>
      </c>
      <c r="S13" s="843"/>
      <c r="T13" s="878"/>
      <c r="U13" s="111">
        <v>5</v>
      </c>
      <c r="V13" s="104"/>
      <c r="W13" s="115" t="str">
        <f>$AB$35</f>
        <v>9101</v>
      </c>
      <c r="X13" s="856"/>
      <c r="Y13" s="904"/>
      <c r="Z13" s="111">
        <v>2</v>
      </c>
      <c r="AA13" s="234"/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1148"/>
      <c r="D14" s="1149"/>
      <c r="E14" s="1121"/>
      <c r="F14" s="1122"/>
      <c r="G14" s="106"/>
      <c r="H14" s="954"/>
      <c r="I14" s="1025"/>
      <c r="J14" s="954"/>
      <c r="K14" s="1025"/>
      <c r="L14" s="106"/>
      <c r="M14" s="888" t="str">
        <f>$AC$41</f>
        <v>5:10</v>
      </c>
      <c r="N14" s="975"/>
      <c r="O14" s="888" t="str">
        <f>$AD$41</f>
        <v>23:58</v>
      </c>
      <c r="P14" s="889"/>
      <c r="Q14" s="109"/>
      <c r="R14" s="888" t="str">
        <f>$AC$38</f>
        <v>4:55</v>
      </c>
      <c r="S14" s="975"/>
      <c r="T14" s="888">
        <f>$AD$38</f>
        <v>4.9999999999999996E-2</v>
      </c>
      <c r="U14" s="889"/>
      <c r="V14" s="109"/>
      <c r="W14" s="888" t="str">
        <f>$AC$35</f>
        <v>4:33</v>
      </c>
      <c r="X14" s="975"/>
      <c r="Y14" s="888">
        <f>$AD$35</f>
        <v>3.0555555555555555E-2</v>
      </c>
      <c r="Z14" s="889"/>
      <c r="AB14" s="858" t="s">
        <v>16</v>
      </c>
      <c r="AC14" s="858"/>
      <c r="AE14" s="158"/>
      <c r="AF14" s="724" t="s">
        <v>397</v>
      </c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 t="s">
        <v>398</v>
      </c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0" t="s">
        <v>22</v>
      </c>
      <c r="B17" s="104"/>
      <c r="C17" s="914">
        <v>1005</v>
      </c>
      <c r="D17" s="915"/>
      <c r="E17" s="1015"/>
      <c r="F17" s="236"/>
      <c r="G17" s="183"/>
      <c r="H17" s="914">
        <v>1016</v>
      </c>
      <c r="I17" s="915"/>
      <c r="J17" s="1015"/>
      <c r="K17" s="236"/>
      <c r="L17" s="462"/>
      <c r="M17" s="115" t="str">
        <f>$AB$42</f>
        <v>9104</v>
      </c>
      <c r="N17" s="843"/>
      <c r="O17" s="878"/>
      <c r="P17" s="111">
        <v>9</v>
      </c>
      <c r="Q17" s="462"/>
      <c r="R17" s="115" t="str">
        <f>$AB$39</f>
        <v>9204</v>
      </c>
      <c r="S17" s="843"/>
      <c r="T17" s="878"/>
      <c r="U17" s="111">
        <v>6</v>
      </c>
      <c r="V17" s="104"/>
      <c r="W17" s="115" t="str">
        <f>$AB$36</f>
        <v>9202</v>
      </c>
      <c r="X17" s="843"/>
      <c r="Y17" s="878"/>
      <c r="Z17" s="236">
        <v>3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148"/>
      <c r="D18" s="1149"/>
      <c r="E18" s="954"/>
      <c r="F18" s="1025"/>
      <c r="G18" s="356"/>
      <c r="H18" s="1160"/>
      <c r="I18" s="1161"/>
      <c r="J18" s="954"/>
      <c r="K18" s="1025"/>
      <c r="L18" s="604"/>
      <c r="M18" s="888" t="str">
        <f>$AC$42</f>
        <v>5:22</v>
      </c>
      <c r="N18" s="975"/>
      <c r="O18" s="888">
        <f>$AD$42</f>
        <v>4.9999999999999996E-2</v>
      </c>
      <c r="P18" s="889"/>
      <c r="Q18" s="604"/>
      <c r="R18" s="888" t="str">
        <f>$AC$39</f>
        <v>5:02</v>
      </c>
      <c r="S18" s="975"/>
      <c r="T18" s="888">
        <f>$AD$39</f>
        <v>2.8472222222222222E-2</v>
      </c>
      <c r="U18" s="889"/>
      <c r="V18" s="109"/>
      <c r="W18" s="888" t="str">
        <f>$AC$36</f>
        <v>4:47</v>
      </c>
      <c r="X18" s="975"/>
      <c r="Y18" s="888">
        <f>$AD$36</f>
        <v>5.5555555555555552E-2</v>
      </c>
      <c r="Z18" s="975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85" t="s">
        <v>27</v>
      </c>
      <c r="B21" s="104"/>
      <c r="C21" s="845">
        <v>1015</v>
      </c>
      <c r="D21" s="877"/>
      <c r="E21" s="934"/>
      <c r="F21" s="236"/>
      <c r="G21" s="183"/>
      <c r="H21" s="845">
        <v>1009</v>
      </c>
      <c r="I21" s="877"/>
      <c r="J21" s="934"/>
      <c r="K21" s="606"/>
      <c r="L21" s="607"/>
      <c r="M21" s="845">
        <v>1018</v>
      </c>
      <c r="N21" s="877"/>
      <c r="O21" s="934"/>
      <c r="P21" s="606"/>
      <c r="Q21" s="464"/>
      <c r="R21" s="28" t="str">
        <f>$AB$46</f>
        <v>9106</v>
      </c>
      <c r="S21" s="843"/>
      <c r="T21" s="844"/>
      <c r="U21" s="26">
        <v>13</v>
      </c>
      <c r="V21" s="104"/>
      <c r="W21" s="28" t="str">
        <f>$AB$44</f>
        <v>9206</v>
      </c>
      <c r="X21" s="843"/>
      <c r="Y21" s="844"/>
      <c r="Z21" s="26">
        <v>11</v>
      </c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48"/>
      <c r="D22" s="1149"/>
      <c r="E22" s="1158"/>
      <c r="F22" s="1159"/>
      <c r="G22" s="608"/>
      <c r="H22" s="1148"/>
      <c r="I22" s="1149"/>
      <c r="J22" s="1121"/>
      <c r="K22" s="1122"/>
      <c r="L22" s="428"/>
      <c r="M22" s="1148"/>
      <c r="N22" s="1149"/>
      <c r="O22" s="1121"/>
      <c r="P22" s="1122"/>
      <c r="Q22" s="464"/>
      <c r="R22" s="839" t="str">
        <f>$AC$46</f>
        <v>6:35</v>
      </c>
      <c r="S22" s="1026"/>
      <c r="T22" s="839" t="str">
        <f>$AD$46</f>
        <v>21:04</v>
      </c>
      <c r="U22" s="840"/>
      <c r="V22" s="106"/>
      <c r="W22" s="839" t="str">
        <f>$AC$44</f>
        <v>5:33</v>
      </c>
      <c r="X22" s="1026"/>
      <c r="Y22" s="839" t="str">
        <f>$AD$44</f>
        <v>21:23</v>
      </c>
      <c r="Z22" s="840"/>
      <c r="AA22" s="104"/>
      <c r="AB22" s="105"/>
      <c r="AC22" s="893"/>
      <c r="AD22" s="893"/>
      <c r="AF22" s="545">
        <f>COUNTA(AE5:AE7,AE9:AE11,AE13:AE15,AF14,AG14,AG15,AG5:AG7,C5,H5,M5,N17,D9,N13,N9,S13,X9,D13,I9,S9,X13,I13,X17,H17,C17,C21,H21,M21,S21,X21,C25,H25,M25,S25,C29,H29,M29,R29,W29,AF5,X25,S17,R5,W5)</f>
        <v>16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0" t="s">
        <v>30</v>
      </c>
      <c r="B25" s="104"/>
      <c r="C25" s="845">
        <v>1017</v>
      </c>
      <c r="D25" s="877"/>
      <c r="E25" s="846"/>
      <c r="F25" s="236"/>
      <c r="G25" s="183"/>
      <c r="H25" s="845">
        <v>1001</v>
      </c>
      <c r="I25" s="877"/>
      <c r="J25" s="846"/>
      <c r="K25" s="236"/>
      <c r="L25" s="183"/>
      <c r="M25" s="845"/>
      <c r="N25" s="877"/>
      <c r="O25" s="846"/>
      <c r="P25" s="236"/>
      <c r="Q25" s="183"/>
      <c r="R25" s="28" t="str">
        <f>$AB$47</f>
        <v>9208</v>
      </c>
      <c r="S25" s="843"/>
      <c r="T25" s="844"/>
      <c r="U25" s="26">
        <v>14</v>
      </c>
      <c r="V25" s="5"/>
      <c r="W25" s="28" t="str">
        <f>$AB$45</f>
        <v>9207</v>
      </c>
      <c r="X25" s="843"/>
      <c r="Y25" s="844"/>
      <c r="Z25" s="26">
        <v>12</v>
      </c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52"/>
      <c r="D26" s="1153"/>
      <c r="E26" s="954"/>
      <c r="F26" s="1040"/>
      <c r="G26" s="355"/>
      <c r="H26" s="1154"/>
      <c r="I26" s="1155"/>
      <c r="J26" s="1075" t="s">
        <v>399</v>
      </c>
      <c r="K26" s="1076"/>
      <c r="L26" s="355"/>
      <c r="M26" s="1091"/>
      <c r="N26" s="1046"/>
      <c r="O26" s="954"/>
      <c r="P26" s="1025"/>
      <c r="Q26" s="355"/>
      <c r="R26" s="839" t="str">
        <f>$AC$47</f>
        <v>6:36</v>
      </c>
      <c r="S26" s="1026"/>
      <c r="T26" s="839">
        <f>$AD$47</f>
        <v>4.2361111111111106E-2</v>
      </c>
      <c r="U26" s="840"/>
      <c r="V26" s="19"/>
      <c r="W26" s="839" t="str">
        <f>$AC$45</f>
        <v>5:51</v>
      </c>
      <c r="X26" s="1026"/>
      <c r="Y26" s="839" t="str">
        <f>$AD$45</f>
        <v>20:43</v>
      </c>
      <c r="Z26" s="840"/>
      <c r="AA26" s="104"/>
      <c r="AB26" s="105"/>
      <c r="AC26" s="893"/>
      <c r="AD26" s="893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85" t="s">
        <v>35</v>
      </c>
      <c r="B29" s="104"/>
      <c r="C29" s="845">
        <v>1011</v>
      </c>
      <c r="D29" s="877"/>
      <c r="E29" s="846"/>
      <c r="F29" s="236"/>
      <c r="G29" s="183"/>
      <c r="H29" s="845">
        <v>1014</v>
      </c>
      <c r="I29" s="877"/>
      <c r="J29" s="846"/>
      <c r="K29" s="236"/>
      <c r="L29" s="183"/>
      <c r="M29" s="845">
        <v>1019</v>
      </c>
      <c r="N29" s="877"/>
      <c r="O29" s="846"/>
      <c r="P29" s="753"/>
      <c r="Q29" s="183"/>
      <c r="R29" s="845">
        <v>1025</v>
      </c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5">
      <c r="A30" s="885"/>
      <c r="B30" s="104"/>
      <c r="C30" s="1041"/>
      <c r="D30" s="1042"/>
      <c r="E30" s="1039"/>
      <c r="F30" s="1040"/>
      <c r="G30" s="355"/>
      <c r="H30" s="1141"/>
      <c r="I30" s="1142"/>
      <c r="J30" s="954" t="s">
        <v>399</v>
      </c>
      <c r="K30" s="1025"/>
      <c r="L30" s="355"/>
      <c r="M30" s="1143"/>
      <c r="N30" s="1144"/>
      <c r="O30" s="1145"/>
      <c r="P30" s="1146"/>
      <c r="Q30" s="355"/>
      <c r="R30" s="1073"/>
      <c r="S30" s="1147"/>
      <c r="T30" s="954"/>
      <c r="U30" s="1025"/>
      <c r="V30" s="25"/>
      <c r="W30" s="770"/>
      <c r="X30" s="771"/>
      <c r="Y30" s="751"/>
      <c r="Z30" s="630"/>
      <c r="AA30" s="104"/>
      <c r="AB30" s="105"/>
      <c r="AC30" s="893"/>
      <c r="AD30" s="894"/>
      <c r="AE30" s="553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38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B34" s="125" t="s">
        <v>41</v>
      </c>
      <c r="AC34" s="96" t="s">
        <v>352</v>
      </c>
      <c r="AD34" s="404" t="s">
        <v>400</v>
      </c>
      <c r="AE34" s="95">
        <v>267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 t="s">
        <v>42</v>
      </c>
      <c r="AC35" s="96" t="s">
        <v>322</v>
      </c>
      <c r="AD35" s="404">
        <v>3.0555555555555555E-2</v>
      </c>
      <c r="AE35" s="95">
        <v>277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 t="s">
        <v>44</v>
      </c>
      <c r="AC36" s="96" t="s">
        <v>287</v>
      </c>
      <c r="AD36" s="404">
        <v>5.5555555555555552E-2</v>
      </c>
      <c r="AE36" s="95">
        <v>280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 t="s">
        <v>94</v>
      </c>
      <c r="AC37" s="96" t="s">
        <v>288</v>
      </c>
      <c r="AD37" s="404">
        <v>3.9583333333333331E-2</v>
      </c>
      <c r="AE37" s="95">
        <v>277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 t="s">
        <v>100</v>
      </c>
      <c r="AC38" s="96" t="s">
        <v>290</v>
      </c>
      <c r="AD38" s="404">
        <v>4.9999999999999996E-2</v>
      </c>
      <c r="AE38" s="95">
        <v>278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 t="s">
        <v>45</v>
      </c>
      <c r="AC39" s="96" t="s">
        <v>327</v>
      </c>
      <c r="AD39" s="404">
        <v>2.8472222222222222E-2</v>
      </c>
      <c r="AE39" s="95">
        <v>267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 t="s">
        <v>123</v>
      </c>
      <c r="AC40" s="96" t="s">
        <v>293</v>
      </c>
      <c r="AD40" s="404">
        <v>3.5416666666666666E-2</v>
      </c>
      <c r="AE40" s="95">
        <v>271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 t="s">
        <v>46</v>
      </c>
      <c r="AC41" s="96" t="s">
        <v>294</v>
      </c>
      <c r="AD41" s="404" t="s">
        <v>356</v>
      </c>
      <c r="AE41" s="95">
        <v>261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 t="s">
        <v>48</v>
      </c>
      <c r="AC42" s="96" t="s">
        <v>401</v>
      </c>
      <c r="AD42" s="404">
        <v>4.9999999999999996E-2</v>
      </c>
      <c r="AE42" s="95">
        <v>277</v>
      </c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 t="s">
        <v>119</v>
      </c>
      <c r="AC43" s="96" t="s">
        <v>402</v>
      </c>
      <c r="AD43" s="404">
        <v>6.1111111111111116E-2</v>
      </c>
      <c r="AE43" s="95">
        <v>277</v>
      </c>
      <c r="AF43" s="9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 t="s">
        <v>133</v>
      </c>
      <c r="AC44" s="96" t="s">
        <v>403</v>
      </c>
      <c r="AD44" s="404" t="s">
        <v>404</v>
      </c>
      <c r="AE44" s="95">
        <v>214</v>
      </c>
      <c r="AF44" s="93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125" t="s">
        <v>142</v>
      </c>
      <c r="AC45" s="96" t="s">
        <v>306</v>
      </c>
      <c r="AD45" s="404" t="s">
        <v>405</v>
      </c>
      <c r="AE45" s="95">
        <v>203</v>
      </c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125" t="s">
        <v>127</v>
      </c>
      <c r="AC46" s="96" t="s">
        <v>406</v>
      </c>
      <c r="AD46" s="404" t="s">
        <v>407</v>
      </c>
      <c r="AE46" s="95">
        <v>195</v>
      </c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125" t="s">
        <v>152</v>
      </c>
      <c r="AC47" s="96" t="s">
        <v>408</v>
      </c>
      <c r="AD47" s="404">
        <v>4.2361111111111106E-2</v>
      </c>
      <c r="AE47" s="95">
        <v>240</v>
      </c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 x14ac:dyDescent="0.3">
      <c r="AI49" s="94"/>
      <c r="AJ49" s="93"/>
      <c r="AK49" s="93"/>
    </row>
    <row r="50" spans="29:37" hidden="1" x14ac:dyDescent="0.3">
      <c r="AI50" s="94"/>
      <c r="AJ50" s="93"/>
      <c r="AK50" s="93"/>
    </row>
    <row r="51" spans="29:37" hidden="1" x14ac:dyDescent="0.3">
      <c r="AI51" s="94"/>
      <c r="AJ51" s="93"/>
      <c r="AK51" s="93"/>
    </row>
    <row r="52" spans="29:37" hidden="1" x14ac:dyDescent="0.3">
      <c r="AI52" s="94"/>
      <c r="AJ52" s="93"/>
      <c r="AK52" s="93"/>
    </row>
    <row r="53" spans="29:37" hidden="1" x14ac:dyDescent="0.3">
      <c r="AI53" s="94"/>
      <c r="AJ53" s="93"/>
      <c r="AK53" s="93"/>
    </row>
    <row r="54" spans="29:37" hidden="1" x14ac:dyDescent="0.3">
      <c r="AI54" s="94"/>
      <c r="AJ54" s="93"/>
      <c r="AK54" s="93"/>
    </row>
    <row r="55" spans="29:37" hidden="1" x14ac:dyDescent="0.3">
      <c r="AI55" s="94"/>
      <c r="AJ55" s="93"/>
      <c r="AK55" s="93"/>
    </row>
    <row r="56" spans="29:37" hidden="1" x14ac:dyDescent="0.3">
      <c r="AI56" s="94"/>
      <c r="AJ56" s="93"/>
      <c r="AK56" s="93"/>
    </row>
    <row r="57" spans="29:37" hidden="1" x14ac:dyDescent="0.3">
      <c r="AI57" s="94"/>
      <c r="AJ57" s="93"/>
      <c r="AK57" s="93"/>
    </row>
    <row r="58" spans="29:37" hidden="1" x14ac:dyDescent="0.3">
      <c r="AI58" s="94"/>
      <c r="AJ58" s="93"/>
      <c r="AK58" s="93"/>
    </row>
    <row r="59" spans="29:37" hidden="1" x14ac:dyDescent="0.3">
      <c r="AI59" s="94"/>
      <c r="AJ59" s="93"/>
      <c r="AK59" s="93"/>
    </row>
    <row r="60" spans="29:37" hidden="1" x14ac:dyDescent="0.3">
      <c r="AC60" s="87"/>
      <c r="AG60" s="86"/>
    </row>
    <row r="61" spans="29:37" hidden="1" x14ac:dyDescent="0.3">
      <c r="AC61" s="87"/>
      <c r="AG61" s="86"/>
    </row>
    <row r="62" spans="29:37" hidden="1" x14ac:dyDescent="0.3">
      <c r="AC62" s="87"/>
      <c r="AG62" s="86"/>
    </row>
    <row r="63" spans="29:37" hidden="1" x14ac:dyDescent="0.3">
      <c r="AJ63" s="85" t="s">
        <v>251</v>
      </c>
    </row>
    <row r="64" spans="29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R2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R7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R4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R7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R4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R3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mergeCells count="128">
    <mergeCell ref="A3:B3"/>
    <mergeCell ref="C3:F3"/>
    <mergeCell ref="H3:K3"/>
    <mergeCell ref="M3:P3"/>
    <mergeCell ref="R3:U3"/>
    <mergeCell ref="W3:Z3"/>
    <mergeCell ref="W7:Z7"/>
    <mergeCell ref="A9:A11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W18:X18"/>
    <mergeCell ref="Y18:Z18"/>
    <mergeCell ref="M14:N14"/>
    <mergeCell ref="O14:P14"/>
    <mergeCell ref="R10:S10"/>
    <mergeCell ref="T10:U10"/>
    <mergeCell ref="M10:N10"/>
    <mergeCell ref="O10:P10"/>
    <mergeCell ref="W10:X10"/>
    <mergeCell ref="AB10:AC10"/>
    <mergeCell ref="N13:O13"/>
    <mergeCell ref="X17:Y17"/>
    <mergeCell ref="M18:N18"/>
    <mergeCell ref="O18:P18"/>
    <mergeCell ref="H10:I10"/>
    <mergeCell ref="J10:K10"/>
    <mergeCell ref="R14:S14"/>
    <mergeCell ref="T14:U14"/>
    <mergeCell ref="AC22:AD22"/>
    <mergeCell ref="S17:T17"/>
    <mergeCell ref="N17:O17"/>
    <mergeCell ref="X21:Y21"/>
    <mergeCell ref="S21:T21"/>
    <mergeCell ref="AB21:AC21"/>
    <mergeCell ref="C22:D22"/>
    <mergeCell ref="E22:F22"/>
    <mergeCell ref="H22:I22"/>
    <mergeCell ref="H18:I18"/>
    <mergeCell ref="J18:K18"/>
    <mergeCell ref="C10:D10"/>
    <mergeCell ref="N9:O9"/>
    <mergeCell ref="E18:F18"/>
    <mergeCell ref="X13:Y13"/>
    <mergeCell ref="AB13:AC13"/>
    <mergeCell ref="R18:S18"/>
    <mergeCell ref="T18:U18"/>
    <mergeCell ref="W14:X14"/>
    <mergeCell ref="Y14:Z14"/>
    <mergeCell ref="AB14:AC14"/>
    <mergeCell ref="C14:D14"/>
    <mergeCell ref="E14:F14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AB25:AC25"/>
    <mergeCell ref="Y26:Z26"/>
    <mergeCell ref="X25:Y25"/>
    <mergeCell ref="S25:T25"/>
    <mergeCell ref="AC26:AD26"/>
    <mergeCell ref="A21:A23"/>
    <mergeCell ref="C21:E21"/>
    <mergeCell ref="H21:J21"/>
    <mergeCell ref="M21:O21"/>
    <mergeCell ref="Y22:Z22"/>
    <mergeCell ref="C9:E9"/>
    <mergeCell ref="C13:E13"/>
    <mergeCell ref="H13:J13"/>
    <mergeCell ref="E10:F10"/>
    <mergeCell ref="J22:K22"/>
    <mergeCell ref="M22:N22"/>
    <mergeCell ref="O22:P22"/>
    <mergeCell ref="R22:S22"/>
    <mergeCell ref="T22:U22"/>
    <mergeCell ref="W22:X22"/>
    <mergeCell ref="H14:I14"/>
    <mergeCell ref="J14:K14"/>
    <mergeCell ref="A17:A19"/>
    <mergeCell ref="C17:E17"/>
    <mergeCell ref="H17:J17"/>
    <mergeCell ref="C18:D18"/>
    <mergeCell ref="A13:A15"/>
    <mergeCell ref="I9:J9"/>
    <mergeCell ref="S13:T13"/>
    <mergeCell ref="A25:A27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AC30:AD30"/>
    <mergeCell ref="H30:I30"/>
    <mergeCell ref="J30:K30"/>
    <mergeCell ref="M30:N30"/>
    <mergeCell ref="O30:P30"/>
    <mergeCell ref="R30:S30"/>
    <mergeCell ref="T30:U30"/>
  </mergeCells>
  <phoneticPr fontId="3" type="noConversion"/>
  <conditionalFormatting sqref="AE34:AE47">
    <cfRule type="cellIs" dxfId="5496" priority="780" stopIfTrue="1" operator="between">
      <formula>0</formula>
      <formula>160</formula>
    </cfRule>
    <cfRule type="cellIs" dxfId="5495" priority="781" stopIfTrue="1" operator="between">
      <formula>160</formula>
      <formula>251</formula>
    </cfRule>
    <cfRule type="cellIs" dxfId="5494" priority="782" stopIfTrue="1" operator="greaterThan">
      <formula>251</formula>
    </cfRule>
  </conditionalFormatting>
  <conditionalFormatting sqref="F87:G92 K87:L92 Z90:AB92 U87:V92 P87:Q92 Z87:AA89">
    <cfRule type="cellIs" dxfId="5493" priority="777" operator="equal">
      <formula>"GL"</formula>
    </cfRule>
    <cfRule type="cellIs" dxfId="5492" priority="778" operator="equal">
      <formula>"VE"</formula>
    </cfRule>
    <cfRule type="cellIs" dxfId="5491" priority="779" operator="equal">
      <formula>"AT"</formula>
    </cfRule>
  </conditionalFormatting>
  <conditionalFormatting sqref="H17 C17 M5:O5 R5:T5 W5:Y5 C21:E21 C25 C29 H25 M25 H29 W29 M29 R29 C5:E5 H5:J5 H21:J21">
    <cfRule type="expression" dxfId="5490" priority="744">
      <formula>COUNTIF($C$5:$Z$31,$C$133)&gt;1</formula>
    </cfRule>
    <cfRule type="expression" dxfId="5489" priority="745">
      <formula>COUNTIF($C$5:$Z$31,$C$132)&gt;1</formula>
    </cfRule>
    <cfRule type="expression" dxfId="5488" priority="746">
      <formula>COUNTIF($C$5:$Z$31,$C$131)&gt;1</formula>
    </cfRule>
    <cfRule type="expression" dxfId="5487" priority="747">
      <formula>COUNTIF($C$5:$Z$31,$C$130)&gt;1</formula>
    </cfRule>
    <cfRule type="expression" dxfId="5486" priority="748">
      <formula>COUNTIF($C$5:$Z$31,$C$129)&gt;1</formula>
    </cfRule>
    <cfRule type="expression" dxfId="5485" priority="749">
      <formula>COUNTIF($C$5:$Z$31,$C$128)&gt;1</formula>
    </cfRule>
    <cfRule type="expression" dxfId="5484" priority="750">
      <formula>COUNTIF($C$5:$Z$31,$C$127)&gt;1</formula>
    </cfRule>
    <cfRule type="expression" dxfId="5483" priority="751">
      <formula>COUNTIF($C$5:$Z$31,$C$126)&gt;1</formula>
    </cfRule>
    <cfRule type="expression" dxfId="5482" priority="752">
      <formula>COUNTIF($C$5:$Z$31,$C$125)&gt;1</formula>
    </cfRule>
    <cfRule type="expression" dxfId="5481" priority="753">
      <formula>COUNTIF($C$5:$Z$31,$C$124)&gt;1</formula>
    </cfRule>
    <cfRule type="expression" dxfId="5480" priority="754">
      <formula>COUNTIF($C$5:$Z$31,$C$123)&gt;1</formula>
    </cfRule>
    <cfRule type="expression" dxfId="5479" priority="755">
      <formula>COUNTIF($C$5:$Z$31,$C$122)&gt;1</formula>
    </cfRule>
    <cfRule type="expression" dxfId="5478" priority="756">
      <formula>COUNTIF($C$5:$Z$31,$C$121)&gt;1</formula>
    </cfRule>
    <cfRule type="expression" dxfId="5477" priority="757">
      <formula>COUNTIF($C$5:$Z$31,$C$120)&gt;1</formula>
    </cfRule>
    <cfRule type="expression" dxfId="5476" priority="758">
      <formula>COUNTIF($C$5:$Z$31,$C$119)&gt;1</formula>
    </cfRule>
    <cfRule type="expression" dxfId="5475" priority="759">
      <formula>COUNTIF($C$5:$Z$31,$C$118)&gt;1</formula>
    </cfRule>
    <cfRule type="expression" dxfId="5474" priority="760">
      <formula>COUNTIF($C$5:$Z$31,$C$117)&gt;1</formula>
    </cfRule>
    <cfRule type="expression" dxfId="5473" priority="761">
      <formula>COUNTIF($C$5:$Z$31,$C$116)&gt;1</formula>
    </cfRule>
    <cfRule type="expression" dxfId="5472" priority="762">
      <formula>COUNTIF($C$5:$Z$31,$C$115)&gt;1</formula>
    </cfRule>
    <cfRule type="expression" dxfId="5471" priority="763">
      <formula>COUNTIF($C$5:$Z$31,$C$114)&gt;1</formula>
    </cfRule>
    <cfRule type="expression" dxfId="5470" priority="764">
      <formula>COUNTIF($C$5:$Z$31,$C$113)&gt;1</formula>
    </cfRule>
    <cfRule type="expression" dxfId="5469" priority="765">
      <formula>COUNTIF($C$5:$Z$31,$C$112)&gt;1</formula>
    </cfRule>
    <cfRule type="expression" dxfId="5468" priority="766">
      <formula>COUNTIF($C$5:$Z$31,$C$111)&gt;1</formula>
    </cfRule>
    <cfRule type="expression" dxfId="5467" priority="767">
      <formula>COUNTIF($C$5:$Z$31,$C$110)&gt;1</formula>
    </cfRule>
    <cfRule type="expression" dxfId="5466" priority="768">
      <formula>COUNTIF($C$5:$Z$31,$C$109)&gt;1</formula>
    </cfRule>
    <cfRule type="expression" dxfId="5465" priority="769">
      <formula>COUNTIF($C$5:$Z$31,$C$108)&gt;1</formula>
    </cfRule>
    <cfRule type="expression" dxfId="5464" priority="770">
      <formula>COUNTIF($C$5:$Z$31,$C$107)&gt;1</formula>
    </cfRule>
    <cfRule type="expression" dxfId="5463" priority="771">
      <formula>COUNTIF($C$5:$Z$31,$C$106)&gt;1</formula>
    </cfRule>
    <cfRule type="expression" dxfId="5462" priority="772">
      <formula>COUNTIF($C$5:$Z$31,$C$105)&gt;1</formula>
    </cfRule>
    <cfRule type="expression" dxfId="5461" priority="773">
      <formula>COUNTIF($C$5:$Z$31,$C$104)&gt;1</formula>
    </cfRule>
    <cfRule type="expression" dxfId="5460" priority="774">
      <formula>COUNTIF($C$5:$Z$31,$C$103)&gt;1</formula>
    </cfRule>
    <cfRule type="expression" dxfId="5459" priority="775">
      <formula>COUNTIF($C$5:$Z$31,$C$102)&gt;1</formula>
    </cfRule>
    <cfRule type="expression" dxfId="5458" priority="776">
      <formula>COUNTIF($C$5:$Z$31,$C$101)&gt;1</formula>
    </cfRule>
  </conditionalFormatting>
  <conditionalFormatting sqref="N9:O9 N13:O13 I9:J9 S9:T9 S13:T13 X9:Y9 X13:Y13 X17:Y17">
    <cfRule type="expression" dxfId="5457" priority="710" stopIfTrue="1">
      <formula>COUNTIF($C$5:$Z$31,$C$133)&gt;1</formula>
    </cfRule>
    <cfRule type="expression" dxfId="5456" priority="711" stopIfTrue="1">
      <formula>COUNTIF($C$5:$Z$31,$C$132)&gt;1</formula>
    </cfRule>
    <cfRule type="expression" dxfId="5455" priority="712" stopIfTrue="1">
      <formula>COUNTIF($C$5:$Z$31,$C$131)&gt;1</formula>
    </cfRule>
    <cfRule type="expression" dxfId="5454" priority="713" stopIfTrue="1">
      <formula>COUNTIF($C$5:$Z$31,$C$130)&gt;1</formula>
    </cfRule>
    <cfRule type="expression" dxfId="5453" priority="714" stopIfTrue="1">
      <formula>COUNTIF($C$5:$Z$31,$C$129)&gt;1</formula>
    </cfRule>
    <cfRule type="expression" dxfId="5452" priority="715" stopIfTrue="1">
      <formula>COUNTIF($C$5:$Z$31,$C$128)&gt;1</formula>
    </cfRule>
    <cfRule type="expression" dxfId="5451" priority="716" stopIfTrue="1">
      <formula>COUNTIF($C$5:$Z$31,$C$127)&gt;1</formula>
    </cfRule>
    <cfRule type="expression" dxfId="5450" priority="717" stopIfTrue="1">
      <formula>COUNTIF($C$5:$Z$31,$C$126)&gt;1</formula>
    </cfRule>
    <cfRule type="expression" dxfId="5449" priority="718" stopIfTrue="1">
      <formula>COUNTIF($C$5:$Z$31,$C$125)&gt;1</formula>
    </cfRule>
    <cfRule type="expression" dxfId="5448" priority="719" stopIfTrue="1">
      <formula>COUNTIF($C$5:$Z$31,$C$124)&gt;1</formula>
    </cfRule>
    <cfRule type="expression" dxfId="5447" priority="720" stopIfTrue="1">
      <formula>COUNTIF($C$5:$Z$31,$C$123)&gt;1</formula>
    </cfRule>
    <cfRule type="expression" dxfId="5446" priority="721" stopIfTrue="1">
      <formula>COUNTIF($C$5:$Z$31,$C$122)&gt;1</formula>
    </cfRule>
    <cfRule type="expression" dxfId="5445" priority="722" stopIfTrue="1">
      <formula>COUNTIF($C$5:$Z$31,$C$121)&gt;1</formula>
    </cfRule>
    <cfRule type="expression" dxfId="5444" priority="723" stopIfTrue="1">
      <formula>COUNTIF($C$5:$Z$31,$C$120)&gt;1</formula>
    </cfRule>
    <cfRule type="expression" dxfId="5443" priority="724" stopIfTrue="1">
      <formula>COUNTIF($C$5:$Z$31,$C$119)&gt;1</formula>
    </cfRule>
    <cfRule type="expression" dxfId="5442" priority="725" stopIfTrue="1">
      <formula>COUNTIF($C$5:$Z$31,$C$118)&gt;1</formula>
    </cfRule>
    <cfRule type="expression" dxfId="5441" priority="726" stopIfTrue="1">
      <formula>COUNTIF($C$5:$Z$31,$C$117)&gt;1</formula>
    </cfRule>
    <cfRule type="expression" dxfId="5440" priority="727" stopIfTrue="1">
      <formula>COUNTIF($C$5:$Z$31,$C$116)&gt;1</formula>
    </cfRule>
    <cfRule type="expression" dxfId="5439" priority="728" stopIfTrue="1">
      <formula>COUNTIF($C$5:$Z$31,$C$115)&gt;1</formula>
    </cfRule>
    <cfRule type="expression" dxfId="5438" priority="729" stopIfTrue="1">
      <formula>COUNTIF($C$5:$Z$31,$C$114)&gt;1</formula>
    </cfRule>
    <cfRule type="expression" dxfId="5437" priority="730" stopIfTrue="1">
      <formula>COUNTIF($C$5:$Z$31,$C$113)&gt;1</formula>
    </cfRule>
    <cfRule type="expression" dxfId="5436" priority="731" stopIfTrue="1">
      <formula>COUNTIF($C$5:$Z$31,$C$112)&gt;1</formula>
    </cfRule>
    <cfRule type="expression" dxfId="5435" priority="732" stopIfTrue="1">
      <formula>COUNTIF($C$5:$Z$31,$C$111)&gt;1</formula>
    </cfRule>
    <cfRule type="expression" dxfId="5434" priority="733" stopIfTrue="1">
      <formula>COUNTIF($C$5:$Z$31,$C$110)&gt;1</formula>
    </cfRule>
    <cfRule type="expression" dxfId="5433" priority="734" stopIfTrue="1">
      <formula>COUNTIF($C$5:$Z$31,$C$109)&gt;1</formula>
    </cfRule>
    <cfRule type="expression" dxfId="5432" priority="735" stopIfTrue="1">
      <formula>COUNTIF($C$5:$Z$31,$C$108)&gt;1</formula>
    </cfRule>
    <cfRule type="expression" dxfId="5431" priority="736" stopIfTrue="1">
      <formula>COUNTIF($C$5:$Z$31,$C$107)&gt;1</formula>
    </cfRule>
    <cfRule type="expression" dxfId="5430" priority="737" stopIfTrue="1">
      <formula>COUNTIF($C$5:$Z$31,$C$106)&gt;1</formula>
    </cfRule>
    <cfRule type="expression" dxfId="5429" priority="738" stopIfTrue="1">
      <formula>COUNTIF($C$5:$Z$31,$C$105)&gt;1</formula>
    </cfRule>
    <cfRule type="expression" dxfId="5428" priority="739" stopIfTrue="1">
      <formula>COUNTIF($C$5:$Z$31,$C$104)&gt;1</formula>
    </cfRule>
    <cfRule type="expression" dxfId="5427" priority="740" stopIfTrue="1">
      <formula>COUNTIF($C$5:$Z$31,$C$103)&gt;1</formula>
    </cfRule>
    <cfRule type="expression" dxfId="5426" priority="741" stopIfTrue="1">
      <formula>COUNTIF($C$5:$Z$31,$C$102)&gt;1</formula>
    </cfRule>
    <cfRule type="expression" dxfId="5425" priority="742" stopIfTrue="1">
      <formula>COUNTIF($C$5:$Z$31,$C$101)&gt;1</formula>
    </cfRule>
    <cfRule type="cellIs" dxfId="5424" priority="743" operator="between">
      <formula>0</formula>
      <formula>1500</formula>
    </cfRule>
  </conditionalFormatting>
  <conditionalFormatting sqref="D87:D92">
    <cfRule type="cellIs" dxfId="5423" priority="707" operator="equal">
      <formula>"GL"</formula>
    </cfRule>
    <cfRule type="cellIs" dxfId="5422" priority="708" operator="equal">
      <formula>"VE"</formula>
    </cfRule>
    <cfRule type="cellIs" dxfId="5421" priority="709" operator="equal">
      <formula>"AT"</formula>
    </cfRule>
  </conditionalFormatting>
  <conditionalFormatting sqref="I87:I92">
    <cfRule type="cellIs" dxfId="5420" priority="704" operator="equal">
      <formula>"GL"</formula>
    </cfRule>
    <cfRule type="cellIs" dxfId="5419" priority="705" operator="equal">
      <formula>"VE"</formula>
    </cfRule>
    <cfRule type="cellIs" dxfId="5418" priority="706" operator="equal">
      <formula>"AT"</formula>
    </cfRule>
  </conditionalFormatting>
  <conditionalFormatting sqref="N87:N92">
    <cfRule type="cellIs" dxfId="5417" priority="701" operator="equal">
      <formula>"GL"</formula>
    </cfRule>
    <cfRule type="cellIs" dxfId="5416" priority="702" operator="equal">
      <formula>"VE"</formula>
    </cfRule>
    <cfRule type="cellIs" dxfId="5415" priority="703" operator="equal">
      <formula>"AT"</formula>
    </cfRule>
  </conditionalFormatting>
  <conditionalFormatting sqref="S87:S92">
    <cfRule type="cellIs" dxfId="5414" priority="698" operator="equal">
      <formula>"GL"</formula>
    </cfRule>
    <cfRule type="cellIs" dxfId="5413" priority="699" operator="equal">
      <formula>"VE"</formula>
    </cfRule>
    <cfRule type="cellIs" dxfId="5412" priority="700" operator="equal">
      <formula>"AT"</formula>
    </cfRule>
  </conditionalFormatting>
  <conditionalFormatting sqref="X87:X92">
    <cfRule type="cellIs" dxfId="5411" priority="695" operator="equal">
      <formula>"GL"</formula>
    </cfRule>
    <cfRule type="cellIs" dxfId="5410" priority="696" operator="equal">
      <formula>"VE"</formula>
    </cfRule>
    <cfRule type="cellIs" dxfId="5409" priority="697" operator="equal">
      <formula>"AT"</formula>
    </cfRule>
  </conditionalFormatting>
  <conditionalFormatting sqref="AC87:AC92">
    <cfRule type="cellIs" dxfId="5408" priority="692" operator="equal">
      <formula>"GL"</formula>
    </cfRule>
    <cfRule type="cellIs" dxfId="5407" priority="693" operator="equal">
      <formula>"VE"</formula>
    </cfRule>
    <cfRule type="cellIs" dxfId="5406" priority="694" operator="equal">
      <formula>"AT"</formula>
    </cfRule>
  </conditionalFormatting>
  <conditionalFormatting sqref="C87:C92">
    <cfRule type="expression" dxfId="5405" priority="687">
      <formula>AND(D87="B")</formula>
    </cfRule>
    <cfRule type="expression" dxfId="5404" priority="688">
      <formula>AND(D87="g")</formula>
    </cfRule>
    <cfRule type="expression" dxfId="5403" priority="689">
      <formula>AND(D87="t")</formula>
    </cfRule>
    <cfRule type="expression" dxfId="5402" priority="690">
      <formula>AND(D87="L")</formula>
    </cfRule>
    <cfRule type="expression" dxfId="5401" priority="691">
      <formula>AND(D87="N")</formula>
    </cfRule>
  </conditionalFormatting>
  <conditionalFormatting sqref="H87:H92">
    <cfRule type="expression" dxfId="5400" priority="682">
      <formula>AND(I87="B")</formula>
    </cfRule>
    <cfRule type="expression" dxfId="5399" priority="683">
      <formula>AND(I87="g")</formula>
    </cfRule>
    <cfRule type="expression" dxfId="5398" priority="684">
      <formula>AND(I87="t")</formula>
    </cfRule>
    <cfRule type="expression" dxfId="5397" priority="685">
      <formula>AND(I87="L")</formula>
    </cfRule>
    <cfRule type="expression" dxfId="5396" priority="686">
      <formula>AND(I87="N")</formula>
    </cfRule>
  </conditionalFormatting>
  <conditionalFormatting sqref="M87:M92">
    <cfRule type="expression" dxfId="5395" priority="677">
      <formula>AND(N87="B")</formula>
    </cfRule>
    <cfRule type="expression" dxfId="5394" priority="678">
      <formula>AND(N87="g")</formula>
    </cfRule>
    <cfRule type="expression" dxfId="5393" priority="679">
      <formula>AND(N87="t")</formula>
    </cfRule>
    <cfRule type="expression" dxfId="5392" priority="680">
      <formula>AND(N87="L")</formula>
    </cfRule>
    <cfRule type="expression" dxfId="5391" priority="681">
      <formula>AND(N87="N")</formula>
    </cfRule>
  </conditionalFormatting>
  <conditionalFormatting sqref="R87:R92">
    <cfRule type="expression" dxfId="5390" priority="672">
      <formula>AND(S87="B")</formula>
    </cfRule>
    <cfRule type="expression" dxfId="5389" priority="673">
      <formula>AND(S87="g")</formula>
    </cfRule>
    <cfRule type="expression" dxfId="5388" priority="674">
      <formula>AND(S87="t")</formula>
    </cfRule>
    <cfRule type="expression" dxfId="5387" priority="675">
      <formula>AND(S87="L")</formula>
    </cfRule>
    <cfRule type="expression" dxfId="5386" priority="676">
      <formula>AND(S87="N")</formula>
    </cfRule>
  </conditionalFormatting>
  <conditionalFormatting sqref="W87:W92">
    <cfRule type="expression" dxfId="5385" priority="667">
      <formula>AND(X87="B")</formula>
    </cfRule>
    <cfRule type="expression" dxfId="5384" priority="668">
      <formula>AND(X87="g")</formula>
    </cfRule>
    <cfRule type="expression" dxfId="5383" priority="669">
      <formula>AND(X87="t")</formula>
    </cfRule>
    <cfRule type="expression" dxfId="5382" priority="670">
      <formula>AND(X87="L")</formula>
    </cfRule>
    <cfRule type="expression" dxfId="5381" priority="671">
      <formula>AND(X87="N")</formula>
    </cfRule>
  </conditionalFormatting>
  <conditionalFormatting sqref="AB87:AB89">
    <cfRule type="expression" dxfId="5380" priority="662">
      <formula>AND(AC87="B")</formula>
    </cfRule>
    <cfRule type="expression" dxfId="5379" priority="663">
      <formula>AND(AC87="g")</formula>
    </cfRule>
    <cfRule type="expression" dxfId="5378" priority="664">
      <formula>AND(AC87="t")</formula>
    </cfRule>
    <cfRule type="expression" dxfId="5377" priority="665">
      <formula>AND(AC87="L")</formula>
    </cfRule>
    <cfRule type="expression" dxfId="5376" priority="666">
      <formula>AND(AC87="N")</formula>
    </cfRule>
  </conditionalFormatting>
  <conditionalFormatting sqref="E87:E92">
    <cfRule type="cellIs" dxfId="5375" priority="659" operator="equal">
      <formula>"GL"</formula>
    </cfRule>
    <cfRule type="cellIs" dxfId="5374" priority="660" operator="equal">
      <formula>"VE"</formula>
    </cfRule>
    <cfRule type="cellIs" dxfId="5373" priority="661" operator="equal">
      <formula>"AT"</formula>
    </cfRule>
  </conditionalFormatting>
  <conditionalFormatting sqref="J87:J92">
    <cfRule type="cellIs" dxfId="5372" priority="656" operator="equal">
      <formula>"GL"</formula>
    </cfRule>
    <cfRule type="cellIs" dxfId="5371" priority="657" operator="equal">
      <formula>"VE"</formula>
    </cfRule>
    <cfRule type="cellIs" dxfId="5370" priority="658" operator="equal">
      <formula>"AT"</formula>
    </cfRule>
  </conditionalFormatting>
  <conditionalFormatting sqref="O87:O92">
    <cfRule type="cellIs" dxfId="5369" priority="653" operator="equal">
      <formula>"GL"</formula>
    </cfRule>
    <cfRule type="cellIs" dxfId="5368" priority="654" operator="equal">
      <formula>"VE"</formula>
    </cfRule>
    <cfRule type="cellIs" dxfId="5367" priority="655" operator="equal">
      <formula>"AT"</formula>
    </cfRule>
  </conditionalFormatting>
  <conditionalFormatting sqref="T87:T92">
    <cfRule type="cellIs" dxfId="5366" priority="650" operator="equal">
      <formula>"GL"</formula>
    </cfRule>
    <cfRule type="cellIs" dxfId="5365" priority="651" operator="equal">
      <formula>"VE"</formula>
    </cfRule>
    <cfRule type="cellIs" dxfId="5364" priority="652" operator="equal">
      <formula>"AT"</formula>
    </cfRule>
  </conditionalFormatting>
  <conditionalFormatting sqref="Y87:Y92">
    <cfRule type="cellIs" dxfId="5363" priority="647" operator="equal">
      <formula>"GL"</formula>
    </cfRule>
    <cfRule type="cellIs" dxfId="5362" priority="648" operator="equal">
      <formula>"VE"</formula>
    </cfRule>
    <cfRule type="cellIs" dxfId="5361" priority="649" operator="equal">
      <formula>"AT"</formula>
    </cfRule>
  </conditionalFormatting>
  <conditionalFormatting sqref="AD87:AD92">
    <cfRule type="cellIs" dxfId="5360" priority="644" operator="equal">
      <formula>"GL"</formula>
    </cfRule>
    <cfRule type="cellIs" dxfId="5359" priority="645" operator="equal">
      <formula>"VE"</formula>
    </cfRule>
    <cfRule type="cellIs" dxfId="5358" priority="646" operator="equal">
      <formula>"AT"</formula>
    </cfRule>
  </conditionalFormatting>
  <conditionalFormatting sqref="S17:T17">
    <cfRule type="expression" dxfId="5357" priority="337" stopIfTrue="1">
      <formula>COUNTIF($C$5:$Z$31,$C$133)&gt;1</formula>
    </cfRule>
    <cfRule type="expression" dxfId="5356" priority="338" stopIfTrue="1">
      <formula>COUNTIF($C$5:$Z$31,$C$132)&gt;1</formula>
    </cfRule>
    <cfRule type="expression" dxfId="5355" priority="339" stopIfTrue="1">
      <formula>COUNTIF($C$5:$Z$31,$C$131)&gt;1</formula>
    </cfRule>
    <cfRule type="expression" dxfId="5354" priority="340" stopIfTrue="1">
      <formula>COUNTIF($C$5:$Z$31,$C$130)&gt;1</formula>
    </cfRule>
    <cfRule type="expression" dxfId="5353" priority="341" stopIfTrue="1">
      <formula>COUNTIF($C$5:$Z$31,$C$129)&gt;1</formula>
    </cfRule>
    <cfRule type="expression" dxfId="5352" priority="342" stopIfTrue="1">
      <formula>COUNTIF($C$5:$Z$31,$C$128)&gt;1</formula>
    </cfRule>
    <cfRule type="expression" dxfId="5351" priority="343" stopIfTrue="1">
      <formula>COUNTIF($C$5:$Z$31,$C$127)&gt;1</formula>
    </cfRule>
    <cfRule type="expression" dxfId="5350" priority="344" stopIfTrue="1">
      <formula>COUNTIF($C$5:$Z$31,$C$126)&gt;1</formula>
    </cfRule>
    <cfRule type="expression" dxfId="5349" priority="345" stopIfTrue="1">
      <formula>COUNTIF($C$5:$Z$31,$C$125)&gt;1</formula>
    </cfRule>
    <cfRule type="expression" dxfId="5348" priority="346" stopIfTrue="1">
      <formula>COUNTIF($C$5:$Z$31,$C$124)&gt;1</formula>
    </cfRule>
    <cfRule type="expression" dxfId="5347" priority="347" stopIfTrue="1">
      <formula>COUNTIF($C$5:$Z$31,$C$123)&gt;1</formula>
    </cfRule>
    <cfRule type="expression" dxfId="5346" priority="348" stopIfTrue="1">
      <formula>COUNTIF($C$5:$Z$31,$C$122)&gt;1</formula>
    </cfRule>
    <cfRule type="expression" dxfId="5345" priority="349" stopIfTrue="1">
      <formula>COUNTIF($C$5:$Z$31,$C$121)&gt;1</formula>
    </cfRule>
    <cfRule type="expression" dxfId="5344" priority="350" stopIfTrue="1">
      <formula>COUNTIF($C$5:$Z$31,$C$120)&gt;1</formula>
    </cfRule>
    <cfRule type="expression" dxfId="5343" priority="351" stopIfTrue="1">
      <formula>COUNTIF($C$5:$Z$31,$C$119)&gt;1</formula>
    </cfRule>
    <cfRule type="expression" dxfId="5342" priority="352" stopIfTrue="1">
      <formula>COUNTIF($C$5:$Z$31,$C$118)&gt;1</formula>
    </cfRule>
    <cfRule type="expression" dxfId="5341" priority="353" stopIfTrue="1">
      <formula>COUNTIF($C$5:$Z$31,$C$117)&gt;1</formula>
    </cfRule>
    <cfRule type="expression" dxfId="5340" priority="354" stopIfTrue="1">
      <formula>COUNTIF($C$5:$Z$31,$C$116)&gt;1</formula>
    </cfRule>
    <cfRule type="expression" dxfId="5339" priority="355" stopIfTrue="1">
      <formula>COUNTIF($C$5:$Z$31,$C$115)&gt;1</formula>
    </cfRule>
    <cfRule type="expression" dxfId="5338" priority="356" stopIfTrue="1">
      <formula>COUNTIF($C$5:$Z$31,$C$114)&gt;1</formula>
    </cfRule>
    <cfRule type="expression" dxfId="5337" priority="357" stopIfTrue="1">
      <formula>COUNTIF($C$5:$Z$31,$C$113)&gt;1</formula>
    </cfRule>
    <cfRule type="expression" dxfId="5336" priority="358" stopIfTrue="1">
      <formula>COUNTIF($C$5:$Z$31,$C$112)&gt;1</formula>
    </cfRule>
    <cfRule type="expression" dxfId="5335" priority="359" stopIfTrue="1">
      <formula>COUNTIF($C$5:$Z$31,$C$111)&gt;1</formula>
    </cfRule>
    <cfRule type="expression" dxfId="5334" priority="360" stopIfTrue="1">
      <formula>COUNTIF($C$5:$Z$31,$C$110)&gt;1</formula>
    </cfRule>
    <cfRule type="expression" dxfId="5333" priority="361" stopIfTrue="1">
      <formula>COUNTIF($C$5:$Z$31,$C$109)&gt;1</formula>
    </cfRule>
    <cfRule type="expression" dxfId="5332" priority="362" stopIfTrue="1">
      <formula>COUNTIF($C$5:$Z$31,$C$108)&gt;1</formula>
    </cfRule>
    <cfRule type="expression" dxfId="5331" priority="363" stopIfTrue="1">
      <formula>COUNTIF($C$5:$Z$31,$C$107)&gt;1</formula>
    </cfRule>
    <cfRule type="expression" dxfId="5330" priority="364" stopIfTrue="1">
      <formula>COUNTIF($C$5:$Z$31,$C$106)&gt;1</formula>
    </cfRule>
    <cfRule type="expression" dxfId="5329" priority="365" stopIfTrue="1">
      <formula>COUNTIF($C$5:$Z$31,$C$105)&gt;1</formula>
    </cfRule>
    <cfRule type="expression" dxfId="5328" priority="366" stopIfTrue="1">
      <formula>COUNTIF($C$5:$Z$31,$C$104)&gt;1</formula>
    </cfRule>
    <cfRule type="expression" dxfId="5327" priority="367" stopIfTrue="1">
      <formula>COUNTIF($C$5:$Z$31,$C$103)&gt;1</formula>
    </cfRule>
    <cfRule type="expression" dxfId="5326" priority="368" stopIfTrue="1">
      <formula>COUNTIF($C$5:$Z$31,$C$102)&gt;1</formula>
    </cfRule>
    <cfRule type="expression" dxfId="5325" priority="369" stopIfTrue="1">
      <formula>COUNTIF($C$5:$Z$31,$C$101)&gt;1</formula>
    </cfRule>
    <cfRule type="cellIs" dxfId="5324" priority="370" operator="between">
      <formula>0</formula>
      <formula>1500</formula>
    </cfRule>
  </conditionalFormatting>
  <conditionalFormatting sqref="N17:O17">
    <cfRule type="expression" dxfId="5323" priority="303" stopIfTrue="1">
      <formula>COUNTIF($C$5:$Z$31,$C$133)&gt;1</formula>
    </cfRule>
    <cfRule type="expression" dxfId="5322" priority="304" stopIfTrue="1">
      <formula>COUNTIF($C$5:$Z$31,$C$132)&gt;1</formula>
    </cfRule>
    <cfRule type="expression" dxfId="5321" priority="305" stopIfTrue="1">
      <formula>COUNTIF($C$5:$Z$31,$C$131)&gt;1</formula>
    </cfRule>
    <cfRule type="expression" dxfId="5320" priority="306" stopIfTrue="1">
      <formula>COUNTIF($C$5:$Z$31,$C$130)&gt;1</formula>
    </cfRule>
    <cfRule type="expression" dxfId="5319" priority="307" stopIfTrue="1">
      <formula>COUNTIF($C$5:$Z$31,$C$129)&gt;1</formula>
    </cfRule>
    <cfRule type="expression" dxfId="5318" priority="308" stopIfTrue="1">
      <formula>COUNTIF($C$5:$Z$31,$C$128)&gt;1</formula>
    </cfRule>
    <cfRule type="expression" dxfId="5317" priority="309" stopIfTrue="1">
      <formula>COUNTIF($C$5:$Z$31,$C$127)&gt;1</formula>
    </cfRule>
    <cfRule type="expression" dxfId="5316" priority="310" stopIfTrue="1">
      <formula>COUNTIF($C$5:$Z$31,$C$126)&gt;1</formula>
    </cfRule>
    <cfRule type="expression" dxfId="5315" priority="311" stopIfTrue="1">
      <formula>COUNTIF($C$5:$Z$31,$C$125)&gt;1</formula>
    </cfRule>
    <cfRule type="expression" dxfId="5314" priority="312" stopIfTrue="1">
      <formula>COUNTIF($C$5:$Z$31,$C$124)&gt;1</formula>
    </cfRule>
    <cfRule type="expression" dxfId="5313" priority="313" stopIfTrue="1">
      <formula>COUNTIF($C$5:$Z$31,$C$123)&gt;1</formula>
    </cfRule>
    <cfRule type="expression" dxfId="5312" priority="314" stopIfTrue="1">
      <formula>COUNTIF($C$5:$Z$31,$C$122)&gt;1</formula>
    </cfRule>
    <cfRule type="expression" dxfId="5311" priority="315" stopIfTrue="1">
      <formula>COUNTIF($C$5:$Z$31,$C$121)&gt;1</formula>
    </cfRule>
    <cfRule type="expression" dxfId="5310" priority="316" stopIfTrue="1">
      <formula>COUNTIF($C$5:$Z$31,$C$120)&gt;1</formula>
    </cfRule>
    <cfRule type="expression" dxfId="5309" priority="317" stopIfTrue="1">
      <formula>COUNTIF($C$5:$Z$31,$C$119)&gt;1</formula>
    </cfRule>
    <cfRule type="expression" dxfId="5308" priority="318" stopIfTrue="1">
      <formula>COUNTIF($C$5:$Z$31,$C$118)&gt;1</formula>
    </cfRule>
    <cfRule type="expression" dxfId="5307" priority="319" stopIfTrue="1">
      <formula>COUNTIF($C$5:$Z$31,$C$117)&gt;1</formula>
    </cfRule>
    <cfRule type="expression" dxfId="5306" priority="320" stopIfTrue="1">
      <formula>COUNTIF($C$5:$Z$31,$C$116)&gt;1</formula>
    </cfRule>
    <cfRule type="expression" dxfId="5305" priority="321" stopIfTrue="1">
      <formula>COUNTIF($C$5:$Z$31,$C$115)&gt;1</formula>
    </cfRule>
    <cfRule type="expression" dxfId="5304" priority="322" stopIfTrue="1">
      <formula>COUNTIF($C$5:$Z$31,$C$114)&gt;1</formula>
    </cfRule>
    <cfRule type="expression" dxfId="5303" priority="323" stopIfTrue="1">
      <formula>COUNTIF($C$5:$Z$31,$C$113)&gt;1</formula>
    </cfRule>
    <cfRule type="expression" dxfId="5302" priority="324" stopIfTrue="1">
      <formula>COUNTIF($C$5:$Z$31,$C$112)&gt;1</formula>
    </cfRule>
    <cfRule type="expression" dxfId="5301" priority="325" stopIfTrue="1">
      <formula>COUNTIF($C$5:$Z$31,$C$111)&gt;1</formula>
    </cfRule>
    <cfRule type="expression" dxfId="5300" priority="326" stopIfTrue="1">
      <formula>COUNTIF($C$5:$Z$31,$C$110)&gt;1</formula>
    </cfRule>
    <cfRule type="expression" dxfId="5299" priority="327" stopIfTrue="1">
      <formula>COUNTIF($C$5:$Z$31,$C$109)&gt;1</formula>
    </cfRule>
    <cfRule type="expression" dxfId="5298" priority="328" stopIfTrue="1">
      <formula>COUNTIF($C$5:$Z$31,$C$108)&gt;1</formula>
    </cfRule>
    <cfRule type="expression" dxfId="5297" priority="329" stopIfTrue="1">
      <formula>COUNTIF($C$5:$Z$31,$C$107)&gt;1</formula>
    </cfRule>
    <cfRule type="expression" dxfId="5296" priority="330" stopIfTrue="1">
      <formula>COUNTIF($C$5:$Z$31,$C$106)&gt;1</formula>
    </cfRule>
    <cfRule type="expression" dxfId="5295" priority="331" stopIfTrue="1">
      <formula>COUNTIF($C$5:$Z$31,$C$105)&gt;1</formula>
    </cfRule>
    <cfRule type="expression" dxfId="5294" priority="332" stopIfTrue="1">
      <formula>COUNTIF($C$5:$Z$31,$C$104)&gt;1</formula>
    </cfRule>
    <cfRule type="expression" dxfId="5293" priority="333" stopIfTrue="1">
      <formula>COUNTIF($C$5:$Z$31,$C$103)&gt;1</formula>
    </cfRule>
    <cfRule type="expression" dxfId="5292" priority="334" stopIfTrue="1">
      <formula>COUNTIF($C$5:$Z$31,$C$102)&gt;1</formula>
    </cfRule>
    <cfRule type="expression" dxfId="5291" priority="335" stopIfTrue="1">
      <formula>COUNTIF($C$5:$Z$31,$C$101)&gt;1</formula>
    </cfRule>
    <cfRule type="cellIs" dxfId="5290" priority="336" operator="between">
      <formula>0</formula>
      <formula>1500</formula>
    </cfRule>
  </conditionalFormatting>
  <conditionalFormatting sqref="X21:Y21">
    <cfRule type="expression" dxfId="5289" priority="269" stopIfTrue="1">
      <formula>COUNTIF($C$5:$Z$31,$C$133)&gt;1</formula>
    </cfRule>
    <cfRule type="expression" dxfId="5288" priority="270" stopIfTrue="1">
      <formula>COUNTIF($C$5:$Z$31,$C$132)&gt;1</formula>
    </cfRule>
    <cfRule type="expression" dxfId="5287" priority="271" stopIfTrue="1">
      <formula>COUNTIF($C$5:$Z$31,$C$131)&gt;1</formula>
    </cfRule>
    <cfRule type="expression" dxfId="5286" priority="272" stopIfTrue="1">
      <formula>COUNTIF($C$5:$Z$31,$C$130)&gt;1</formula>
    </cfRule>
    <cfRule type="expression" dxfId="5285" priority="273" stopIfTrue="1">
      <formula>COUNTIF($C$5:$Z$31,$C$129)&gt;1</formula>
    </cfRule>
    <cfRule type="expression" dxfId="5284" priority="274" stopIfTrue="1">
      <formula>COUNTIF($C$5:$Z$31,$C$128)&gt;1</formula>
    </cfRule>
    <cfRule type="expression" dxfId="5283" priority="275" stopIfTrue="1">
      <formula>COUNTIF($C$5:$Z$31,$C$127)&gt;1</formula>
    </cfRule>
    <cfRule type="expression" dxfId="5282" priority="276" stopIfTrue="1">
      <formula>COUNTIF($C$5:$Z$31,$C$126)&gt;1</formula>
    </cfRule>
    <cfRule type="expression" dxfId="5281" priority="277" stopIfTrue="1">
      <formula>COUNTIF($C$5:$Z$31,$C$125)&gt;1</formula>
    </cfRule>
    <cfRule type="expression" dxfId="5280" priority="278" stopIfTrue="1">
      <formula>COUNTIF($C$5:$Z$31,$C$124)&gt;1</formula>
    </cfRule>
    <cfRule type="expression" dxfId="5279" priority="279" stopIfTrue="1">
      <formula>COUNTIF($C$5:$Z$31,$C$123)&gt;1</formula>
    </cfRule>
    <cfRule type="expression" dxfId="5278" priority="280" stopIfTrue="1">
      <formula>COUNTIF($C$5:$Z$31,$C$122)&gt;1</formula>
    </cfRule>
    <cfRule type="expression" dxfId="5277" priority="281" stopIfTrue="1">
      <formula>COUNTIF($C$5:$Z$31,$C$121)&gt;1</formula>
    </cfRule>
    <cfRule type="expression" dxfId="5276" priority="282" stopIfTrue="1">
      <formula>COUNTIF($C$5:$Z$31,$C$120)&gt;1</formula>
    </cfRule>
    <cfRule type="expression" dxfId="5275" priority="283" stopIfTrue="1">
      <formula>COUNTIF($C$5:$Z$31,$C$119)&gt;1</formula>
    </cfRule>
    <cfRule type="expression" dxfId="5274" priority="284" stopIfTrue="1">
      <formula>COUNTIF($C$5:$Z$31,$C$118)&gt;1</formula>
    </cfRule>
    <cfRule type="expression" dxfId="5273" priority="285" stopIfTrue="1">
      <formula>COUNTIF($C$5:$Z$31,$C$117)&gt;1</formula>
    </cfRule>
    <cfRule type="expression" dxfId="5272" priority="286" stopIfTrue="1">
      <formula>COUNTIF($C$5:$Z$31,$C$116)&gt;1</formula>
    </cfRule>
    <cfRule type="expression" dxfId="5271" priority="287" stopIfTrue="1">
      <formula>COUNTIF($C$5:$Z$31,$C$115)&gt;1</formula>
    </cfRule>
    <cfRule type="expression" dxfId="5270" priority="288" stopIfTrue="1">
      <formula>COUNTIF($C$5:$Z$31,$C$114)&gt;1</formula>
    </cfRule>
    <cfRule type="expression" dxfId="5269" priority="289" stopIfTrue="1">
      <formula>COUNTIF($C$5:$Z$31,$C$113)&gt;1</formula>
    </cfRule>
    <cfRule type="expression" dxfId="5268" priority="290" stopIfTrue="1">
      <formula>COUNTIF($C$5:$Z$31,$C$112)&gt;1</formula>
    </cfRule>
    <cfRule type="expression" dxfId="5267" priority="291" stopIfTrue="1">
      <formula>COUNTIF($C$5:$Z$31,$C$111)&gt;1</formula>
    </cfRule>
    <cfRule type="expression" dxfId="5266" priority="292" stopIfTrue="1">
      <formula>COUNTIF($C$5:$Z$31,$C$110)&gt;1</formula>
    </cfRule>
    <cfRule type="expression" dxfId="5265" priority="293" stopIfTrue="1">
      <formula>COUNTIF($C$5:$Z$31,$C$109)&gt;1</formula>
    </cfRule>
    <cfRule type="expression" dxfId="5264" priority="294" stopIfTrue="1">
      <formula>COUNTIF($C$5:$Z$31,$C$108)&gt;1</formula>
    </cfRule>
    <cfRule type="expression" dxfId="5263" priority="295" stopIfTrue="1">
      <formula>COUNTIF($C$5:$Z$31,$C$107)&gt;1</formula>
    </cfRule>
    <cfRule type="expression" dxfId="5262" priority="296" stopIfTrue="1">
      <formula>COUNTIF($C$5:$Z$31,$C$106)&gt;1</formula>
    </cfRule>
    <cfRule type="expression" dxfId="5261" priority="297" stopIfTrue="1">
      <formula>COUNTIF($C$5:$Z$31,$C$105)&gt;1</formula>
    </cfRule>
    <cfRule type="expression" dxfId="5260" priority="298" stopIfTrue="1">
      <formula>COUNTIF($C$5:$Z$31,$C$104)&gt;1</formula>
    </cfRule>
    <cfRule type="expression" dxfId="5259" priority="299" stopIfTrue="1">
      <formula>COUNTIF($C$5:$Z$31,$C$103)&gt;1</formula>
    </cfRule>
    <cfRule type="expression" dxfId="5258" priority="300" stopIfTrue="1">
      <formula>COUNTIF($C$5:$Z$31,$C$102)&gt;1</formula>
    </cfRule>
    <cfRule type="expression" dxfId="5257" priority="301" stopIfTrue="1">
      <formula>COUNTIF($C$5:$Z$31,$C$101)&gt;1</formula>
    </cfRule>
    <cfRule type="cellIs" dxfId="5256" priority="302" operator="between">
      <formula>0</formula>
      <formula>1500</formula>
    </cfRule>
  </conditionalFormatting>
  <conditionalFormatting sqref="S21:T21">
    <cfRule type="expression" dxfId="5255" priority="235" stopIfTrue="1">
      <formula>COUNTIF($C$5:$Z$31,$C$133)&gt;1</formula>
    </cfRule>
    <cfRule type="expression" dxfId="5254" priority="236" stopIfTrue="1">
      <formula>COUNTIF($C$5:$Z$31,$C$132)&gt;1</formula>
    </cfRule>
    <cfRule type="expression" dxfId="5253" priority="237" stopIfTrue="1">
      <formula>COUNTIF($C$5:$Z$31,$C$131)&gt;1</formula>
    </cfRule>
    <cfRule type="expression" dxfId="5252" priority="238" stopIfTrue="1">
      <formula>COUNTIF($C$5:$Z$31,$C$130)&gt;1</formula>
    </cfRule>
    <cfRule type="expression" dxfId="5251" priority="239" stopIfTrue="1">
      <formula>COUNTIF($C$5:$Z$31,$C$129)&gt;1</formula>
    </cfRule>
    <cfRule type="expression" dxfId="5250" priority="240" stopIfTrue="1">
      <formula>COUNTIF($C$5:$Z$31,$C$128)&gt;1</formula>
    </cfRule>
    <cfRule type="expression" dxfId="5249" priority="241" stopIfTrue="1">
      <formula>COUNTIF($C$5:$Z$31,$C$127)&gt;1</formula>
    </cfRule>
    <cfRule type="expression" dxfId="5248" priority="242" stopIfTrue="1">
      <formula>COUNTIF($C$5:$Z$31,$C$126)&gt;1</formula>
    </cfRule>
    <cfRule type="expression" dxfId="5247" priority="243" stopIfTrue="1">
      <formula>COUNTIF($C$5:$Z$31,$C$125)&gt;1</formula>
    </cfRule>
    <cfRule type="expression" dxfId="5246" priority="244" stopIfTrue="1">
      <formula>COUNTIF($C$5:$Z$31,$C$124)&gt;1</formula>
    </cfRule>
    <cfRule type="expression" dxfId="5245" priority="245" stopIfTrue="1">
      <formula>COUNTIF($C$5:$Z$31,$C$123)&gt;1</formula>
    </cfRule>
    <cfRule type="expression" dxfId="5244" priority="246" stopIfTrue="1">
      <formula>COUNTIF($C$5:$Z$31,$C$122)&gt;1</formula>
    </cfRule>
    <cfRule type="expression" dxfId="5243" priority="247" stopIfTrue="1">
      <formula>COUNTIF($C$5:$Z$31,$C$121)&gt;1</formula>
    </cfRule>
    <cfRule type="expression" dxfId="5242" priority="248" stopIfTrue="1">
      <formula>COUNTIF($C$5:$Z$31,$C$120)&gt;1</formula>
    </cfRule>
    <cfRule type="expression" dxfId="5241" priority="249" stopIfTrue="1">
      <formula>COUNTIF($C$5:$Z$31,$C$119)&gt;1</formula>
    </cfRule>
    <cfRule type="expression" dxfId="5240" priority="250" stopIfTrue="1">
      <formula>COUNTIF($C$5:$Z$31,$C$118)&gt;1</formula>
    </cfRule>
    <cfRule type="expression" dxfId="5239" priority="251" stopIfTrue="1">
      <formula>COUNTIF($C$5:$Z$31,$C$117)&gt;1</formula>
    </cfRule>
    <cfRule type="expression" dxfId="5238" priority="252" stopIfTrue="1">
      <formula>COUNTIF($C$5:$Z$31,$C$116)&gt;1</formula>
    </cfRule>
    <cfRule type="expression" dxfId="5237" priority="253" stopIfTrue="1">
      <formula>COUNTIF($C$5:$Z$31,$C$115)&gt;1</formula>
    </cfRule>
    <cfRule type="expression" dxfId="5236" priority="254" stopIfTrue="1">
      <formula>COUNTIF($C$5:$Z$31,$C$114)&gt;1</formula>
    </cfRule>
    <cfRule type="expression" dxfId="5235" priority="255" stopIfTrue="1">
      <formula>COUNTIF($C$5:$Z$31,$C$113)&gt;1</formula>
    </cfRule>
    <cfRule type="expression" dxfId="5234" priority="256" stopIfTrue="1">
      <formula>COUNTIF($C$5:$Z$31,$C$112)&gt;1</formula>
    </cfRule>
    <cfRule type="expression" dxfId="5233" priority="257" stopIfTrue="1">
      <formula>COUNTIF($C$5:$Z$31,$C$111)&gt;1</formula>
    </cfRule>
    <cfRule type="expression" dxfId="5232" priority="258" stopIfTrue="1">
      <formula>COUNTIF($C$5:$Z$31,$C$110)&gt;1</formula>
    </cfRule>
    <cfRule type="expression" dxfId="5231" priority="259" stopIfTrue="1">
      <formula>COUNTIF($C$5:$Z$31,$C$109)&gt;1</formula>
    </cfRule>
    <cfRule type="expression" dxfId="5230" priority="260" stopIfTrue="1">
      <formula>COUNTIF($C$5:$Z$31,$C$108)&gt;1</formula>
    </cfRule>
    <cfRule type="expression" dxfId="5229" priority="261" stopIfTrue="1">
      <formula>COUNTIF($C$5:$Z$31,$C$107)&gt;1</formula>
    </cfRule>
    <cfRule type="expression" dxfId="5228" priority="262" stopIfTrue="1">
      <formula>COUNTIF($C$5:$Z$31,$C$106)&gt;1</formula>
    </cfRule>
    <cfRule type="expression" dxfId="5227" priority="263" stopIfTrue="1">
      <formula>COUNTIF($C$5:$Z$31,$C$105)&gt;1</formula>
    </cfRule>
    <cfRule type="expression" dxfId="5226" priority="264" stopIfTrue="1">
      <formula>COUNTIF($C$5:$Z$31,$C$104)&gt;1</formula>
    </cfRule>
    <cfRule type="expression" dxfId="5225" priority="265" stopIfTrue="1">
      <formula>COUNTIF($C$5:$Z$31,$C$103)&gt;1</formula>
    </cfRule>
    <cfRule type="expression" dxfId="5224" priority="266" stopIfTrue="1">
      <formula>COUNTIF($C$5:$Z$31,$C$102)&gt;1</formula>
    </cfRule>
    <cfRule type="expression" dxfId="5223" priority="267" stopIfTrue="1">
      <formula>COUNTIF($C$5:$Z$31,$C$101)&gt;1</formula>
    </cfRule>
    <cfRule type="cellIs" dxfId="5222" priority="268" operator="between">
      <formula>0</formula>
      <formula>1500</formula>
    </cfRule>
  </conditionalFormatting>
  <conditionalFormatting sqref="C9:E9">
    <cfRule type="expression" dxfId="5221" priority="168">
      <formula>COUNTIF($C$5:$Z$31,$C$133)&gt;1</formula>
    </cfRule>
    <cfRule type="expression" dxfId="5220" priority="169">
      <formula>COUNTIF($C$5:$Z$31,$C$132)&gt;1</formula>
    </cfRule>
    <cfRule type="expression" dxfId="5219" priority="170">
      <formula>COUNTIF($C$5:$Z$31,$C$131)&gt;1</formula>
    </cfRule>
    <cfRule type="expression" dxfId="5218" priority="171">
      <formula>COUNTIF($C$5:$Z$31,$C$130)&gt;1</formula>
    </cfRule>
    <cfRule type="expression" dxfId="5217" priority="172">
      <formula>COUNTIF($C$5:$Z$31,$C$129)&gt;1</formula>
    </cfRule>
    <cfRule type="expression" dxfId="5216" priority="173">
      <formula>COUNTIF($C$5:$Z$31,$C$128)&gt;1</formula>
    </cfRule>
    <cfRule type="expression" dxfId="5215" priority="174">
      <formula>COUNTIF($C$5:$Z$31,$C$127)&gt;1</formula>
    </cfRule>
    <cfRule type="expression" dxfId="5214" priority="175">
      <formula>COUNTIF($C$5:$Z$31,$C$126)&gt;1</formula>
    </cfRule>
    <cfRule type="expression" dxfId="5213" priority="176">
      <formula>COUNTIF($C$5:$Z$31,$C$125)&gt;1</formula>
    </cfRule>
    <cfRule type="expression" dxfId="5212" priority="177">
      <formula>COUNTIF($C$5:$Z$31,$C$124)&gt;1</formula>
    </cfRule>
    <cfRule type="expression" dxfId="5211" priority="178">
      <formula>COUNTIF($C$5:$Z$31,$C$123)&gt;1</formula>
    </cfRule>
    <cfRule type="expression" dxfId="5210" priority="179">
      <formula>COUNTIF($C$5:$Z$31,$C$122)&gt;1</formula>
    </cfRule>
    <cfRule type="expression" dxfId="5209" priority="180">
      <formula>COUNTIF($C$5:$Z$31,$C$121)&gt;1</formula>
    </cfRule>
    <cfRule type="expression" dxfId="5208" priority="181">
      <formula>COUNTIF($C$5:$Z$31,$C$120)&gt;1</formula>
    </cfRule>
    <cfRule type="expression" dxfId="5207" priority="182">
      <formula>COUNTIF($C$5:$Z$31,$C$119)&gt;1</formula>
    </cfRule>
    <cfRule type="expression" dxfId="5206" priority="183">
      <formula>COUNTIF($C$5:$Z$31,$C$118)&gt;1</formula>
    </cfRule>
    <cfRule type="expression" dxfId="5205" priority="184">
      <formula>COUNTIF($C$5:$Z$31,$C$117)&gt;1</formula>
    </cfRule>
    <cfRule type="expression" dxfId="5204" priority="185">
      <formula>COUNTIF($C$5:$Z$31,$C$116)&gt;1</formula>
    </cfRule>
    <cfRule type="expression" dxfId="5203" priority="186">
      <formula>COUNTIF($C$5:$Z$31,$C$115)&gt;1</formula>
    </cfRule>
    <cfRule type="expression" dxfId="5202" priority="187">
      <formula>COUNTIF($C$5:$Z$31,$C$114)&gt;1</formula>
    </cfRule>
    <cfRule type="expression" dxfId="5201" priority="188">
      <formula>COUNTIF($C$5:$Z$31,$C$113)&gt;1</formula>
    </cfRule>
    <cfRule type="expression" dxfId="5200" priority="189">
      <formula>COUNTIF($C$5:$Z$31,$C$112)&gt;1</formula>
    </cfRule>
    <cfRule type="expression" dxfId="5199" priority="190">
      <formula>COUNTIF($C$5:$Z$31,$C$111)&gt;1</formula>
    </cfRule>
    <cfRule type="expression" dxfId="5198" priority="191">
      <formula>COUNTIF($C$5:$Z$31,$C$110)&gt;1</formula>
    </cfRule>
    <cfRule type="expression" dxfId="5197" priority="192">
      <formula>COUNTIF($C$5:$Z$31,$C$109)&gt;1</formula>
    </cfRule>
    <cfRule type="expression" dxfId="5196" priority="193">
      <formula>COUNTIF($C$5:$Z$31,$C$108)&gt;1</formula>
    </cfRule>
    <cfRule type="expression" dxfId="5195" priority="194">
      <formula>COUNTIF($C$5:$Z$31,$C$107)&gt;1</formula>
    </cfRule>
    <cfRule type="expression" dxfId="5194" priority="195">
      <formula>COUNTIF($C$5:$Z$31,$C$106)&gt;1</formula>
    </cfRule>
    <cfRule type="expression" dxfId="5193" priority="196">
      <formula>COUNTIF($C$5:$Z$31,$C$105)&gt;1</formula>
    </cfRule>
    <cfRule type="expression" dxfId="5192" priority="197">
      <formula>COUNTIF($C$5:$Z$31,$C$104)&gt;1</formula>
    </cfRule>
    <cfRule type="expression" dxfId="5191" priority="198">
      <formula>COUNTIF($C$5:$Z$31,$C$103)&gt;1</formula>
    </cfRule>
    <cfRule type="expression" dxfId="5190" priority="199">
      <formula>COUNTIF($C$5:$Z$31,$C$102)&gt;1</formula>
    </cfRule>
    <cfRule type="expression" dxfId="5189" priority="200">
      <formula>COUNTIF($C$5:$Z$31,$C$101)&gt;1</formula>
    </cfRule>
  </conditionalFormatting>
  <conditionalFormatting sqref="C13:E13">
    <cfRule type="expression" dxfId="5188" priority="135">
      <formula>COUNTIF($C$5:$Z$31,$C$133)&gt;1</formula>
    </cfRule>
    <cfRule type="expression" dxfId="5187" priority="136">
      <formula>COUNTIF($C$5:$Z$31,$C$132)&gt;1</formula>
    </cfRule>
    <cfRule type="expression" dxfId="5186" priority="137">
      <formula>COUNTIF($C$5:$Z$31,$C$131)&gt;1</formula>
    </cfRule>
    <cfRule type="expression" dxfId="5185" priority="138">
      <formula>COUNTIF($C$5:$Z$31,$C$130)&gt;1</formula>
    </cfRule>
    <cfRule type="expression" dxfId="5184" priority="139">
      <formula>COUNTIF($C$5:$Z$31,$C$129)&gt;1</formula>
    </cfRule>
    <cfRule type="expression" dxfId="5183" priority="140">
      <formula>COUNTIF($C$5:$Z$31,$C$128)&gt;1</formula>
    </cfRule>
    <cfRule type="expression" dxfId="5182" priority="141">
      <formula>COUNTIF($C$5:$Z$31,$C$127)&gt;1</formula>
    </cfRule>
    <cfRule type="expression" dxfId="5181" priority="142">
      <formula>COUNTIF($C$5:$Z$31,$C$126)&gt;1</formula>
    </cfRule>
    <cfRule type="expression" dxfId="5180" priority="143">
      <formula>COUNTIF($C$5:$Z$31,$C$125)&gt;1</formula>
    </cfRule>
    <cfRule type="expression" dxfId="5179" priority="144">
      <formula>COUNTIF($C$5:$Z$31,$C$124)&gt;1</formula>
    </cfRule>
    <cfRule type="expression" dxfId="5178" priority="145">
      <formula>COUNTIF($C$5:$Z$31,$C$123)&gt;1</formula>
    </cfRule>
    <cfRule type="expression" dxfId="5177" priority="146">
      <formula>COUNTIF($C$5:$Z$31,$C$122)&gt;1</formula>
    </cfRule>
    <cfRule type="expression" dxfId="5176" priority="147">
      <formula>COUNTIF($C$5:$Z$31,$C$121)&gt;1</formula>
    </cfRule>
    <cfRule type="expression" dxfId="5175" priority="148">
      <formula>COUNTIF($C$5:$Z$31,$C$120)&gt;1</formula>
    </cfRule>
    <cfRule type="expression" dxfId="5174" priority="149">
      <formula>COUNTIF($C$5:$Z$31,$C$119)&gt;1</formula>
    </cfRule>
    <cfRule type="expression" dxfId="5173" priority="150">
      <formula>COUNTIF($C$5:$Z$31,$C$118)&gt;1</formula>
    </cfRule>
    <cfRule type="expression" dxfId="5172" priority="151">
      <formula>COUNTIF($C$5:$Z$31,$C$117)&gt;1</formula>
    </cfRule>
    <cfRule type="expression" dxfId="5171" priority="152">
      <formula>COUNTIF($C$5:$Z$31,$C$116)&gt;1</formula>
    </cfRule>
    <cfRule type="expression" dxfId="5170" priority="153">
      <formula>COUNTIF($C$5:$Z$31,$C$115)&gt;1</formula>
    </cfRule>
    <cfRule type="expression" dxfId="5169" priority="154">
      <formula>COUNTIF($C$5:$Z$31,$C$114)&gt;1</formula>
    </cfRule>
    <cfRule type="expression" dxfId="5168" priority="155">
      <formula>COUNTIF($C$5:$Z$31,$C$113)&gt;1</formula>
    </cfRule>
    <cfRule type="expression" dxfId="5167" priority="156">
      <formula>COUNTIF($C$5:$Z$31,$C$112)&gt;1</formula>
    </cfRule>
    <cfRule type="expression" dxfId="5166" priority="157">
      <formula>COUNTIF($C$5:$Z$31,$C$111)&gt;1</formula>
    </cfRule>
    <cfRule type="expression" dxfId="5165" priority="158">
      <formula>COUNTIF($C$5:$Z$31,$C$110)&gt;1</formula>
    </cfRule>
    <cfRule type="expression" dxfId="5164" priority="159">
      <formula>COUNTIF($C$5:$Z$31,$C$109)&gt;1</formula>
    </cfRule>
    <cfRule type="expression" dxfId="5163" priority="160">
      <formula>COUNTIF($C$5:$Z$31,$C$108)&gt;1</formula>
    </cfRule>
    <cfRule type="expression" dxfId="5162" priority="161">
      <formula>COUNTIF($C$5:$Z$31,$C$107)&gt;1</formula>
    </cfRule>
    <cfRule type="expression" dxfId="5161" priority="162">
      <formula>COUNTIF($C$5:$Z$31,$C$106)&gt;1</formula>
    </cfRule>
    <cfRule type="expression" dxfId="5160" priority="163">
      <formula>COUNTIF($C$5:$Z$31,$C$105)&gt;1</formula>
    </cfRule>
    <cfRule type="expression" dxfId="5159" priority="164">
      <formula>COUNTIF($C$5:$Z$31,$C$104)&gt;1</formula>
    </cfRule>
    <cfRule type="expression" dxfId="5158" priority="165">
      <formula>COUNTIF($C$5:$Z$31,$C$103)&gt;1</formula>
    </cfRule>
    <cfRule type="expression" dxfId="5157" priority="166">
      <formula>COUNTIF($C$5:$Z$31,$C$102)&gt;1</formula>
    </cfRule>
    <cfRule type="expression" dxfId="5156" priority="167">
      <formula>COUNTIF($C$5:$Z$31,$C$101)&gt;1</formula>
    </cfRule>
  </conditionalFormatting>
  <conditionalFormatting sqref="X25:Y25">
    <cfRule type="expression" dxfId="5155" priority="101" stopIfTrue="1">
      <formula>COUNTIF($C$5:$Z$31,$C$133)&gt;1</formula>
    </cfRule>
    <cfRule type="expression" dxfId="5154" priority="102" stopIfTrue="1">
      <formula>COUNTIF($C$5:$Z$31,$C$132)&gt;1</formula>
    </cfRule>
    <cfRule type="expression" dxfId="5153" priority="103" stopIfTrue="1">
      <formula>COUNTIF($C$5:$Z$31,$C$131)&gt;1</formula>
    </cfRule>
    <cfRule type="expression" dxfId="5152" priority="104" stopIfTrue="1">
      <formula>COUNTIF($C$5:$Z$31,$C$130)&gt;1</formula>
    </cfRule>
    <cfRule type="expression" dxfId="5151" priority="105" stopIfTrue="1">
      <formula>COUNTIF($C$5:$Z$31,$C$129)&gt;1</formula>
    </cfRule>
    <cfRule type="expression" dxfId="5150" priority="106" stopIfTrue="1">
      <formula>COUNTIF($C$5:$Z$31,$C$128)&gt;1</formula>
    </cfRule>
    <cfRule type="expression" dxfId="5149" priority="107" stopIfTrue="1">
      <formula>COUNTIF($C$5:$Z$31,$C$127)&gt;1</formula>
    </cfRule>
    <cfRule type="expression" dxfId="5148" priority="108" stopIfTrue="1">
      <formula>COUNTIF($C$5:$Z$31,$C$126)&gt;1</formula>
    </cfRule>
    <cfRule type="expression" dxfId="5147" priority="109" stopIfTrue="1">
      <formula>COUNTIF($C$5:$Z$31,$C$125)&gt;1</formula>
    </cfRule>
    <cfRule type="expression" dxfId="5146" priority="110" stopIfTrue="1">
      <formula>COUNTIF($C$5:$Z$31,$C$124)&gt;1</formula>
    </cfRule>
    <cfRule type="expression" dxfId="5145" priority="111" stopIfTrue="1">
      <formula>COUNTIF($C$5:$Z$31,$C$123)&gt;1</formula>
    </cfRule>
    <cfRule type="expression" dxfId="5144" priority="112" stopIfTrue="1">
      <formula>COUNTIF($C$5:$Z$31,$C$122)&gt;1</formula>
    </cfRule>
    <cfRule type="expression" dxfId="5143" priority="113" stopIfTrue="1">
      <formula>COUNTIF($C$5:$Z$31,$C$121)&gt;1</formula>
    </cfRule>
    <cfRule type="expression" dxfId="5142" priority="114" stopIfTrue="1">
      <formula>COUNTIF($C$5:$Z$31,$C$120)&gt;1</formula>
    </cfRule>
    <cfRule type="expression" dxfId="5141" priority="115" stopIfTrue="1">
      <formula>COUNTIF($C$5:$Z$31,$C$119)&gt;1</formula>
    </cfRule>
    <cfRule type="expression" dxfId="5140" priority="116" stopIfTrue="1">
      <formula>COUNTIF($C$5:$Z$31,$C$118)&gt;1</formula>
    </cfRule>
    <cfRule type="expression" dxfId="5139" priority="117" stopIfTrue="1">
      <formula>COUNTIF($C$5:$Z$31,$C$117)&gt;1</formula>
    </cfRule>
    <cfRule type="expression" dxfId="5138" priority="118" stopIfTrue="1">
      <formula>COUNTIF($C$5:$Z$31,$C$116)&gt;1</formula>
    </cfRule>
    <cfRule type="expression" dxfId="5137" priority="119" stopIfTrue="1">
      <formula>COUNTIF($C$5:$Z$31,$C$115)&gt;1</formula>
    </cfRule>
    <cfRule type="expression" dxfId="5136" priority="120" stopIfTrue="1">
      <formula>COUNTIF($C$5:$Z$31,$C$114)&gt;1</formula>
    </cfRule>
    <cfRule type="expression" dxfId="5135" priority="121" stopIfTrue="1">
      <formula>COUNTIF($C$5:$Z$31,$C$113)&gt;1</formula>
    </cfRule>
    <cfRule type="expression" dxfId="5134" priority="122" stopIfTrue="1">
      <formula>COUNTIF($C$5:$Z$31,$C$112)&gt;1</formula>
    </cfRule>
    <cfRule type="expression" dxfId="5133" priority="123" stopIfTrue="1">
      <formula>COUNTIF($C$5:$Z$31,$C$111)&gt;1</formula>
    </cfRule>
    <cfRule type="expression" dxfId="5132" priority="124" stopIfTrue="1">
      <formula>COUNTIF($C$5:$Z$31,$C$110)&gt;1</formula>
    </cfRule>
    <cfRule type="expression" dxfId="5131" priority="125" stopIfTrue="1">
      <formula>COUNTIF($C$5:$Z$31,$C$109)&gt;1</formula>
    </cfRule>
    <cfRule type="expression" dxfId="5130" priority="126" stopIfTrue="1">
      <formula>COUNTIF($C$5:$Z$31,$C$108)&gt;1</formula>
    </cfRule>
    <cfRule type="expression" dxfId="5129" priority="127" stopIfTrue="1">
      <formula>COUNTIF($C$5:$Z$31,$C$107)&gt;1</formula>
    </cfRule>
    <cfRule type="expression" dxfId="5128" priority="128" stopIfTrue="1">
      <formula>COUNTIF($C$5:$Z$31,$C$106)&gt;1</formula>
    </cfRule>
    <cfRule type="expression" dxfId="5127" priority="129" stopIfTrue="1">
      <formula>COUNTIF($C$5:$Z$31,$C$105)&gt;1</formula>
    </cfRule>
    <cfRule type="expression" dxfId="5126" priority="130" stopIfTrue="1">
      <formula>COUNTIF($C$5:$Z$31,$C$104)&gt;1</formula>
    </cfRule>
    <cfRule type="expression" dxfId="5125" priority="131" stopIfTrue="1">
      <formula>COUNTIF($C$5:$Z$31,$C$103)&gt;1</formula>
    </cfRule>
    <cfRule type="expression" dxfId="5124" priority="132" stopIfTrue="1">
      <formula>COUNTIF($C$5:$Z$31,$C$102)&gt;1</formula>
    </cfRule>
    <cfRule type="expression" dxfId="5123" priority="133" stopIfTrue="1">
      <formula>COUNTIF($C$5:$Z$31,$C$101)&gt;1</formula>
    </cfRule>
    <cfRule type="cellIs" dxfId="5122" priority="134" operator="between">
      <formula>0</formula>
      <formula>1500</formula>
    </cfRule>
  </conditionalFormatting>
  <conditionalFormatting sqref="S25:T25">
    <cfRule type="expression" dxfId="5121" priority="67" stopIfTrue="1">
      <formula>COUNTIF($C$5:$Z$31,$C$133)&gt;1</formula>
    </cfRule>
    <cfRule type="expression" dxfId="5120" priority="68" stopIfTrue="1">
      <formula>COUNTIF($C$5:$Z$31,$C$132)&gt;1</formula>
    </cfRule>
    <cfRule type="expression" dxfId="5119" priority="69" stopIfTrue="1">
      <formula>COUNTIF($C$5:$Z$31,$C$131)&gt;1</formula>
    </cfRule>
    <cfRule type="expression" dxfId="5118" priority="70" stopIfTrue="1">
      <formula>COUNTIF($C$5:$Z$31,$C$130)&gt;1</formula>
    </cfRule>
    <cfRule type="expression" dxfId="5117" priority="71" stopIfTrue="1">
      <formula>COUNTIF($C$5:$Z$31,$C$129)&gt;1</formula>
    </cfRule>
    <cfRule type="expression" dxfId="5116" priority="72" stopIfTrue="1">
      <formula>COUNTIF($C$5:$Z$31,$C$128)&gt;1</formula>
    </cfRule>
    <cfRule type="expression" dxfId="5115" priority="73" stopIfTrue="1">
      <formula>COUNTIF($C$5:$Z$31,$C$127)&gt;1</formula>
    </cfRule>
    <cfRule type="expression" dxfId="5114" priority="74" stopIfTrue="1">
      <formula>COUNTIF($C$5:$Z$31,$C$126)&gt;1</formula>
    </cfRule>
    <cfRule type="expression" dxfId="5113" priority="75" stopIfTrue="1">
      <formula>COUNTIF($C$5:$Z$31,$C$125)&gt;1</formula>
    </cfRule>
    <cfRule type="expression" dxfId="5112" priority="76" stopIfTrue="1">
      <formula>COUNTIF($C$5:$Z$31,$C$124)&gt;1</formula>
    </cfRule>
    <cfRule type="expression" dxfId="5111" priority="77" stopIfTrue="1">
      <formula>COUNTIF($C$5:$Z$31,$C$123)&gt;1</formula>
    </cfRule>
    <cfRule type="expression" dxfId="5110" priority="78" stopIfTrue="1">
      <formula>COUNTIF($C$5:$Z$31,$C$122)&gt;1</formula>
    </cfRule>
    <cfRule type="expression" dxfId="5109" priority="79" stopIfTrue="1">
      <formula>COUNTIF($C$5:$Z$31,$C$121)&gt;1</formula>
    </cfRule>
    <cfRule type="expression" dxfId="5108" priority="80" stopIfTrue="1">
      <formula>COUNTIF($C$5:$Z$31,$C$120)&gt;1</formula>
    </cfRule>
    <cfRule type="expression" dxfId="5107" priority="81" stopIfTrue="1">
      <formula>COUNTIF($C$5:$Z$31,$C$119)&gt;1</formula>
    </cfRule>
    <cfRule type="expression" dxfId="5106" priority="82" stopIfTrue="1">
      <formula>COUNTIF($C$5:$Z$31,$C$118)&gt;1</formula>
    </cfRule>
    <cfRule type="expression" dxfId="5105" priority="83" stopIfTrue="1">
      <formula>COUNTIF($C$5:$Z$31,$C$117)&gt;1</formula>
    </cfRule>
    <cfRule type="expression" dxfId="5104" priority="84" stopIfTrue="1">
      <formula>COUNTIF($C$5:$Z$31,$C$116)&gt;1</formula>
    </cfRule>
    <cfRule type="expression" dxfId="5103" priority="85" stopIfTrue="1">
      <formula>COUNTIF($C$5:$Z$31,$C$115)&gt;1</formula>
    </cfRule>
    <cfRule type="expression" dxfId="5102" priority="86" stopIfTrue="1">
      <formula>COUNTIF($C$5:$Z$31,$C$114)&gt;1</formula>
    </cfRule>
    <cfRule type="expression" dxfId="5101" priority="87" stopIfTrue="1">
      <formula>COUNTIF($C$5:$Z$31,$C$113)&gt;1</formula>
    </cfRule>
    <cfRule type="expression" dxfId="5100" priority="88" stopIfTrue="1">
      <formula>COUNTIF($C$5:$Z$31,$C$112)&gt;1</formula>
    </cfRule>
    <cfRule type="expression" dxfId="5099" priority="89" stopIfTrue="1">
      <formula>COUNTIF($C$5:$Z$31,$C$111)&gt;1</formula>
    </cfRule>
    <cfRule type="expression" dxfId="5098" priority="90" stopIfTrue="1">
      <formula>COUNTIF($C$5:$Z$31,$C$110)&gt;1</formula>
    </cfRule>
    <cfRule type="expression" dxfId="5097" priority="91" stopIfTrue="1">
      <formula>COUNTIF($C$5:$Z$31,$C$109)&gt;1</formula>
    </cfRule>
    <cfRule type="expression" dxfId="5096" priority="92" stopIfTrue="1">
      <formula>COUNTIF($C$5:$Z$31,$C$108)&gt;1</formula>
    </cfRule>
    <cfRule type="expression" dxfId="5095" priority="93" stopIfTrue="1">
      <formula>COUNTIF($C$5:$Z$31,$C$107)&gt;1</formula>
    </cfRule>
    <cfRule type="expression" dxfId="5094" priority="94" stopIfTrue="1">
      <formula>COUNTIF($C$5:$Z$31,$C$106)&gt;1</formula>
    </cfRule>
    <cfRule type="expression" dxfId="5093" priority="95" stopIfTrue="1">
      <formula>COUNTIF($C$5:$Z$31,$C$105)&gt;1</formula>
    </cfRule>
    <cfRule type="expression" dxfId="5092" priority="96" stopIfTrue="1">
      <formula>COUNTIF($C$5:$Z$31,$C$104)&gt;1</formula>
    </cfRule>
    <cfRule type="expression" dxfId="5091" priority="97" stopIfTrue="1">
      <formula>COUNTIF($C$5:$Z$31,$C$103)&gt;1</formula>
    </cfRule>
    <cfRule type="expression" dxfId="5090" priority="98" stopIfTrue="1">
      <formula>COUNTIF($C$5:$Z$31,$C$102)&gt;1</formula>
    </cfRule>
    <cfRule type="expression" dxfId="5089" priority="99" stopIfTrue="1">
      <formula>COUNTIF($C$5:$Z$31,$C$101)&gt;1</formula>
    </cfRule>
    <cfRule type="cellIs" dxfId="5088" priority="100" operator="between">
      <formula>0</formula>
      <formula>1500</formula>
    </cfRule>
  </conditionalFormatting>
  <conditionalFormatting sqref="M21:O21">
    <cfRule type="expression" dxfId="5087" priority="34">
      <formula>COUNTIF($C$5:$Z$31,$C$133)&gt;1</formula>
    </cfRule>
    <cfRule type="expression" dxfId="5086" priority="35">
      <formula>COUNTIF($C$5:$Z$31,$C$132)&gt;1</formula>
    </cfRule>
    <cfRule type="expression" dxfId="5085" priority="36">
      <formula>COUNTIF($C$5:$Z$31,$C$131)&gt;1</formula>
    </cfRule>
    <cfRule type="expression" dxfId="5084" priority="37">
      <formula>COUNTIF($C$5:$Z$31,$C$130)&gt;1</formula>
    </cfRule>
    <cfRule type="expression" dxfId="5083" priority="38">
      <formula>COUNTIF($C$5:$Z$31,$C$129)&gt;1</formula>
    </cfRule>
    <cfRule type="expression" dxfId="5082" priority="39">
      <formula>COUNTIF($C$5:$Z$31,$C$128)&gt;1</formula>
    </cfRule>
    <cfRule type="expression" dxfId="5081" priority="40">
      <formula>COUNTIF($C$5:$Z$31,$C$127)&gt;1</formula>
    </cfRule>
    <cfRule type="expression" dxfId="5080" priority="41">
      <formula>COUNTIF($C$5:$Z$31,$C$126)&gt;1</formula>
    </cfRule>
    <cfRule type="expression" dxfId="5079" priority="42">
      <formula>COUNTIF($C$5:$Z$31,$C$125)&gt;1</formula>
    </cfRule>
    <cfRule type="expression" dxfId="5078" priority="43">
      <formula>COUNTIF($C$5:$Z$31,$C$124)&gt;1</formula>
    </cfRule>
    <cfRule type="expression" dxfId="5077" priority="44">
      <formula>COUNTIF($C$5:$Z$31,$C$123)&gt;1</formula>
    </cfRule>
    <cfRule type="expression" dxfId="5076" priority="45">
      <formula>COUNTIF($C$5:$Z$31,$C$122)&gt;1</formula>
    </cfRule>
    <cfRule type="expression" dxfId="5075" priority="46">
      <formula>COUNTIF($C$5:$Z$31,$C$121)&gt;1</formula>
    </cfRule>
    <cfRule type="expression" dxfId="5074" priority="47">
      <formula>COUNTIF($C$5:$Z$31,$C$120)&gt;1</formula>
    </cfRule>
    <cfRule type="expression" dxfId="5073" priority="48">
      <formula>COUNTIF($C$5:$Z$31,$C$119)&gt;1</formula>
    </cfRule>
    <cfRule type="expression" dxfId="5072" priority="49">
      <formula>COUNTIF($C$5:$Z$31,$C$118)&gt;1</formula>
    </cfRule>
    <cfRule type="expression" dxfId="5071" priority="50">
      <formula>COUNTIF($C$5:$Z$31,$C$117)&gt;1</formula>
    </cfRule>
    <cfRule type="expression" dxfId="5070" priority="51">
      <formula>COUNTIF($C$5:$Z$31,$C$116)&gt;1</formula>
    </cfRule>
    <cfRule type="expression" dxfId="5069" priority="52">
      <formula>COUNTIF($C$5:$Z$31,$C$115)&gt;1</formula>
    </cfRule>
    <cfRule type="expression" dxfId="5068" priority="53">
      <formula>COUNTIF($C$5:$Z$31,$C$114)&gt;1</formula>
    </cfRule>
    <cfRule type="expression" dxfId="5067" priority="54">
      <formula>COUNTIF($C$5:$Z$31,$C$113)&gt;1</formula>
    </cfRule>
    <cfRule type="expression" dxfId="5066" priority="55">
      <formula>COUNTIF($C$5:$Z$31,$C$112)&gt;1</formula>
    </cfRule>
    <cfRule type="expression" dxfId="5065" priority="56">
      <formula>COUNTIF($C$5:$Z$31,$C$111)&gt;1</formula>
    </cfRule>
    <cfRule type="expression" dxfId="5064" priority="57">
      <formula>COUNTIF($C$5:$Z$31,$C$110)&gt;1</formula>
    </cfRule>
    <cfRule type="expression" dxfId="5063" priority="58">
      <formula>COUNTIF($C$5:$Z$31,$C$109)&gt;1</formula>
    </cfRule>
    <cfRule type="expression" dxfId="5062" priority="59">
      <formula>COUNTIF($C$5:$Z$31,$C$108)&gt;1</formula>
    </cfRule>
    <cfRule type="expression" dxfId="5061" priority="60">
      <formula>COUNTIF($C$5:$Z$31,$C$107)&gt;1</formula>
    </cfRule>
    <cfRule type="expression" dxfId="5060" priority="61">
      <formula>COUNTIF($C$5:$Z$31,$C$106)&gt;1</formula>
    </cfRule>
    <cfRule type="expression" dxfId="5059" priority="62">
      <formula>COUNTIF($C$5:$Z$31,$C$105)&gt;1</formula>
    </cfRule>
    <cfRule type="expression" dxfId="5058" priority="63">
      <formula>COUNTIF($C$5:$Z$31,$C$104)&gt;1</formula>
    </cfRule>
    <cfRule type="expression" dxfId="5057" priority="64">
      <formula>COUNTIF($C$5:$Z$31,$C$103)&gt;1</formula>
    </cfRule>
    <cfRule type="expression" dxfId="5056" priority="65">
      <formula>COUNTIF($C$5:$Z$31,$C$102)&gt;1</formula>
    </cfRule>
    <cfRule type="expression" dxfId="5055" priority="66">
      <formula>COUNTIF($C$5:$Z$31,$C$101)&gt;1</formula>
    </cfRule>
  </conditionalFormatting>
  <conditionalFormatting sqref="H13">
    <cfRule type="expression" dxfId="5054" priority="1">
      <formula>COUNTIF($C$5:$Z$31,$C$133)&gt;1</formula>
    </cfRule>
    <cfRule type="expression" dxfId="5053" priority="2">
      <formula>COUNTIF($C$5:$Z$31,$C$132)&gt;1</formula>
    </cfRule>
    <cfRule type="expression" dxfId="5052" priority="3">
      <formula>COUNTIF($C$5:$Z$31,$C$131)&gt;1</formula>
    </cfRule>
    <cfRule type="expression" dxfId="5051" priority="4">
      <formula>COUNTIF($C$5:$Z$31,$C$130)&gt;1</formula>
    </cfRule>
    <cfRule type="expression" dxfId="5050" priority="5">
      <formula>COUNTIF($C$5:$Z$31,$C$129)&gt;1</formula>
    </cfRule>
    <cfRule type="expression" dxfId="5049" priority="6">
      <formula>COUNTIF($C$5:$Z$31,$C$128)&gt;1</formula>
    </cfRule>
    <cfRule type="expression" dxfId="5048" priority="7">
      <formula>COUNTIF($C$5:$Z$31,$C$127)&gt;1</formula>
    </cfRule>
    <cfRule type="expression" dxfId="5047" priority="8">
      <formula>COUNTIF($C$5:$Z$31,$C$126)&gt;1</formula>
    </cfRule>
    <cfRule type="expression" dxfId="5046" priority="9">
      <formula>COUNTIF($C$5:$Z$31,$C$125)&gt;1</formula>
    </cfRule>
    <cfRule type="expression" dxfId="5045" priority="10">
      <formula>COUNTIF($C$5:$Z$31,$C$124)&gt;1</formula>
    </cfRule>
    <cfRule type="expression" dxfId="5044" priority="11">
      <formula>COUNTIF($C$5:$Z$31,$C$123)&gt;1</formula>
    </cfRule>
    <cfRule type="expression" dxfId="5043" priority="12">
      <formula>COUNTIF($C$5:$Z$31,$C$122)&gt;1</formula>
    </cfRule>
    <cfRule type="expression" dxfId="5042" priority="13">
      <formula>COUNTIF($C$5:$Z$31,$C$121)&gt;1</formula>
    </cfRule>
    <cfRule type="expression" dxfId="5041" priority="14">
      <formula>COUNTIF($C$5:$Z$31,$C$120)&gt;1</formula>
    </cfRule>
    <cfRule type="expression" dxfId="5040" priority="15">
      <formula>COUNTIF($C$5:$Z$31,$C$119)&gt;1</formula>
    </cfRule>
    <cfRule type="expression" dxfId="5039" priority="16">
      <formula>COUNTIF($C$5:$Z$31,$C$118)&gt;1</formula>
    </cfRule>
    <cfRule type="expression" dxfId="5038" priority="17">
      <formula>COUNTIF($C$5:$Z$31,$C$117)&gt;1</formula>
    </cfRule>
    <cfRule type="expression" dxfId="5037" priority="18">
      <formula>COUNTIF($C$5:$Z$31,$C$116)&gt;1</formula>
    </cfRule>
    <cfRule type="expression" dxfId="5036" priority="19">
      <formula>COUNTIF($C$5:$Z$31,$C$115)&gt;1</formula>
    </cfRule>
    <cfRule type="expression" dxfId="5035" priority="20">
      <formula>COUNTIF($C$5:$Z$31,$C$114)&gt;1</formula>
    </cfRule>
    <cfRule type="expression" dxfId="5034" priority="21">
      <formula>COUNTIF($C$5:$Z$31,$C$113)&gt;1</formula>
    </cfRule>
    <cfRule type="expression" dxfId="5033" priority="22">
      <formula>COUNTIF($C$5:$Z$31,$C$112)&gt;1</formula>
    </cfRule>
    <cfRule type="expression" dxfId="5032" priority="23">
      <formula>COUNTIF($C$5:$Z$31,$C$111)&gt;1</formula>
    </cfRule>
    <cfRule type="expression" dxfId="5031" priority="24">
      <formula>COUNTIF($C$5:$Z$31,$C$110)&gt;1</formula>
    </cfRule>
    <cfRule type="expression" dxfId="5030" priority="25">
      <formula>COUNTIF($C$5:$Z$31,$C$109)&gt;1</formula>
    </cfRule>
    <cfRule type="expression" dxfId="5029" priority="26">
      <formula>COUNTIF($C$5:$Z$31,$C$108)&gt;1</formula>
    </cfRule>
    <cfRule type="expression" dxfId="5028" priority="27">
      <formula>COUNTIF($C$5:$Z$31,$C$107)&gt;1</formula>
    </cfRule>
    <cfRule type="expression" dxfId="5027" priority="28">
      <formula>COUNTIF($C$5:$Z$31,$C$106)&gt;1</formula>
    </cfRule>
    <cfRule type="expression" dxfId="5026" priority="29">
      <formula>COUNTIF($C$5:$Z$31,$C$105)&gt;1</formula>
    </cfRule>
    <cfRule type="expression" dxfId="5025" priority="30">
      <formula>COUNTIF($C$5:$Z$31,$C$104)&gt;1</formula>
    </cfRule>
    <cfRule type="expression" dxfId="5024" priority="31">
      <formula>COUNTIF($C$5:$Z$31,$C$103)&gt;1</formula>
    </cfRule>
    <cfRule type="expression" dxfId="5023" priority="32">
      <formula>COUNTIF($C$5:$Z$31,$C$102)&gt;1</formula>
    </cfRule>
    <cfRule type="expression" dxfId="5022" priority="33">
      <formula>COUNTIF($C$5:$Z$31,$C$101)&gt;1</formula>
    </cfRule>
  </conditionalFormatting>
  <pageMargins left="0.7" right="0.7" top="0.75" bottom="0.75" header="0.3" footer="0.3"/>
  <pageSetup paperSize="9" scale="97" orientation="landscape" r:id="rId1"/>
  <ignoredErrors>
    <ignoredError sqref="H10:Z12 H26:I26 K25:L25 P25:R25 U25:W25 H23:Z24 K21:L21 H18:Z18 K17:M17 H15:Z16 K13:M13 H9 K9:M9 Z25 P9:R9 P21:R21 P13:R13 U21:W21 Z21 U13:W13 P17:R17 U17:W17 Z17 Z13 Z9 U9:W9 J14:Z14 K26:Z26 J22:L22 O22:Z22 H20:Z20 H19:L19 N19:Z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rgb="FFFF0000"/>
    <pageSetUpPr fitToPage="1"/>
  </sheetPr>
  <dimension ref="A1:AL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7109375" style="1" customWidth="1"/>
    <col min="7" max="7" width="1.7109375" style="1" customWidth="1"/>
    <col min="8" max="8" width="7.7109375" style="1" customWidth="1"/>
    <col min="9" max="9" width="4.28515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9" style="1" customWidth="1"/>
    <col min="29" max="29" width="7.85546875" style="1" customWidth="1"/>
    <col min="30" max="30" width="7.28515625" style="1" customWidth="1"/>
    <col min="31" max="31" width="14.7109375" style="1" customWidth="1"/>
    <col min="32" max="32" width="13.7109375" style="1" customWidth="1"/>
    <col min="33" max="33" width="14.140625" style="1" customWidth="1"/>
    <col min="34" max="34" width="11.42578125" style="1"/>
    <col min="35" max="35" width="15.28515625" style="1" customWidth="1"/>
    <col min="36" max="36" width="14.7109375" style="1" customWidth="1"/>
    <col min="37" max="37" width="12.5703125" style="21" customWidth="1"/>
    <col min="38" max="16384" width="11.42578125" style="1"/>
  </cols>
  <sheetData>
    <row r="1" spans="1:38" ht="21" x14ac:dyDescent="0.3">
      <c r="A1" s="1044">
        <f ca="1">TODAY()</f>
        <v>45613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1044"/>
      <c r="M1" s="1044"/>
      <c r="N1" s="1044"/>
      <c r="O1" s="1044"/>
      <c r="P1" s="1044"/>
      <c r="Q1" s="1044"/>
      <c r="R1" s="1044"/>
      <c r="S1" s="1044"/>
      <c r="T1" s="1044"/>
      <c r="U1" s="1044"/>
      <c r="V1" s="1044"/>
      <c r="W1" s="1044"/>
      <c r="X1" s="1044"/>
      <c r="Y1" s="1044"/>
      <c r="Z1" s="1044"/>
      <c r="AA1" s="141"/>
    </row>
    <row r="2" spans="1:38" ht="18" x14ac:dyDescent="0.35">
      <c r="A2" s="119" t="s">
        <v>412</v>
      </c>
      <c r="D2" s="1" t="s">
        <v>1</v>
      </c>
    </row>
    <row r="3" spans="1:38" ht="18" x14ac:dyDescent="0.35">
      <c r="A3" s="867"/>
      <c r="B3" s="1177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  <c r="AK3" s="139"/>
      <c r="AL3" s="139"/>
    </row>
    <row r="4" spans="1:38" ht="5.0999999999999996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229"/>
      <c r="AJ4" s="229"/>
      <c r="AK4" s="139"/>
      <c r="AL4" s="139"/>
    </row>
    <row r="5" spans="1:38" ht="18" customHeight="1" thickBot="1" x14ac:dyDescent="0.4">
      <c r="A5" s="841" t="s">
        <v>2</v>
      </c>
      <c r="B5" s="5"/>
      <c r="C5" s="845"/>
      <c r="D5" s="877"/>
      <c r="E5" s="934"/>
      <c r="F5" s="393"/>
      <c r="G5" s="183"/>
      <c r="H5" s="845"/>
      <c r="I5" s="877"/>
      <c r="J5" s="934"/>
      <c r="K5" s="584"/>
      <c r="L5" s="183"/>
      <c r="M5" s="845"/>
      <c r="N5" s="877"/>
      <c r="O5" s="934"/>
      <c r="P5" s="585"/>
      <c r="Q5" s="183"/>
      <c r="R5" s="845"/>
      <c r="S5" s="877"/>
      <c r="T5" s="934"/>
      <c r="U5" s="585"/>
      <c r="V5" s="183"/>
      <c r="W5" s="845"/>
      <c r="X5" s="877"/>
      <c r="Y5" s="934"/>
      <c r="Z5" s="585"/>
      <c r="AA5" s="5"/>
      <c r="AE5" s="194"/>
      <c r="AF5" s="465"/>
      <c r="AG5" s="650"/>
      <c r="AH5" s="127"/>
      <c r="AI5" s="169" t="s">
        <v>10</v>
      </c>
      <c r="AJ5" s="170"/>
      <c r="AK5" s="139"/>
      <c r="AL5" s="139"/>
    </row>
    <row r="6" spans="1:38" ht="18" customHeight="1" thickBot="1" x14ac:dyDescent="0.4">
      <c r="A6" s="841"/>
      <c r="B6" s="5"/>
      <c r="C6" s="1073"/>
      <c r="D6" s="1074"/>
      <c r="E6" s="1057"/>
      <c r="F6" s="1178"/>
      <c r="G6" s="183"/>
      <c r="H6" s="954"/>
      <c r="I6" s="1025"/>
      <c r="J6" s="954"/>
      <c r="K6" s="1115"/>
      <c r="L6" s="183"/>
      <c r="M6" s="954"/>
      <c r="N6" s="1025"/>
      <c r="O6" s="1116"/>
      <c r="P6" s="1117"/>
      <c r="Q6" s="183"/>
      <c r="R6" s="954"/>
      <c r="S6" s="1027"/>
      <c r="T6" s="1116"/>
      <c r="U6" s="1117"/>
      <c r="V6" s="183"/>
      <c r="W6" s="954"/>
      <c r="X6" s="1179"/>
      <c r="Y6" s="1116"/>
      <c r="Z6" s="1117"/>
      <c r="AA6" s="5"/>
      <c r="AE6" s="198"/>
      <c r="AF6" s="564"/>
      <c r="AG6" s="257"/>
      <c r="AH6" s="546"/>
      <c r="AI6" s="162" t="s">
        <v>11</v>
      </c>
      <c r="AJ6" s="263"/>
      <c r="AK6" s="139"/>
      <c r="AL6" s="139"/>
    </row>
    <row r="7" spans="1:38" ht="18" customHeight="1" x14ac:dyDescent="0.35">
      <c r="A7" s="1180"/>
      <c r="B7" s="5"/>
      <c r="C7" s="7"/>
      <c r="D7" s="7"/>
      <c r="E7" s="7"/>
      <c r="F7" s="7" t="s">
        <v>2</v>
      </c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598"/>
      <c r="AF7" s="274"/>
      <c r="AG7" s="619"/>
      <c r="AH7" s="546"/>
      <c r="AI7" s="163" t="s">
        <v>12</v>
      </c>
      <c r="AJ7" s="264"/>
      <c r="AK7" s="308"/>
      <c r="AL7" s="308"/>
    </row>
    <row r="8" spans="1:38" ht="6.75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K8" s="139"/>
      <c r="AL8" s="139"/>
    </row>
    <row r="9" spans="1:38" ht="18" customHeight="1" thickBot="1" x14ac:dyDescent="0.4">
      <c r="A9" s="847" t="s">
        <v>13</v>
      </c>
      <c r="B9" s="5"/>
      <c r="C9" s="27">
        <f>AB43</f>
        <v>9105</v>
      </c>
      <c r="D9" s="843"/>
      <c r="E9" s="878"/>
      <c r="F9" s="26">
        <v>10</v>
      </c>
      <c r="G9" s="5"/>
      <c r="H9" s="27">
        <f>AB41</f>
        <v>9205</v>
      </c>
      <c r="I9" s="843"/>
      <c r="J9" s="878"/>
      <c r="K9" s="26">
        <v>8</v>
      </c>
      <c r="L9" s="5"/>
      <c r="M9" s="27">
        <f>AB39</f>
        <v>9203</v>
      </c>
      <c r="N9" s="843"/>
      <c r="O9" s="878"/>
      <c r="P9" s="26">
        <v>6</v>
      </c>
      <c r="Q9" s="5"/>
      <c r="R9" s="27">
        <v>9202</v>
      </c>
      <c r="S9" s="843"/>
      <c r="T9" s="878"/>
      <c r="U9" s="26">
        <v>4</v>
      </c>
      <c r="V9" s="5"/>
      <c r="W9" s="27">
        <v>9101</v>
      </c>
      <c r="X9" s="843"/>
      <c r="Y9" s="878"/>
      <c r="Z9" s="26">
        <v>1</v>
      </c>
      <c r="AA9" s="5"/>
      <c r="AB9" s="858" t="s">
        <v>14</v>
      </c>
      <c r="AC9" s="858"/>
      <c r="AE9" s="158"/>
      <c r="AF9" s="276"/>
      <c r="AG9" s="597"/>
      <c r="AH9" s="546"/>
      <c r="AI9" s="267" t="s">
        <v>15</v>
      </c>
      <c r="AJ9" s="173"/>
      <c r="AK9" s="139"/>
    </row>
    <row r="10" spans="1:38" ht="18" customHeight="1" thickBot="1" x14ac:dyDescent="0.4">
      <c r="A10" s="847"/>
      <c r="B10" s="5"/>
      <c r="C10" s="839">
        <f>$AC$43</f>
        <v>0.27916666666666667</v>
      </c>
      <c r="D10" s="1026"/>
      <c r="E10" s="839">
        <f>$AF$43</f>
        <v>4.4444444444444446E-2</v>
      </c>
      <c r="F10" s="840"/>
      <c r="G10" s="19"/>
      <c r="H10" s="839">
        <f>$AC$41</f>
        <v>0.27291666666666664</v>
      </c>
      <c r="I10" s="1026"/>
      <c r="J10" s="839">
        <f>$AF$41</f>
        <v>2.7777777777777776E-2</v>
      </c>
      <c r="K10" s="840"/>
      <c r="L10" s="25"/>
      <c r="M10" s="839">
        <f>$AC$39</f>
        <v>0.26319444444444445</v>
      </c>
      <c r="N10" s="1026"/>
      <c r="O10" s="839">
        <f>$AF$39</f>
        <v>6.5277777777777782E-2</v>
      </c>
      <c r="P10" s="840"/>
      <c r="Q10" s="25"/>
      <c r="R10" s="839">
        <f>$AC$37</f>
        <v>0.25763888888888892</v>
      </c>
      <c r="S10" s="1026"/>
      <c r="T10" s="839">
        <f>$AF$37</f>
        <v>4.9999999999999996E-2</v>
      </c>
      <c r="U10" s="840"/>
      <c r="V10" s="25"/>
      <c r="W10" s="839">
        <f>$AC$34</f>
        <v>0.23541666666666669</v>
      </c>
      <c r="X10" s="1026"/>
      <c r="Y10" s="839">
        <f>$AF$34</f>
        <v>5.347222222222222E-2</v>
      </c>
      <c r="Z10" s="840"/>
      <c r="AA10" s="5"/>
      <c r="AB10" s="858" t="s">
        <v>16</v>
      </c>
      <c r="AC10" s="858"/>
      <c r="AE10" s="158"/>
      <c r="AF10" s="277"/>
      <c r="AG10" s="597"/>
      <c r="AH10" s="85"/>
      <c r="AI10" s="227"/>
      <c r="AJ10" s="263"/>
    </row>
    <row r="11" spans="1:38" ht="18" customHeight="1" x14ac:dyDescent="0.35">
      <c r="A11" s="1180"/>
      <c r="B11" s="5"/>
      <c r="C11" s="7"/>
      <c r="D11" s="7" t="s">
        <v>2</v>
      </c>
      <c r="E11" s="181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 t="s">
        <v>2</v>
      </c>
      <c r="AD11" s="7"/>
      <c r="AE11" s="159"/>
      <c r="AF11" s="278"/>
      <c r="AG11" s="620"/>
      <c r="AH11" s="85"/>
      <c r="AI11" s="228"/>
      <c r="AJ11" s="264"/>
      <c r="AK11" s="139"/>
      <c r="AL11" s="139"/>
    </row>
    <row r="12" spans="1:38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72"/>
      <c r="AF12" s="67"/>
      <c r="AG12" s="71"/>
      <c r="AH12" s="85"/>
      <c r="AI12" s="229"/>
      <c r="AJ12" s="229"/>
      <c r="AK12" s="139"/>
      <c r="AL12" s="139"/>
    </row>
    <row r="13" spans="1:38" ht="18" customHeight="1" thickBot="1" x14ac:dyDescent="0.4">
      <c r="A13" s="841" t="s">
        <v>18</v>
      </c>
      <c r="B13" s="5"/>
      <c r="C13" s="27">
        <v>9206</v>
      </c>
      <c r="D13" s="843"/>
      <c r="E13" s="878"/>
      <c r="F13" s="26">
        <v>11</v>
      </c>
      <c r="G13" s="5"/>
      <c r="H13" s="27">
        <f>AB42</f>
        <v>9104</v>
      </c>
      <c r="I13" s="843"/>
      <c r="J13" s="878"/>
      <c r="K13" s="26">
        <v>9</v>
      </c>
      <c r="L13" s="5"/>
      <c r="M13" s="27">
        <f>AB40</f>
        <v>9204</v>
      </c>
      <c r="N13" s="843"/>
      <c r="O13" s="878"/>
      <c r="P13" s="26">
        <v>7</v>
      </c>
      <c r="Q13" s="5"/>
      <c r="R13" s="27">
        <f>AB38</f>
        <v>9103</v>
      </c>
      <c r="S13" s="843"/>
      <c r="T13" s="878"/>
      <c r="U13" s="26">
        <v>5</v>
      </c>
      <c r="V13" s="5"/>
      <c r="W13" s="27">
        <f>AB35</f>
        <v>9201</v>
      </c>
      <c r="X13" s="843"/>
      <c r="Y13" s="878"/>
      <c r="Z13" s="26">
        <v>2</v>
      </c>
      <c r="AA13" s="5"/>
      <c r="AB13" s="858" t="s">
        <v>14</v>
      </c>
      <c r="AC13" s="858"/>
      <c r="AD13" s="24"/>
      <c r="AE13" s="158"/>
      <c r="AF13" s="235" t="s">
        <v>241</v>
      </c>
      <c r="AG13" s="245" t="s">
        <v>208</v>
      </c>
      <c r="AH13" s="85"/>
      <c r="AI13" s="267" t="s">
        <v>21</v>
      </c>
      <c r="AJ13" s="263"/>
      <c r="AK13" s="139"/>
    </row>
    <row r="14" spans="1:38" ht="18" customHeight="1" thickBot="1" x14ac:dyDescent="0.4">
      <c r="A14" s="841"/>
      <c r="B14" s="5"/>
      <c r="C14" s="839">
        <f>$AC$44</f>
        <v>0.28333333333333333</v>
      </c>
      <c r="D14" s="1026"/>
      <c r="E14" s="839">
        <f>$AF$46</f>
        <v>6.5972222222222224E-2</v>
      </c>
      <c r="F14" s="840"/>
      <c r="G14" s="19"/>
      <c r="H14" s="839">
        <f>$AC$42</f>
        <v>0.27361111111111108</v>
      </c>
      <c r="I14" s="1026"/>
      <c r="J14" s="839">
        <f>$AF$42</f>
        <v>3.4722222222222224E-2</v>
      </c>
      <c r="K14" s="840"/>
      <c r="L14" s="19"/>
      <c r="M14" s="839">
        <f>$AC$40</f>
        <v>0.2673611111111111</v>
      </c>
      <c r="N14" s="1026"/>
      <c r="O14" s="839">
        <f>$AF$40</f>
        <v>7.6388888888888886E-3</v>
      </c>
      <c r="P14" s="840"/>
      <c r="Q14" s="25"/>
      <c r="R14" s="839">
        <f>$AC$38</f>
        <v>0.26319444444444445</v>
      </c>
      <c r="S14" s="1026"/>
      <c r="T14" s="839">
        <f>$AF$38</f>
        <v>2.4999999999999998E-2</v>
      </c>
      <c r="U14" s="840"/>
      <c r="V14" s="25"/>
      <c r="W14" s="839">
        <f>$AC$35</f>
        <v>0.24027777777777778</v>
      </c>
      <c r="X14" s="1026"/>
      <c r="Y14" s="839">
        <f>$AF$35</f>
        <v>0.90694444444444444</v>
      </c>
      <c r="Z14" s="840"/>
      <c r="AA14" s="5"/>
      <c r="AB14" s="858" t="s">
        <v>16</v>
      </c>
      <c r="AC14" s="858"/>
      <c r="AD14" s="575"/>
      <c r="AE14" s="158"/>
      <c r="AF14" s="282"/>
      <c r="AG14" s="282"/>
      <c r="AH14" s="85"/>
      <c r="AI14" s="227"/>
      <c r="AJ14" s="229"/>
      <c r="AK14" s="139"/>
    </row>
    <row r="15" spans="1:38" ht="18" customHeight="1" x14ac:dyDescent="0.35">
      <c r="A15" s="1180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85" t="s">
        <v>2</v>
      </c>
      <c r="AE15" s="239"/>
      <c r="AF15" s="264"/>
      <c r="AG15" s="307"/>
      <c r="AH15" s="85"/>
      <c r="AI15" s="228"/>
      <c r="AJ15" s="173"/>
      <c r="AK15" s="139"/>
      <c r="AL15" s="139"/>
    </row>
    <row r="16" spans="1:38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30"/>
      <c r="V16" s="5"/>
      <c r="W16" s="5"/>
      <c r="X16" s="5"/>
      <c r="Y16" s="5"/>
      <c r="Z16" s="5"/>
      <c r="AA16" s="5"/>
      <c r="AH16" s="85"/>
      <c r="AI16" s="229"/>
      <c r="AJ16" s="69"/>
      <c r="AK16" s="1"/>
      <c r="AL16" s="139"/>
    </row>
    <row r="17" spans="1:38" ht="18" customHeight="1" thickBot="1" x14ac:dyDescent="0.4">
      <c r="A17" s="847" t="s">
        <v>22</v>
      </c>
      <c r="B17" s="5"/>
      <c r="C17" s="28">
        <f>$AB$48</f>
        <v>9107</v>
      </c>
      <c r="D17" s="843"/>
      <c r="E17" s="878"/>
      <c r="F17" s="26">
        <v>15</v>
      </c>
      <c r="G17" s="5"/>
      <c r="H17" s="28">
        <f>$AB$47</f>
        <v>9208</v>
      </c>
      <c r="I17" s="843"/>
      <c r="J17" s="878"/>
      <c r="K17" s="26">
        <v>14</v>
      </c>
      <c r="L17" s="5"/>
      <c r="M17" s="28">
        <f>AB46</f>
        <v>9106</v>
      </c>
      <c r="N17" s="843"/>
      <c r="O17" s="878"/>
      <c r="P17" s="26">
        <v>13</v>
      </c>
      <c r="Q17" s="5"/>
      <c r="R17" s="28">
        <f>AB45</f>
        <v>9207</v>
      </c>
      <c r="S17" s="843"/>
      <c r="T17" s="878"/>
      <c r="U17" s="26">
        <v>12</v>
      </c>
      <c r="V17" s="5"/>
      <c r="W17" s="28">
        <f>AB36</f>
        <v>9102</v>
      </c>
      <c r="X17" s="843"/>
      <c r="Y17" s="878"/>
      <c r="Z17" s="26">
        <v>3</v>
      </c>
      <c r="AA17" s="5"/>
      <c r="AE17" s="621"/>
      <c r="AF17" s="623"/>
      <c r="AH17" s="85"/>
      <c r="AI17" s="267" t="s">
        <v>24</v>
      </c>
      <c r="AJ17" s="222"/>
      <c r="AK17" s="85"/>
      <c r="AL17" s="139"/>
    </row>
    <row r="18" spans="1:38" ht="18" customHeight="1" thickBot="1" x14ac:dyDescent="0.4">
      <c r="A18" s="847"/>
      <c r="B18" s="5"/>
      <c r="C18" s="839">
        <f>$AC$48</f>
        <v>0.53819444444444442</v>
      </c>
      <c r="D18" s="1026"/>
      <c r="E18" s="839">
        <f>$AF$48</f>
        <v>0.93819444444444444</v>
      </c>
      <c r="F18" s="840"/>
      <c r="G18" s="19"/>
      <c r="H18" s="839">
        <f>$AC$47</f>
        <v>0.53263888888888888</v>
      </c>
      <c r="I18" s="1026"/>
      <c r="J18" s="839">
        <f>$AF$47</f>
        <v>0.8979166666666667</v>
      </c>
      <c r="K18" s="840"/>
      <c r="L18" s="19"/>
      <c r="M18" s="839">
        <f>$AC$46</f>
        <v>0.51597222222222217</v>
      </c>
      <c r="N18" s="1026"/>
      <c r="O18" s="839">
        <f>$AF$46</f>
        <v>6.5972222222222224E-2</v>
      </c>
      <c r="P18" s="840"/>
      <c r="Q18" s="19"/>
      <c r="R18" s="839">
        <f>$AC$45</f>
        <v>0.51041666666666663</v>
      </c>
      <c r="S18" s="1026"/>
      <c r="T18" s="839">
        <f>$AF$45</f>
        <v>6.0416666666666667E-2</v>
      </c>
      <c r="U18" s="840"/>
      <c r="V18" s="25"/>
      <c r="W18" s="839">
        <f>$AC$36</f>
        <v>0.25138888888888888</v>
      </c>
      <c r="X18" s="1026"/>
      <c r="Y18" s="839">
        <f>$AF$36</f>
        <v>0.9159722222222223</v>
      </c>
      <c r="Z18" s="840"/>
      <c r="AA18" s="5"/>
      <c r="AD18" s="7" t="s">
        <v>209</v>
      </c>
      <c r="AE18" s="622"/>
      <c r="AF18" s="623"/>
      <c r="AH18" s="85"/>
      <c r="AI18" s="227"/>
      <c r="AJ18" s="222"/>
      <c r="AK18" s="394"/>
      <c r="AL18" s="139"/>
    </row>
    <row r="19" spans="1:38" ht="18" customHeight="1" x14ac:dyDescent="0.35">
      <c r="A19" s="1180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62" t="s">
        <v>59</v>
      </c>
      <c r="AE19"/>
      <c r="AF19"/>
      <c r="AG19"/>
      <c r="AH19" s="85"/>
      <c r="AI19" s="228"/>
      <c r="AJ19" s="285"/>
      <c r="AK19" s="394"/>
      <c r="AL19" s="139"/>
    </row>
    <row r="20" spans="1:38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H20" s="85"/>
      <c r="AI20" s="229"/>
      <c r="AJ20" s="222"/>
      <c r="AK20" s="139"/>
      <c r="AL20" s="139"/>
    </row>
    <row r="21" spans="1:38" ht="18" customHeight="1" thickBot="1" x14ac:dyDescent="0.4">
      <c r="A21" s="841" t="s">
        <v>27</v>
      </c>
      <c r="B21" s="5"/>
      <c r="C21" s="845"/>
      <c r="D21" s="877"/>
      <c r="E21" s="934"/>
      <c r="F21" s="182"/>
      <c r="G21" s="183"/>
      <c r="H21" s="845"/>
      <c r="I21" s="877"/>
      <c r="J21" s="934"/>
      <c r="K21" s="554"/>
      <c r="L21" s="462"/>
      <c r="M21" s="845"/>
      <c r="N21" s="877"/>
      <c r="O21" s="934"/>
      <c r="P21" s="182"/>
      <c r="Q21" s="183"/>
      <c r="R21" s="845"/>
      <c r="S21" s="877"/>
      <c r="T21" s="934"/>
      <c r="U21" s="236"/>
      <c r="V21" s="183"/>
      <c r="W21" s="845"/>
      <c r="X21" s="877"/>
      <c r="Y21" s="934"/>
      <c r="Z21" s="236"/>
      <c r="AA21" s="5"/>
      <c r="AB21" s="1037" t="s">
        <v>2</v>
      </c>
      <c r="AC21" s="1037"/>
      <c r="AD21" s="24"/>
      <c r="AE21"/>
      <c r="AF21" s="225" t="s">
        <v>210</v>
      </c>
      <c r="AG21"/>
      <c r="AH21" s="85"/>
      <c r="AI21" s="267" t="s">
        <v>29</v>
      </c>
      <c r="AJ21" s="318"/>
      <c r="AK21" s="139"/>
      <c r="AL21" s="139"/>
    </row>
    <row r="22" spans="1:38" ht="18" customHeight="1" thickBot="1" x14ac:dyDescent="0.4">
      <c r="A22" s="841"/>
      <c r="B22" s="5"/>
      <c r="C22" s="954"/>
      <c r="D22" s="1025"/>
      <c r="E22" s="852"/>
      <c r="F22" s="1043"/>
      <c r="G22" s="356"/>
      <c r="H22" s="954"/>
      <c r="I22" s="1025"/>
      <c r="J22" s="971"/>
      <c r="K22" s="913"/>
      <c r="L22" s="604"/>
      <c r="M22" s="954"/>
      <c r="N22" s="1025"/>
      <c r="O22" s="971"/>
      <c r="P22" s="1187"/>
      <c r="Q22" s="356"/>
      <c r="R22" s="954"/>
      <c r="S22" s="1025"/>
      <c r="T22" s="852"/>
      <c r="U22" s="1043"/>
      <c r="V22" s="356"/>
      <c r="W22" s="954"/>
      <c r="X22" s="1025"/>
      <c r="Y22" s="852"/>
      <c r="Z22" s="1043"/>
      <c r="AA22" s="5"/>
      <c r="AB22" s="20"/>
      <c r="AC22" s="1081"/>
      <c r="AD22" s="1081"/>
      <c r="AE22"/>
      <c r="AF22" s="121">
        <f>COUNTA(AE5:AE7,AE9:AE11,AE13:AE15,AF14,AG14,AG15,AG5:AG7,C5,H5,M5,R5,W5,I13,N13,S13,X17,X9,D9,I9,N9,S9,X13,D13,S17,N17,#REF!,R21,C21,H21,M21,D17,I17,C25,H25,M25,R25,C29,H29,M29,R29,W29,W25,AF5,AF6)</f>
        <v>1</v>
      </c>
      <c r="AG22"/>
      <c r="AH22" s="85"/>
      <c r="AI22" s="227"/>
      <c r="AJ22" s="173"/>
      <c r="AK22" s="139"/>
      <c r="AL22" s="139"/>
    </row>
    <row r="23" spans="1:38" ht="18" customHeight="1" x14ac:dyDescent="0.35">
      <c r="A23" s="1180"/>
      <c r="B23" s="5"/>
      <c r="C23" s="464"/>
      <c r="D23" s="464"/>
      <c r="E23" s="464"/>
      <c r="F23" s="464"/>
      <c r="G23" s="462"/>
      <c r="H23" s="1176"/>
      <c r="I23" s="1176"/>
      <c r="J23" s="1176"/>
      <c r="K23" s="1176"/>
      <c r="L23" s="462"/>
      <c r="M23" s="464"/>
      <c r="N23" s="464"/>
      <c r="O23" s="464"/>
      <c r="P23" s="464"/>
      <c r="Q23" s="462"/>
      <c r="R23" s="464"/>
      <c r="S23" s="464"/>
      <c r="T23" s="464"/>
      <c r="U23" s="464"/>
      <c r="V23" s="462"/>
      <c r="W23" s="605"/>
      <c r="X23" s="605"/>
      <c r="Y23" s="605"/>
      <c r="Z23" s="605"/>
      <c r="AA23" s="5"/>
      <c r="AB23"/>
      <c r="AC23"/>
      <c r="AD23"/>
      <c r="AE23"/>
      <c r="AF23"/>
      <c r="AG23"/>
      <c r="AH23" s="85"/>
      <c r="AI23" s="227"/>
      <c r="AJ23" s="263"/>
      <c r="AK23" s="139"/>
      <c r="AL23" s="139"/>
    </row>
    <row r="24" spans="1:38" ht="5.0999999999999996" customHeight="1" thickBot="1" x14ac:dyDescent="0.4">
      <c r="A24" s="5"/>
      <c r="B24" s="5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4"/>
      <c r="N24" s="464"/>
      <c r="O24" s="464"/>
      <c r="P24" s="464"/>
      <c r="Q24" s="462"/>
      <c r="R24" s="464"/>
      <c r="S24" s="464"/>
      <c r="T24" s="464"/>
      <c r="U24" s="464"/>
      <c r="V24" s="462"/>
      <c r="W24" s="462"/>
      <c r="X24" s="462"/>
      <c r="Y24" s="462"/>
      <c r="Z24" s="462"/>
      <c r="AA24" s="5"/>
      <c r="AB24"/>
      <c r="AC24"/>
      <c r="AD24"/>
      <c r="AE24"/>
      <c r="AF24" s="85"/>
      <c r="AG24" s="85"/>
      <c r="AH24" s="85"/>
      <c r="AI24" s="174"/>
      <c r="AJ24" s="318"/>
    </row>
    <row r="25" spans="1:38" ht="18" customHeight="1" thickBot="1" x14ac:dyDescent="0.4">
      <c r="A25" s="847" t="s">
        <v>30</v>
      </c>
      <c r="B25" s="5"/>
      <c r="C25" s="1109"/>
      <c r="D25" s="1110"/>
      <c r="E25" s="1111"/>
      <c r="F25" s="236"/>
      <c r="G25" s="183"/>
      <c r="H25" s="1109"/>
      <c r="I25" s="1110"/>
      <c r="J25" s="1111"/>
      <c r="K25" s="236"/>
      <c r="L25" s="462"/>
      <c r="M25" s="845"/>
      <c r="N25" s="877"/>
      <c r="O25" s="934"/>
      <c r="P25" s="236"/>
      <c r="Q25" s="462"/>
      <c r="R25" s="845"/>
      <c r="S25" s="877"/>
      <c r="T25" s="934"/>
      <c r="U25" s="236"/>
      <c r="V25" s="462"/>
      <c r="W25" s="845"/>
      <c r="X25" s="877"/>
      <c r="Y25" s="934"/>
      <c r="Z25" s="236"/>
      <c r="AA25" s="5"/>
      <c r="AB25"/>
      <c r="AC25"/>
      <c r="AD25"/>
      <c r="AE25"/>
      <c r="AF25" s="85"/>
      <c r="AG25" s="85"/>
      <c r="AH25" s="85"/>
      <c r="AI25" s="268" t="s">
        <v>32</v>
      </c>
      <c r="AJ25" s="324"/>
    </row>
    <row r="26" spans="1:38" ht="18" customHeight="1" thickBot="1" x14ac:dyDescent="0.4">
      <c r="A26" s="847"/>
      <c r="B26" s="5"/>
      <c r="C26" s="954"/>
      <c r="D26" s="1025"/>
      <c r="E26" s="1185"/>
      <c r="F26" s="1186"/>
      <c r="G26" s="356"/>
      <c r="H26" s="954"/>
      <c r="I26" s="1025"/>
      <c r="J26" s="852"/>
      <c r="K26" s="1043"/>
      <c r="L26" s="604"/>
      <c r="M26" s="954"/>
      <c r="N26" s="1025"/>
      <c r="O26" s="852"/>
      <c r="P26" s="1043"/>
      <c r="Q26" s="608"/>
      <c r="R26" s="954"/>
      <c r="S26" s="1025"/>
      <c r="T26" s="954"/>
      <c r="U26" s="1025"/>
      <c r="V26" s="604"/>
      <c r="W26" s="657"/>
      <c r="X26" s="658"/>
      <c r="Y26" s="852"/>
      <c r="Z26" s="1043"/>
      <c r="AA26" s="5"/>
      <c r="AB26"/>
      <c r="AG26" s="85"/>
      <c r="AH26" s="85"/>
      <c r="AI26" s="269" t="s">
        <v>33</v>
      </c>
      <c r="AJ26" s="184"/>
    </row>
    <row r="27" spans="1:38" ht="18" customHeight="1" x14ac:dyDescent="0.35">
      <c r="A27" s="1180"/>
      <c r="B27" s="5"/>
      <c r="C27" s="555"/>
      <c r="D27" s="555"/>
      <c r="E27" s="555"/>
      <c r="F27" s="555"/>
      <c r="G27" s="462"/>
      <c r="H27" s="605"/>
      <c r="I27" s="605"/>
      <c r="J27" s="605"/>
      <c r="K27" s="605"/>
      <c r="L27" s="462"/>
      <c r="M27" s="605"/>
      <c r="N27" s="605"/>
      <c r="O27" s="605"/>
      <c r="P27" s="605"/>
      <c r="Q27" s="462"/>
      <c r="R27" s="605"/>
      <c r="S27" s="605"/>
      <c r="T27" s="605"/>
      <c r="U27" s="605"/>
      <c r="V27" s="462"/>
      <c r="W27" s="605"/>
      <c r="X27" s="605"/>
      <c r="Y27" s="605"/>
      <c r="Z27" s="605"/>
      <c r="AA27" s="5"/>
      <c r="AB27" s="225" t="s">
        <v>2</v>
      </c>
      <c r="AG27" s="85"/>
      <c r="AH27" s="85"/>
      <c r="AI27" s="265"/>
      <c r="AJ27" s="848"/>
    </row>
    <row r="28" spans="1:38" ht="5.0999999999999996" customHeight="1" thickBot="1" x14ac:dyDescent="0.4">
      <c r="A28" s="5"/>
      <c r="B28" s="5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  <c r="Q28" s="462"/>
      <c r="R28" s="462"/>
      <c r="S28" s="462"/>
      <c r="T28" s="462"/>
      <c r="U28" s="462"/>
      <c r="V28" s="462"/>
      <c r="W28" s="462"/>
      <c r="X28" s="462"/>
      <c r="Y28" s="462"/>
      <c r="Z28" s="462"/>
      <c r="AA28" s="5"/>
      <c r="AB28"/>
      <c r="AC28"/>
      <c r="AD28" s="225" t="s">
        <v>34</v>
      </c>
      <c r="AE28"/>
      <c r="AF28" s="85" t="s">
        <v>413</v>
      </c>
      <c r="AG28" s="85"/>
      <c r="AH28" s="85"/>
      <c r="AI28" s="141"/>
      <c r="AJ28" s="849"/>
    </row>
    <row r="29" spans="1:38" ht="18" customHeight="1" thickBot="1" x14ac:dyDescent="0.4">
      <c r="A29" s="841" t="s">
        <v>35</v>
      </c>
      <c r="B29" s="5"/>
      <c r="C29" s="845"/>
      <c r="D29" s="877"/>
      <c r="E29" s="934"/>
      <c r="F29" s="236"/>
      <c r="G29" s="183"/>
      <c r="H29" s="845"/>
      <c r="I29" s="877"/>
      <c r="J29" s="934"/>
      <c r="K29" s="236"/>
      <c r="L29" s="462"/>
      <c r="M29" s="845"/>
      <c r="N29" s="877"/>
      <c r="O29" s="934"/>
      <c r="P29" s="236"/>
      <c r="Q29" s="462"/>
      <c r="R29" s="845"/>
      <c r="S29" s="877"/>
      <c r="T29" s="934"/>
      <c r="U29" s="584"/>
      <c r="V29" s="462"/>
      <c r="W29" s="845"/>
      <c r="X29" s="877"/>
      <c r="Y29" s="934"/>
      <c r="Z29" s="236"/>
      <c r="AA29" s="5"/>
      <c r="AB29"/>
      <c r="AC29"/>
      <c r="AD29"/>
      <c r="AE29" s="225"/>
      <c r="AF29" s="85"/>
      <c r="AG29" s="85"/>
      <c r="AH29" s="85"/>
      <c r="AI29" s="270" t="s">
        <v>36</v>
      </c>
      <c r="AJ29" s="266"/>
    </row>
    <row r="30" spans="1:38" ht="18" customHeight="1" thickBot="1" x14ac:dyDescent="0.4">
      <c r="A30" s="841"/>
      <c r="B30" s="5"/>
      <c r="C30" s="952"/>
      <c r="D30" s="1086"/>
      <c r="E30" s="852"/>
      <c r="F30" s="1184"/>
      <c r="G30" s="608"/>
      <c r="H30" s="952"/>
      <c r="I30" s="1086"/>
      <c r="J30" s="852"/>
      <c r="K30" s="1043"/>
      <c r="L30" s="355"/>
      <c r="M30" s="1181"/>
      <c r="N30" s="1182"/>
      <c r="O30" s="1183"/>
      <c r="P30" s="1025"/>
      <c r="Q30" s="604"/>
      <c r="R30" s="952"/>
      <c r="S30" s="1086"/>
      <c r="T30" s="954"/>
      <c r="U30" s="1025"/>
      <c r="V30" s="604"/>
      <c r="W30" s="952"/>
      <c r="X30" s="1086"/>
      <c r="Y30" s="852"/>
      <c r="Z30" s="1043"/>
      <c r="AA30" s="5"/>
      <c r="AB30"/>
      <c r="AC30"/>
      <c r="AD30"/>
      <c r="AE30"/>
      <c r="AF30" s="85"/>
      <c r="AG30" s="85"/>
      <c r="AH30" s="85"/>
      <c r="AI30" s="266"/>
      <c r="AJ30" s="266"/>
    </row>
    <row r="31" spans="1:38" ht="18" x14ac:dyDescent="0.35">
      <c r="A31" s="1180"/>
      <c r="B31" s="5"/>
      <c r="C31" s="8"/>
      <c r="D31" s="8"/>
      <c r="E31" s="8"/>
      <c r="F31" s="8"/>
      <c r="G31" s="5"/>
      <c r="L31" s="5"/>
      <c r="M31" s="7"/>
      <c r="N31" s="7"/>
      <c r="O31" s="7"/>
      <c r="P31" s="7"/>
      <c r="Q31" s="19"/>
      <c r="R31" s="20"/>
      <c r="S31" s="20"/>
      <c r="T31" s="20"/>
      <c r="U31" s="20"/>
      <c r="V31" s="19"/>
      <c r="W31" s="20"/>
      <c r="X31" s="20"/>
      <c r="Y31" s="20"/>
      <c r="Z31" s="20"/>
      <c r="AA31" s="5"/>
      <c r="AE31" s="85"/>
      <c r="AF31" s="85"/>
      <c r="AG31" s="85"/>
      <c r="AH31" s="85"/>
      <c r="AI31" s="266"/>
      <c r="AJ31" s="266"/>
    </row>
    <row r="32" spans="1:38" ht="18" hidden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15:37" hidden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15:37" hidden="1" x14ac:dyDescent="0.3">
      <c r="O34" s="17"/>
      <c r="P34" s="17"/>
      <c r="Q34" s="17"/>
      <c r="Z34" s="1">
        <v>1</v>
      </c>
      <c r="AB34" s="12">
        <v>9101</v>
      </c>
      <c r="AC34" s="259">
        <v>0.23541666666666669</v>
      </c>
      <c r="AD34" s="17"/>
      <c r="AE34" s="17"/>
      <c r="AF34" s="259">
        <v>5.347222222222222E-2</v>
      </c>
      <c r="AG34" s="260">
        <v>289</v>
      </c>
      <c r="AI34" s="21"/>
      <c r="AJ34" s="261"/>
      <c r="AK34" s="261"/>
    </row>
    <row r="35" spans="15:37" hidden="1" x14ac:dyDescent="0.3">
      <c r="O35" s="17"/>
      <c r="P35" s="17"/>
      <c r="Q35" s="17"/>
      <c r="Z35" s="1">
        <v>2</v>
      </c>
      <c r="AB35" s="12">
        <v>9201</v>
      </c>
      <c r="AC35" s="259">
        <v>0.24027777777777778</v>
      </c>
      <c r="AD35" s="17"/>
      <c r="AE35" s="17"/>
      <c r="AF35" s="259">
        <v>0.90694444444444444</v>
      </c>
      <c r="AG35" s="260">
        <v>256</v>
      </c>
      <c r="AI35" s="21"/>
      <c r="AJ35" s="261"/>
      <c r="AK35" s="261"/>
    </row>
    <row r="36" spans="15:37" hidden="1" x14ac:dyDescent="0.3">
      <c r="O36" s="17"/>
      <c r="P36" s="17"/>
      <c r="Q36" s="17"/>
      <c r="Z36" s="1">
        <v>3</v>
      </c>
      <c r="AB36" s="12">
        <v>9102</v>
      </c>
      <c r="AC36" s="259">
        <v>0.25138888888888888</v>
      </c>
      <c r="AD36" s="17"/>
      <c r="AE36" s="17"/>
      <c r="AF36" s="259">
        <v>0.9159722222222223</v>
      </c>
      <c r="AG36" s="260">
        <v>236</v>
      </c>
      <c r="AI36" s="21"/>
      <c r="AJ36" s="261"/>
      <c r="AK36" s="261"/>
    </row>
    <row r="37" spans="15:37" hidden="1" x14ac:dyDescent="0.3">
      <c r="O37" s="17"/>
      <c r="P37" s="17"/>
      <c r="Q37" s="17"/>
      <c r="Z37" s="1">
        <v>4</v>
      </c>
      <c r="AB37" s="12">
        <v>9202</v>
      </c>
      <c r="AC37" s="259">
        <v>0.25763888888888892</v>
      </c>
      <c r="AD37" s="17"/>
      <c r="AE37" s="17"/>
      <c r="AF37" s="259">
        <v>4.9999999999999996E-2</v>
      </c>
      <c r="AG37" s="260">
        <v>306</v>
      </c>
      <c r="AI37" s="21"/>
      <c r="AJ37" s="261"/>
      <c r="AK37" s="261"/>
    </row>
    <row r="38" spans="15:37" hidden="1" x14ac:dyDescent="0.3">
      <c r="O38" s="17"/>
      <c r="P38" s="17"/>
      <c r="Q38" s="17"/>
      <c r="Z38" s="1">
        <v>5</v>
      </c>
      <c r="AB38" s="12">
        <v>9103</v>
      </c>
      <c r="AC38" s="259">
        <v>0.26319444444444445</v>
      </c>
      <c r="AD38" s="17"/>
      <c r="AE38" s="17"/>
      <c r="AF38" s="259">
        <v>2.4999999999999998E-2</v>
      </c>
      <c r="AG38" s="260">
        <v>271</v>
      </c>
      <c r="AI38" s="21"/>
      <c r="AJ38" s="261"/>
      <c r="AK38" s="261"/>
    </row>
    <row r="39" spans="15:37" hidden="1" x14ac:dyDescent="0.3">
      <c r="O39" s="17"/>
      <c r="P39" s="17"/>
      <c r="Q39" s="17"/>
      <c r="Z39" s="1">
        <v>6</v>
      </c>
      <c r="AB39" s="12">
        <v>9203</v>
      </c>
      <c r="AC39" s="259">
        <v>0.26319444444444445</v>
      </c>
      <c r="AD39" s="17"/>
      <c r="AE39" s="17"/>
      <c r="AF39" s="259">
        <v>6.5277777777777782E-2</v>
      </c>
      <c r="AG39" s="260">
        <v>306</v>
      </c>
      <c r="AI39" s="21"/>
      <c r="AJ39" s="261"/>
      <c r="AK39" s="261"/>
    </row>
    <row r="40" spans="15:37" hidden="1" x14ac:dyDescent="0.3">
      <c r="O40" s="17"/>
      <c r="P40" s="17"/>
      <c r="Q40" s="17"/>
      <c r="R40" s="4"/>
      <c r="S40" s="4"/>
      <c r="T40" s="4"/>
      <c r="Z40" s="1">
        <v>7</v>
      </c>
      <c r="AB40" s="12">
        <v>9204</v>
      </c>
      <c r="AC40" s="259">
        <v>0.2673611111111111</v>
      </c>
      <c r="AD40" s="17"/>
      <c r="AE40" s="17"/>
      <c r="AF40" s="259">
        <v>7.6388888888888886E-3</v>
      </c>
      <c r="AG40" s="260">
        <v>283</v>
      </c>
      <c r="AI40" s="21"/>
      <c r="AJ40" s="261"/>
      <c r="AK40" s="261"/>
    </row>
    <row r="41" spans="15:37" hidden="1" x14ac:dyDescent="0.3">
      <c r="O41" s="17"/>
      <c r="P41" s="17"/>
      <c r="Q41" s="17"/>
      <c r="Z41" s="1">
        <v>8</v>
      </c>
      <c r="AB41" s="12">
        <v>9205</v>
      </c>
      <c r="AC41" s="259">
        <v>0.27291666666666664</v>
      </c>
      <c r="AD41" s="17"/>
      <c r="AE41" s="17"/>
      <c r="AF41" s="259">
        <v>2.7777777777777776E-2</v>
      </c>
      <c r="AG41" s="260">
        <v>286</v>
      </c>
      <c r="AI41" s="21"/>
      <c r="AJ41" s="261"/>
      <c r="AK41" s="261"/>
    </row>
    <row r="42" spans="15:37" hidden="1" x14ac:dyDescent="0.3">
      <c r="O42" s="17"/>
      <c r="P42" s="17"/>
      <c r="Q42" s="17"/>
      <c r="Z42" s="1">
        <v>9</v>
      </c>
      <c r="AB42" s="12">
        <v>9104</v>
      </c>
      <c r="AC42" s="259">
        <v>0.27361111111111108</v>
      </c>
      <c r="AD42" s="17"/>
      <c r="AE42" s="17"/>
      <c r="AF42" s="259">
        <v>3.4722222222222224E-2</v>
      </c>
      <c r="AG42" s="260">
        <v>271</v>
      </c>
      <c r="AI42" s="21"/>
      <c r="AJ42" s="261"/>
      <c r="AK42" s="261"/>
    </row>
    <row r="43" spans="15:37" hidden="1" x14ac:dyDescent="0.3">
      <c r="O43" s="17"/>
      <c r="P43" s="17"/>
      <c r="Q43" s="17"/>
      <c r="Z43" s="1">
        <v>10</v>
      </c>
      <c r="AB43" s="12">
        <v>9105</v>
      </c>
      <c r="AC43" s="259">
        <v>0.27916666666666667</v>
      </c>
      <c r="AD43" s="17"/>
      <c r="AE43" s="17"/>
      <c r="AF43" s="259">
        <v>4.4444444444444446E-2</v>
      </c>
      <c r="AG43" s="260">
        <v>271</v>
      </c>
      <c r="AI43" s="21"/>
      <c r="AJ43" s="261"/>
      <c r="AK43" s="261"/>
    </row>
    <row r="44" spans="15:37" hidden="1" x14ac:dyDescent="0.3">
      <c r="O44" s="17"/>
      <c r="P44" s="17"/>
      <c r="Q44" s="17"/>
      <c r="U44" s="4"/>
      <c r="Z44" s="1">
        <v>11</v>
      </c>
      <c r="AB44" s="12">
        <v>9206</v>
      </c>
      <c r="AC44" s="259">
        <v>0.28333333333333333</v>
      </c>
      <c r="AD44" s="2"/>
      <c r="AE44" s="2"/>
      <c r="AF44" s="259">
        <v>4.0972222222222222E-2</v>
      </c>
      <c r="AG44" s="260">
        <v>286</v>
      </c>
      <c r="AI44" s="21"/>
      <c r="AJ44" s="261"/>
      <c r="AK44" s="261"/>
    </row>
    <row r="45" spans="15:37" hidden="1" x14ac:dyDescent="0.3">
      <c r="O45" s="17"/>
      <c r="P45" s="17"/>
      <c r="Q45" s="17"/>
      <c r="Z45" s="1">
        <v>12</v>
      </c>
      <c r="AB45" s="12">
        <v>9207</v>
      </c>
      <c r="AC45" s="259">
        <v>0.51041666666666663</v>
      </c>
      <c r="AF45" s="259">
        <v>6.0416666666666667E-2</v>
      </c>
      <c r="AG45" s="260">
        <v>212</v>
      </c>
      <c r="AI45" s="21"/>
      <c r="AJ45" s="261"/>
      <c r="AK45" s="261"/>
    </row>
    <row r="46" spans="15:37" hidden="1" x14ac:dyDescent="0.3">
      <c r="O46" s="17"/>
      <c r="P46" s="17"/>
      <c r="Q46" s="17"/>
      <c r="Z46" s="1">
        <v>13</v>
      </c>
      <c r="AB46" s="12">
        <v>9106</v>
      </c>
      <c r="AC46" s="259">
        <v>0.51597222222222217</v>
      </c>
      <c r="AD46" s="17"/>
      <c r="AE46" s="17"/>
      <c r="AF46" s="259">
        <v>6.5972222222222224E-2</v>
      </c>
      <c r="AG46" s="260">
        <v>201</v>
      </c>
      <c r="AI46" s="21"/>
      <c r="AJ46" s="261"/>
      <c r="AK46" s="261"/>
    </row>
    <row r="47" spans="15:37" hidden="1" x14ac:dyDescent="0.3">
      <c r="O47" s="17"/>
      <c r="P47" s="17"/>
      <c r="Q47" s="17"/>
      <c r="Z47" s="1">
        <v>14</v>
      </c>
      <c r="AB47" s="12">
        <v>9208</v>
      </c>
      <c r="AC47" s="259">
        <v>0.53263888888888888</v>
      </c>
      <c r="AD47" s="2"/>
      <c r="AE47" s="2"/>
      <c r="AF47" s="259">
        <v>0.8979166666666667</v>
      </c>
      <c r="AG47" s="260">
        <v>142</v>
      </c>
      <c r="AI47" s="21"/>
      <c r="AJ47" s="261"/>
      <c r="AK47" s="261"/>
    </row>
    <row r="48" spans="15:37" hidden="1" x14ac:dyDescent="0.3">
      <c r="O48" s="17"/>
      <c r="P48" s="17"/>
      <c r="Q48" s="17"/>
      <c r="Z48" s="1">
        <v>15</v>
      </c>
      <c r="AB48" s="12">
        <v>9107</v>
      </c>
      <c r="AC48" s="259">
        <v>0.53819444444444442</v>
      </c>
      <c r="AD48" s="261"/>
      <c r="AE48" s="261"/>
      <c r="AF48" s="259">
        <v>0.93819444444444444</v>
      </c>
      <c r="AG48" s="260">
        <v>130</v>
      </c>
      <c r="AI48" s="21"/>
      <c r="AJ48" s="261"/>
      <c r="AK48" s="261"/>
    </row>
    <row r="49" spans="3:37" hidden="1" x14ac:dyDescent="0.3">
      <c r="AI49" s="21"/>
      <c r="AJ49" s="261"/>
      <c r="AK49" s="261"/>
    </row>
    <row r="50" spans="3:37" hidden="1" x14ac:dyDescent="0.3">
      <c r="AI50" s="21"/>
      <c r="AJ50" s="261"/>
      <c r="AK50" s="261"/>
    </row>
    <row r="51" spans="3:37" hidden="1" x14ac:dyDescent="0.3">
      <c r="AI51" s="21"/>
      <c r="AJ51" s="261"/>
      <c r="AK51" s="261"/>
    </row>
    <row r="52" spans="3:37" hidden="1" x14ac:dyDescent="0.3">
      <c r="C52" s="262"/>
      <c r="AI52" s="21"/>
      <c r="AJ52" s="261"/>
      <c r="AK52" s="261"/>
    </row>
    <row r="53" spans="3:37" hidden="1" x14ac:dyDescent="0.3">
      <c r="AI53" s="21"/>
      <c r="AJ53" s="261"/>
      <c r="AK53" s="261"/>
    </row>
    <row r="54" spans="3:37" hidden="1" x14ac:dyDescent="0.3">
      <c r="K54" s="58"/>
      <c r="AI54" s="21"/>
      <c r="AJ54" s="261"/>
      <c r="AK54" s="261"/>
    </row>
    <row r="55" spans="3:37" ht="36" hidden="1" x14ac:dyDescent="0.55000000000000004">
      <c r="F55" s="73"/>
      <c r="AI55" s="21"/>
      <c r="AJ55" s="261"/>
      <c r="AK55" s="261"/>
    </row>
    <row r="56" spans="3:37" hidden="1" x14ac:dyDescent="0.3">
      <c r="AI56" s="21"/>
      <c r="AJ56" s="261"/>
      <c r="AK56" s="261"/>
    </row>
    <row r="57" spans="3:37" hidden="1" x14ac:dyDescent="0.3">
      <c r="AI57" s="21"/>
      <c r="AJ57" s="261"/>
      <c r="AK57" s="261"/>
    </row>
    <row r="58" spans="3:37" hidden="1" x14ac:dyDescent="0.3">
      <c r="C58" s="21"/>
      <c r="AI58" s="21"/>
      <c r="AJ58" s="261"/>
      <c r="AK58" s="261"/>
    </row>
    <row r="59" spans="3:37" hidden="1" x14ac:dyDescent="0.3">
      <c r="C59" s="21"/>
      <c r="AI59" s="21"/>
      <c r="AJ59" s="261"/>
      <c r="AK59" s="261"/>
    </row>
    <row r="60" spans="3:37" hidden="1" x14ac:dyDescent="0.3">
      <c r="C60" s="21"/>
      <c r="AC60" s="2"/>
      <c r="AF60" s="2"/>
      <c r="AG60" s="10"/>
    </row>
    <row r="61" spans="3:37" hidden="1" x14ac:dyDescent="0.3">
      <c r="C61" s="21"/>
      <c r="AC61" s="2"/>
      <c r="AF61" s="9"/>
      <c r="AG61" s="10"/>
    </row>
    <row r="62" spans="3:37" hidden="1" x14ac:dyDescent="0.3">
      <c r="C62" s="21"/>
      <c r="AC62" s="2"/>
      <c r="AF62" s="2"/>
      <c r="AG62" s="10"/>
    </row>
    <row r="63" spans="3:37" hidden="1" x14ac:dyDescent="0.3">
      <c r="C63" s="21"/>
    </row>
    <row r="64" spans="3:37" hidden="1" x14ac:dyDescent="0.3">
      <c r="C64" s="21"/>
    </row>
    <row r="65" spans="3:3" hidden="1" x14ac:dyDescent="0.3">
      <c r="C65" s="21"/>
    </row>
    <row r="66" spans="3:3" hidden="1" x14ac:dyDescent="0.3">
      <c r="C66" s="21"/>
    </row>
    <row r="67" spans="3:3" hidden="1" x14ac:dyDescent="0.3">
      <c r="C67" s="21"/>
    </row>
    <row r="68" spans="3:3" hidden="1" x14ac:dyDescent="0.3">
      <c r="C68" s="21"/>
    </row>
    <row r="69" spans="3:3" hidden="1" x14ac:dyDescent="0.3">
      <c r="C69" s="21"/>
    </row>
    <row r="70" spans="3:3" hidden="1" x14ac:dyDescent="0.3">
      <c r="C70" s="21"/>
    </row>
    <row r="71" spans="3:3" hidden="1" x14ac:dyDescent="0.3">
      <c r="C71" s="21"/>
    </row>
    <row r="72" spans="3:3" hidden="1" x14ac:dyDescent="0.3">
      <c r="C72" s="21"/>
    </row>
    <row r="73" spans="3:3" hidden="1" x14ac:dyDescent="0.3">
      <c r="C73" s="21"/>
    </row>
    <row r="74" spans="3:3" hidden="1" x14ac:dyDescent="0.3">
      <c r="C74" s="21"/>
    </row>
    <row r="75" spans="3:3" hidden="1" x14ac:dyDescent="0.3">
      <c r="C75" s="21"/>
    </row>
    <row r="76" spans="3:3" hidden="1" x14ac:dyDescent="0.3">
      <c r="C76" s="21"/>
    </row>
    <row r="77" spans="3:3" hidden="1" x14ac:dyDescent="0.3">
      <c r="C77" s="21"/>
    </row>
    <row r="78" spans="3:3" hidden="1" x14ac:dyDescent="0.3">
      <c r="C78" s="21"/>
    </row>
    <row r="79" spans="3:3" hidden="1" x14ac:dyDescent="0.3">
      <c r="C79" s="21"/>
    </row>
    <row r="80" spans="3:3" hidden="1" x14ac:dyDescent="0.3">
      <c r="C80" s="21"/>
    </row>
    <row r="81" spans="3:31" hidden="1" x14ac:dyDescent="0.3">
      <c r="C81" s="21"/>
    </row>
    <row r="82" spans="3:31" hidden="1" x14ac:dyDescent="0.3">
      <c r="C82" s="21"/>
    </row>
    <row r="83" spans="3:31" hidden="1" x14ac:dyDescent="0.3">
      <c r="C83" s="21"/>
    </row>
    <row r="84" spans="3:31" hidden="1" x14ac:dyDescent="0.3">
      <c r="C84" s="21"/>
    </row>
    <row r="85" spans="3:31" hidden="1" x14ac:dyDescent="0.3">
      <c r="C85" s="21"/>
    </row>
    <row r="86" spans="3:31" hidden="1" x14ac:dyDescent="0.3">
      <c r="C86" s="21"/>
    </row>
    <row r="87" spans="3:3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E87"/>
    </row>
    <row r="88" spans="3:31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/>
    </row>
    <row r="89" spans="3:31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E89"/>
    </row>
    <row r="90" spans="3:31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E90"/>
    </row>
    <row r="91" spans="3:31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E91"/>
    </row>
    <row r="92" spans="3:31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1">
        <v>1001</v>
      </c>
      <c r="D101" s="1" t="str">
        <f>'Semaine P1 30 old'!D101</f>
        <v>L</v>
      </c>
    </row>
    <row r="102" spans="3:4" x14ac:dyDescent="0.3">
      <c r="C102" s="1">
        <v>1002</v>
      </c>
      <c r="D102" s="1" t="str">
        <f>'Semaine P1 30 old'!D102</f>
        <v>T</v>
      </c>
    </row>
    <row r="103" spans="3:4" x14ac:dyDescent="0.3">
      <c r="C103" s="1">
        <v>1003</v>
      </c>
      <c r="D103" s="1" t="str">
        <f>'Semaine P1 30 old'!D103</f>
        <v>N</v>
      </c>
    </row>
    <row r="104" spans="3:4" x14ac:dyDescent="0.3">
      <c r="C104" s="1">
        <v>1004</v>
      </c>
      <c r="D104" s="1" t="str">
        <f>'Semaine P1 30 old'!D104</f>
        <v>L</v>
      </c>
    </row>
    <row r="105" spans="3:4" x14ac:dyDescent="0.3">
      <c r="C105" s="1">
        <v>1005</v>
      </c>
      <c r="D105" s="1" t="str">
        <f>'Semaine P1 30 old'!D105</f>
        <v>T</v>
      </c>
    </row>
    <row r="106" spans="3:4" x14ac:dyDescent="0.3">
      <c r="C106" s="1">
        <v>1006</v>
      </c>
      <c r="D106" s="1" t="str">
        <f>'Semaine P1 30 old'!D106</f>
        <v>N</v>
      </c>
    </row>
    <row r="107" spans="3:4" x14ac:dyDescent="0.3">
      <c r="C107" s="1">
        <v>1007</v>
      </c>
      <c r="D107" s="1" t="str">
        <f>'Semaine P1 30 old'!D107</f>
        <v>N</v>
      </c>
    </row>
    <row r="108" spans="3:4" x14ac:dyDescent="0.3">
      <c r="C108" s="1">
        <v>1008</v>
      </c>
      <c r="D108" s="1" t="str">
        <f>'Semaine P1 30 old'!D108</f>
        <v>L</v>
      </c>
    </row>
    <row r="109" spans="3:4" x14ac:dyDescent="0.3">
      <c r="C109" s="1">
        <v>1009</v>
      </c>
      <c r="D109" s="1" t="str">
        <f>'Semaine P1 30 old'!D109</f>
        <v>N</v>
      </c>
    </row>
    <row r="110" spans="3:4" x14ac:dyDescent="0.3">
      <c r="C110" s="1">
        <v>1010</v>
      </c>
      <c r="D110" s="1" t="str">
        <f>'Semaine P1 30 old'!D110</f>
        <v>T</v>
      </c>
    </row>
    <row r="111" spans="3:4" x14ac:dyDescent="0.3">
      <c r="C111" s="1">
        <v>1011</v>
      </c>
      <c r="D111" s="1" t="str">
        <f>'Semaine P1 30 old'!D111</f>
        <v>N</v>
      </c>
    </row>
    <row r="112" spans="3:4" x14ac:dyDescent="0.3">
      <c r="C112" s="1">
        <v>1012</v>
      </c>
      <c r="D112" s="1" t="str">
        <f>'Semaine P1 30 old'!D112</f>
        <v>L</v>
      </c>
    </row>
    <row r="113" spans="3:4" x14ac:dyDescent="0.3">
      <c r="C113" s="1">
        <v>1013</v>
      </c>
      <c r="D113" s="1" t="str">
        <f>'Semaine P1 30 old'!D113</f>
        <v>T</v>
      </c>
    </row>
    <row r="114" spans="3:4" x14ac:dyDescent="0.3">
      <c r="C114" s="1">
        <v>1014</v>
      </c>
      <c r="D114" s="1" t="str">
        <f>'Semaine P1 30 old'!D114</f>
        <v>T</v>
      </c>
    </row>
    <row r="115" spans="3:4" x14ac:dyDescent="0.3">
      <c r="C115" s="1">
        <v>1015</v>
      </c>
      <c r="D115" s="1" t="str">
        <f>'Semaine P1 30 old'!D115</f>
        <v>T</v>
      </c>
    </row>
    <row r="116" spans="3:4" x14ac:dyDescent="0.3">
      <c r="C116" s="1">
        <v>1016</v>
      </c>
      <c r="D116" s="1" t="str">
        <f>'Semaine P1 30 old'!D116</f>
        <v>T</v>
      </c>
    </row>
    <row r="117" spans="3:4" x14ac:dyDescent="0.3">
      <c r="C117" s="1">
        <v>1017</v>
      </c>
      <c r="D117" s="1" t="str">
        <f>'Semaine P1 30 old'!D117</f>
        <v>T</v>
      </c>
    </row>
    <row r="118" spans="3:4" x14ac:dyDescent="0.3">
      <c r="C118" s="1">
        <v>1018</v>
      </c>
      <c r="D118" s="1" t="str">
        <f>'Semaine P1 30 old'!D118</f>
        <v>L</v>
      </c>
    </row>
    <row r="119" spans="3:4" x14ac:dyDescent="0.3">
      <c r="C119" s="1">
        <v>1019</v>
      </c>
      <c r="D119" s="1" t="str">
        <f>'Semaine P1 30 old'!D119</f>
        <v>T</v>
      </c>
    </row>
    <row r="120" spans="3:4" x14ac:dyDescent="0.3">
      <c r="C120" s="1">
        <v>1020</v>
      </c>
      <c r="D120" s="1" t="str">
        <f>'Semaine P1 30 old'!D120</f>
        <v>N</v>
      </c>
    </row>
    <row r="121" spans="3:4" x14ac:dyDescent="0.3">
      <c r="C121" s="1">
        <v>1021</v>
      </c>
      <c r="D121" s="1" t="str">
        <f>'Semaine P1 30 old'!D121</f>
        <v>N</v>
      </c>
    </row>
    <row r="122" spans="3:4" x14ac:dyDescent="0.3">
      <c r="C122" s="1">
        <v>1022</v>
      </c>
      <c r="D122" s="1" t="str">
        <f>'Semaine P1 30 old'!D122</f>
        <v>L</v>
      </c>
    </row>
    <row r="123" spans="3:4" x14ac:dyDescent="0.3">
      <c r="C123" s="1">
        <v>1023</v>
      </c>
      <c r="D123" s="1" t="str">
        <f>'Semaine P1 30 old'!D123</f>
        <v>L</v>
      </c>
    </row>
    <row r="124" spans="3:4" x14ac:dyDescent="0.3">
      <c r="C124" s="1">
        <v>1024</v>
      </c>
      <c r="D124" s="1" t="str">
        <f>'Semaine P1 30 old'!D124</f>
        <v>T</v>
      </c>
    </row>
    <row r="125" spans="3:4" x14ac:dyDescent="0.3">
      <c r="C125" s="1">
        <v>1025</v>
      </c>
      <c r="D125" s="1" t="str">
        <f>'Semaine P1 30 old'!D125</f>
        <v>T</v>
      </c>
    </row>
    <row r="126" spans="3:4" x14ac:dyDescent="0.3">
      <c r="C126" s="1">
        <v>1026</v>
      </c>
      <c r="D126" s="1" t="str">
        <f>'Semaine P1 30 old'!D126</f>
        <v>N</v>
      </c>
    </row>
    <row r="127" spans="3:4" x14ac:dyDescent="0.3">
      <c r="C127" s="1">
        <v>1027</v>
      </c>
      <c r="D127" s="1" t="str">
        <f>'Semaine P1 30 old'!D127</f>
        <v>L</v>
      </c>
    </row>
    <row r="128" spans="3:4" x14ac:dyDescent="0.3">
      <c r="C128" s="1">
        <v>1028</v>
      </c>
      <c r="D128" s="1" t="str">
        <f>'Semaine P1 30 old'!D128</f>
        <v>T</v>
      </c>
    </row>
    <row r="129" spans="3:4" x14ac:dyDescent="0.3">
      <c r="C129" s="1">
        <v>1029</v>
      </c>
      <c r="D129" s="1" t="str">
        <f>'Semaine P1 30 old'!D129</f>
        <v>L</v>
      </c>
    </row>
    <row r="130" spans="3:4" x14ac:dyDescent="0.3">
      <c r="C130" s="1">
        <v>1030</v>
      </c>
      <c r="D130" s="1" t="str">
        <f>'Semaine P1 30 old'!D130</f>
        <v>L</v>
      </c>
    </row>
    <row r="131" spans="3:4" x14ac:dyDescent="0.3">
      <c r="C131" s="1">
        <v>1031</v>
      </c>
      <c r="D131" s="1" t="str">
        <f>'Semaine P1 30 old'!D131</f>
        <v>L</v>
      </c>
    </row>
    <row r="132" spans="3:4" x14ac:dyDescent="0.3">
      <c r="C132" s="1">
        <v>1032</v>
      </c>
      <c r="D132" s="1" t="str">
        <f>'Semaine P1 30 old'!D132</f>
        <v>L</v>
      </c>
    </row>
    <row r="133" spans="3:4" x14ac:dyDescent="0.3">
      <c r="C133" s="1">
        <v>1033</v>
      </c>
      <c r="D133" s="1" t="str">
        <f>'Semaine P1 30 old'!D133</f>
        <v>L</v>
      </c>
    </row>
  </sheetData>
  <autoFilter ref="AB33:AG33" xr:uid="{00000000-0009-0000-0000-000009000000}">
    <sortState xmlns:xlrd2="http://schemas.microsoft.com/office/spreadsheetml/2017/richdata2" ref="AB34:AG48">
      <sortCondition ref="AC33"/>
    </sortState>
  </autoFilter>
  <sortState xmlns:xlrd2="http://schemas.microsoft.com/office/spreadsheetml/2017/richdata2" ref="M34:T48">
    <sortCondition ref="O34:O48"/>
  </sortState>
  <mergeCells count="126">
    <mergeCell ref="O30:P30"/>
    <mergeCell ref="H6:I6"/>
    <mergeCell ref="AB9:AC9"/>
    <mergeCell ref="AB10:AC10"/>
    <mergeCell ref="AB13:AC13"/>
    <mergeCell ref="AB14:AC14"/>
    <mergeCell ref="E30:F30"/>
    <mergeCell ref="E26:F26"/>
    <mergeCell ref="AB21:AC21"/>
    <mergeCell ref="H18:I18"/>
    <mergeCell ref="J18:K18"/>
    <mergeCell ref="AC22:AD22"/>
    <mergeCell ref="M22:N22"/>
    <mergeCell ref="O22:P22"/>
    <mergeCell ref="Y30:Z30"/>
    <mergeCell ref="R30:S30"/>
    <mergeCell ref="W30:X30"/>
    <mergeCell ref="T30:U30"/>
    <mergeCell ref="T26:U26"/>
    <mergeCell ref="M26:N26"/>
    <mergeCell ref="D17:E17"/>
    <mergeCell ref="I17:J17"/>
    <mergeCell ref="C6:D6"/>
    <mergeCell ref="I9:J9"/>
    <mergeCell ref="A1:Z1"/>
    <mergeCell ref="A29:A31"/>
    <mergeCell ref="E22:F22"/>
    <mergeCell ref="C26:D26"/>
    <mergeCell ref="J30:K30"/>
    <mergeCell ref="C30:D30"/>
    <mergeCell ref="H30:I30"/>
    <mergeCell ref="J22:K22"/>
    <mergeCell ref="A25:A27"/>
    <mergeCell ref="X9:Y9"/>
    <mergeCell ref="J10:K10"/>
    <mergeCell ref="A9:A11"/>
    <mergeCell ref="A13:A15"/>
    <mergeCell ref="A5:A7"/>
    <mergeCell ref="N17:O17"/>
    <mergeCell ref="I13:J13"/>
    <mergeCell ref="N13:O13"/>
    <mergeCell ref="Y26:Z26"/>
    <mergeCell ref="R26:S26"/>
    <mergeCell ref="H26:I26"/>
    <mergeCell ref="M30:N30"/>
    <mergeCell ref="A21:A23"/>
    <mergeCell ref="C18:D18"/>
    <mergeCell ref="E18:F18"/>
    <mergeCell ref="A17:A19"/>
    <mergeCell ref="C22:D22"/>
    <mergeCell ref="H22:I22"/>
    <mergeCell ref="M14:N14"/>
    <mergeCell ref="E10:F10"/>
    <mergeCell ref="W5:Y5"/>
    <mergeCell ref="T18:U18"/>
    <mergeCell ref="R14:S14"/>
    <mergeCell ref="N9:O9"/>
    <mergeCell ref="M10:N10"/>
    <mergeCell ref="O10:P10"/>
    <mergeCell ref="S9:T9"/>
    <mergeCell ref="R10:S10"/>
    <mergeCell ref="T14:U14"/>
    <mergeCell ref="M18:N18"/>
    <mergeCell ref="O18:P18"/>
    <mergeCell ref="W22:X22"/>
    <mergeCell ref="Y22:Z22"/>
    <mergeCell ref="W3:Z3"/>
    <mergeCell ref="D13:E13"/>
    <mergeCell ref="C14:D14"/>
    <mergeCell ref="Y14:Z14"/>
    <mergeCell ref="Y6:Z6"/>
    <mergeCell ref="W6:X6"/>
    <mergeCell ref="S13:T13"/>
    <mergeCell ref="Y10:Z10"/>
    <mergeCell ref="W10:X10"/>
    <mergeCell ref="X13:Y13"/>
    <mergeCell ref="W14:X14"/>
    <mergeCell ref="E14:F14"/>
    <mergeCell ref="M5:O5"/>
    <mergeCell ref="H14:I14"/>
    <mergeCell ref="H10:I10"/>
    <mergeCell ref="A3:B3"/>
    <mergeCell ref="H3:K3"/>
    <mergeCell ref="M3:P3"/>
    <mergeCell ref="R18:S18"/>
    <mergeCell ref="S17:T17"/>
    <mergeCell ref="D9:E9"/>
    <mergeCell ref="R3:U3"/>
    <mergeCell ref="W18:X18"/>
    <mergeCell ref="O6:P6"/>
    <mergeCell ref="C10:D10"/>
    <mergeCell ref="O14:P14"/>
    <mergeCell ref="T6:U6"/>
    <mergeCell ref="E6:F6"/>
    <mergeCell ref="J14:K14"/>
    <mergeCell ref="T10:U10"/>
    <mergeCell ref="X17:Y17"/>
    <mergeCell ref="J6:K6"/>
    <mergeCell ref="Y18:Z18"/>
    <mergeCell ref="M6:N6"/>
    <mergeCell ref="R6:S6"/>
    <mergeCell ref="C3:F3"/>
    <mergeCell ref="R5:T5"/>
    <mergeCell ref="C5:E5"/>
    <mergeCell ref="H5:J5"/>
    <mergeCell ref="AJ27:AJ28"/>
    <mergeCell ref="W29:Y29"/>
    <mergeCell ref="C21:E21"/>
    <mergeCell ref="H21:J21"/>
    <mergeCell ref="M21:O21"/>
    <mergeCell ref="C25:E25"/>
    <mergeCell ref="H25:J25"/>
    <mergeCell ref="M25:O25"/>
    <mergeCell ref="R25:T25"/>
    <mergeCell ref="W25:Y25"/>
    <mergeCell ref="R21:T21"/>
    <mergeCell ref="R22:S22"/>
    <mergeCell ref="T22:U22"/>
    <mergeCell ref="J26:K26"/>
    <mergeCell ref="R29:T29"/>
    <mergeCell ref="H29:J29"/>
    <mergeCell ref="M29:O29"/>
    <mergeCell ref="O26:P26"/>
    <mergeCell ref="C29:E29"/>
    <mergeCell ref="H23:K23"/>
    <mergeCell ref="W21:Y21"/>
  </mergeCells>
  <phoneticPr fontId="3" type="noConversion"/>
  <conditionalFormatting sqref="AG34:AG48">
    <cfRule type="cellIs" dxfId="5021" priority="2179" stopIfTrue="1" operator="between">
      <formula>0</formula>
      <formula>160</formula>
    </cfRule>
    <cfRule type="cellIs" dxfId="5020" priority="2180" stopIfTrue="1" operator="between">
      <formula>160</formula>
      <formula>251</formula>
    </cfRule>
    <cfRule type="cellIs" dxfId="5019" priority="2181" stopIfTrue="1" operator="greaterThan">
      <formula>251</formula>
    </cfRule>
  </conditionalFormatting>
  <conditionalFormatting sqref="F87:G92 K87:L92 Z90:AB92 U87:V92 P87:Q92 Z87:AA89">
    <cfRule type="cellIs" dxfId="5018" priority="2173" operator="equal">
      <formula>"GL"</formula>
    </cfRule>
    <cfRule type="cellIs" dxfId="5017" priority="2174" operator="equal">
      <formula>"VE"</formula>
    </cfRule>
    <cfRule type="cellIs" dxfId="5016" priority="2175" operator="equal">
      <formula>"AT"</formula>
    </cfRule>
  </conditionalFormatting>
  <conditionalFormatting sqref="R21:T21 C21:E21 H21:J21 M21:O21 M25:O25 R25:T25 W25:Y25 C5:E5 H5:J5 M5:O5 R5:T5 W5:Y5 C29:E29 H29:J29 M29:O29 R29:T29 W29:Y29">
    <cfRule type="expression" dxfId="5015" priority="2101">
      <formula>COUNTIF($C$5:$Z$31,$C$133)&gt;1</formula>
    </cfRule>
    <cfRule type="expression" dxfId="5014" priority="2102">
      <formula>COUNTIF($C$5:$Z$31,$C$132)&gt;1</formula>
    </cfRule>
    <cfRule type="expression" dxfId="5013" priority="2103">
      <formula>COUNTIF($C$5:$Z$31,$C$131)&gt;1</formula>
    </cfRule>
    <cfRule type="expression" dxfId="5012" priority="2104">
      <formula>COUNTIF($C$5:$Z$31,$C$130)&gt;1</formula>
    </cfRule>
    <cfRule type="expression" dxfId="5011" priority="2105">
      <formula>COUNTIF($C$5:$Z$31,$C$129)&gt;1</formula>
    </cfRule>
    <cfRule type="expression" dxfId="5010" priority="2106">
      <formula>COUNTIF($C$5:$Z$31,$C$128)&gt;1</formula>
    </cfRule>
    <cfRule type="expression" dxfId="5009" priority="2107">
      <formula>COUNTIF($C$5:$Z$31,$C$127)&gt;1</formula>
    </cfRule>
    <cfRule type="expression" dxfId="5008" priority="2108">
      <formula>COUNTIF($C$5:$Z$31,$C$126)&gt;1</formula>
    </cfRule>
    <cfRule type="expression" dxfId="5007" priority="2109">
      <formula>COUNTIF($C$5:$Z$31,$C$125)&gt;1</formula>
    </cfRule>
    <cfRule type="expression" dxfId="5006" priority="2110">
      <formula>COUNTIF($C$5:$Z$31,$C$124)&gt;1</formula>
    </cfRule>
    <cfRule type="expression" dxfId="5005" priority="2111">
      <formula>COUNTIF($C$5:$Z$31,$C$123)&gt;1</formula>
    </cfRule>
    <cfRule type="expression" dxfId="5004" priority="2112">
      <formula>COUNTIF($C$5:$Z$31,$C$122)&gt;1</formula>
    </cfRule>
    <cfRule type="expression" dxfId="5003" priority="2113">
      <formula>COUNTIF($C$5:$Z$31,$C$121)&gt;1</formula>
    </cfRule>
    <cfRule type="expression" dxfId="5002" priority="2114">
      <formula>COUNTIF($C$5:$Z$31,$C$120)&gt;1</formula>
    </cfRule>
    <cfRule type="expression" dxfId="5001" priority="2115">
      <formula>COUNTIF($C$5:$Z$31,$C$119)&gt;1</formula>
    </cfRule>
    <cfRule type="expression" dxfId="5000" priority="2116">
      <formula>COUNTIF($C$5:$Z$31,$C$118)&gt;1</formula>
    </cfRule>
    <cfRule type="expression" dxfId="4999" priority="2117">
      <formula>COUNTIF($C$5:$Z$31,$C$117)&gt;1</formula>
    </cfRule>
    <cfRule type="expression" dxfId="4998" priority="2118">
      <formula>COUNTIF($C$5:$Z$31,$C$116)&gt;1</formula>
    </cfRule>
    <cfRule type="expression" dxfId="4997" priority="2119">
      <formula>COUNTIF($C$5:$Z$31,$C$115)&gt;1</formula>
    </cfRule>
    <cfRule type="expression" dxfId="4996" priority="2120">
      <formula>COUNTIF($C$5:$Z$31,$C$114)&gt;1</formula>
    </cfRule>
    <cfRule type="expression" dxfId="4995" priority="2121">
      <formula>COUNTIF($C$5:$Z$31,$C$113)&gt;1</formula>
    </cfRule>
    <cfRule type="expression" dxfId="4994" priority="2122">
      <formula>COUNTIF($C$5:$Z$31,$C$112)&gt;1</formula>
    </cfRule>
    <cfRule type="expression" dxfId="4993" priority="2123">
      <formula>COUNTIF($C$5:$Z$31,$C$111)&gt;1</formula>
    </cfRule>
    <cfRule type="expression" dxfId="4992" priority="2124">
      <formula>COUNTIF($C$5:$Z$31,$C$110)&gt;1</formula>
    </cfRule>
    <cfRule type="expression" dxfId="4991" priority="2125">
      <formula>COUNTIF($C$5:$Z$31,$C$109)&gt;1</formula>
    </cfRule>
    <cfRule type="expression" dxfId="4990" priority="2126">
      <formula>COUNTIF($C$5:$Z$31,$C$108)&gt;1</formula>
    </cfRule>
    <cfRule type="expression" dxfId="4989" priority="2127">
      <formula>COUNTIF($C$5:$Z$31,$C$107)&gt;1</formula>
    </cfRule>
    <cfRule type="expression" dxfId="4988" priority="2128">
      <formula>COUNTIF($C$5:$Z$31,$C$106)&gt;1</formula>
    </cfRule>
    <cfRule type="expression" dxfId="4987" priority="2129">
      <formula>COUNTIF($C$5:$Z$31,$C$105)&gt;1</formula>
    </cfRule>
    <cfRule type="expression" dxfId="4986" priority="2130">
      <formula>COUNTIF($C$5:$Z$31,$C$104)&gt;1</formula>
    </cfRule>
    <cfRule type="expression" dxfId="4985" priority="2131">
      <formula>COUNTIF($C$5:$Z$31,$C$103)&gt;1</formula>
    </cfRule>
    <cfRule type="expression" dxfId="4984" priority="2132">
      <formula>COUNTIF($C$5:$Z$31,$C$102)&gt;1</formula>
    </cfRule>
    <cfRule type="expression" dxfId="4983" priority="2133">
      <formula>COUNTIF($C$5:$Z$31,$C$101)&gt;1</formula>
    </cfRule>
  </conditionalFormatting>
  <conditionalFormatting sqref="X17:Y17 N17:O17 S17:T17 I17:J17 D17:E17">
    <cfRule type="expression" dxfId="4982" priority="1339" stopIfTrue="1">
      <formula>COUNTIF($C$5:$Z$31,$C$133)&gt;1</formula>
    </cfRule>
    <cfRule type="expression" dxfId="4981" priority="1340" stopIfTrue="1">
      <formula>COUNTIF($C$5:$Z$31,$C$132)&gt;1</formula>
    </cfRule>
    <cfRule type="expression" dxfId="4980" priority="1341" stopIfTrue="1">
      <formula>COUNTIF($C$5:$Z$31,$C$131)&gt;1</formula>
    </cfRule>
    <cfRule type="expression" dxfId="4979" priority="1342" stopIfTrue="1">
      <formula>COUNTIF($C$5:$Z$31,$C$130)&gt;1</formula>
    </cfRule>
    <cfRule type="expression" dxfId="4978" priority="1343" stopIfTrue="1">
      <formula>COUNTIF($C$5:$Z$31,$C$129)&gt;1</formula>
    </cfRule>
    <cfRule type="expression" dxfId="4977" priority="1344" stopIfTrue="1">
      <formula>COUNTIF($C$5:$Z$31,$C$128)&gt;1</formula>
    </cfRule>
    <cfRule type="expression" dxfId="4976" priority="1345" stopIfTrue="1">
      <formula>COUNTIF($C$5:$Z$31,$C$127)&gt;1</formula>
    </cfRule>
    <cfRule type="expression" dxfId="4975" priority="1346" stopIfTrue="1">
      <formula>COUNTIF($C$5:$Z$31,$C$126)&gt;1</formula>
    </cfRule>
    <cfRule type="expression" dxfId="4974" priority="1347" stopIfTrue="1">
      <formula>COUNTIF($C$5:$Z$31,$C$125)&gt;1</formula>
    </cfRule>
    <cfRule type="expression" dxfId="4973" priority="1348" stopIfTrue="1">
      <formula>COUNTIF($C$5:$Z$31,$C$124)&gt;1</formula>
    </cfRule>
    <cfRule type="expression" dxfId="4972" priority="1349" stopIfTrue="1">
      <formula>COUNTIF($C$5:$Z$31,$C$123)&gt;1</formula>
    </cfRule>
    <cfRule type="expression" dxfId="4971" priority="1350" stopIfTrue="1">
      <formula>COUNTIF($C$5:$Z$31,$C$122)&gt;1</formula>
    </cfRule>
    <cfRule type="expression" dxfId="4970" priority="1351" stopIfTrue="1">
      <formula>COUNTIF($C$5:$Z$31,$C$121)&gt;1</formula>
    </cfRule>
    <cfRule type="expression" dxfId="4969" priority="1352" stopIfTrue="1">
      <formula>COUNTIF($C$5:$Z$31,$C$120)&gt;1</formula>
    </cfRule>
    <cfRule type="expression" dxfId="4968" priority="1353" stopIfTrue="1">
      <formula>COUNTIF($C$5:$Z$31,$C$119)&gt;1</formula>
    </cfRule>
    <cfRule type="expression" dxfId="4967" priority="1354" stopIfTrue="1">
      <formula>COUNTIF($C$5:$Z$31,$C$118)&gt;1</formula>
    </cfRule>
    <cfRule type="expression" dxfId="4966" priority="1355" stopIfTrue="1">
      <formula>COUNTIF($C$5:$Z$31,$C$117)&gt;1</formula>
    </cfRule>
    <cfRule type="expression" dxfId="4965" priority="1356" stopIfTrue="1">
      <formula>COUNTIF($C$5:$Z$31,$C$116)&gt;1</formula>
    </cfRule>
    <cfRule type="expression" dxfId="4964" priority="1357" stopIfTrue="1">
      <formula>COUNTIF($C$5:$Z$31,$C$115)&gt;1</formula>
    </cfRule>
    <cfRule type="expression" dxfId="4963" priority="1358" stopIfTrue="1">
      <formula>COUNTIF($C$5:$Z$31,$C$114)&gt;1</formula>
    </cfRule>
    <cfRule type="expression" dxfId="4962" priority="1359" stopIfTrue="1">
      <formula>COUNTIF($C$5:$Z$31,$C$113)&gt;1</formula>
    </cfRule>
    <cfRule type="expression" dxfId="4961" priority="1360" stopIfTrue="1">
      <formula>COUNTIF($C$5:$Z$31,$C$112)&gt;1</formula>
    </cfRule>
    <cfRule type="expression" dxfId="4960" priority="1361" stopIfTrue="1">
      <formula>COUNTIF($C$5:$Z$31,$C$111)&gt;1</formula>
    </cfRule>
    <cfRule type="expression" dxfId="4959" priority="1362" stopIfTrue="1">
      <formula>COUNTIF($C$5:$Z$31,$C$110)&gt;1</formula>
    </cfRule>
    <cfRule type="expression" dxfId="4958" priority="1363" stopIfTrue="1">
      <formula>COUNTIF($C$5:$Z$31,$C$109)&gt;1</formula>
    </cfRule>
    <cfRule type="expression" dxfId="4957" priority="1364" stopIfTrue="1">
      <formula>COUNTIF($C$5:$Z$31,$C$108)&gt;1</formula>
    </cfRule>
    <cfRule type="expression" dxfId="4956" priority="1365" stopIfTrue="1">
      <formula>COUNTIF($C$5:$Z$31,$C$107)&gt;1</formula>
    </cfRule>
    <cfRule type="expression" dxfId="4955" priority="1366" stopIfTrue="1">
      <formula>COUNTIF($C$5:$Z$31,$C$106)&gt;1</formula>
    </cfRule>
    <cfRule type="expression" dxfId="4954" priority="1367" stopIfTrue="1">
      <formula>COUNTIF($C$5:$Z$31,$C$105)&gt;1</formula>
    </cfRule>
    <cfRule type="expression" dxfId="4953" priority="1368" stopIfTrue="1">
      <formula>COUNTIF($C$5:$Z$31,$C$104)&gt;1</formula>
    </cfRule>
    <cfRule type="expression" dxfId="4952" priority="1369" stopIfTrue="1">
      <formula>COUNTIF($C$5:$Z$31,$C$103)&gt;1</formula>
    </cfRule>
    <cfRule type="expression" dxfId="4951" priority="1370" stopIfTrue="1">
      <formula>COUNTIF($C$5:$Z$31,$C$102)&gt;1</formula>
    </cfRule>
    <cfRule type="expression" dxfId="4950" priority="1371" stopIfTrue="1">
      <formula>COUNTIF($C$5:$Z$31,$C$101)&gt;1</formula>
    </cfRule>
    <cfRule type="cellIs" dxfId="4949" priority="1372" operator="between">
      <formula>0</formula>
      <formula>1500</formula>
    </cfRule>
  </conditionalFormatting>
  <conditionalFormatting sqref="X13:Y13 S13:T13 N13:O13 I13:J13 D13:E13 D9:E9 I9:J9 N9:O9 S9:T9 X9:Y9">
    <cfRule type="expression" dxfId="4948" priority="1237" stopIfTrue="1">
      <formula>COUNTIF($C$5:$Z$31,$C$133)&gt;1</formula>
    </cfRule>
    <cfRule type="expression" dxfId="4947" priority="1238" stopIfTrue="1">
      <formula>COUNTIF($C$5:$Z$31,$C$132)&gt;1</formula>
    </cfRule>
    <cfRule type="expression" dxfId="4946" priority="1239" stopIfTrue="1">
      <formula>COUNTIF($C$5:$Z$31,$C$131)&gt;1</formula>
    </cfRule>
    <cfRule type="expression" dxfId="4945" priority="1240" stopIfTrue="1">
      <formula>COUNTIF($C$5:$Z$31,$C$130)&gt;1</formula>
    </cfRule>
    <cfRule type="expression" dxfId="4944" priority="1241" stopIfTrue="1">
      <formula>COUNTIF($C$5:$Z$31,$C$129)&gt;1</formula>
    </cfRule>
    <cfRule type="expression" dxfId="4943" priority="1242" stopIfTrue="1">
      <formula>COUNTIF($C$5:$Z$31,$C$128)&gt;1</formula>
    </cfRule>
    <cfRule type="expression" dxfId="4942" priority="1243" stopIfTrue="1">
      <formula>COUNTIF($C$5:$Z$31,$C$127)&gt;1</formula>
    </cfRule>
    <cfRule type="expression" dxfId="4941" priority="1244" stopIfTrue="1">
      <formula>COUNTIF($C$5:$Z$31,$C$126)&gt;1</formula>
    </cfRule>
    <cfRule type="expression" dxfId="4940" priority="1245" stopIfTrue="1">
      <formula>COUNTIF($C$5:$Z$31,$C$125)&gt;1</formula>
    </cfRule>
    <cfRule type="expression" dxfId="4939" priority="1246" stopIfTrue="1">
      <formula>COUNTIF($C$5:$Z$31,$C$124)&gt;1</formula>
    </cfRule>
    <cfRule type="expression" dxfId="4938" priority="1247" stopIfTrue="1">
      <formula>COUNTIF($C$5:$Z$31,$C$123)&gt;1</formula>
    </cfRule>
    <cfRule type="expression" dxfId="4937" priority="1248" stopIfTrue="1">
      <formula>COUNTIF($C$5:$Z$31,$C$122)&gt;1</formula>
    </cfRule>
    <cfRule type="expression" dxfId="4936" priority="1249" stopIfTrue="1">
      <formula>COUNTIF($C$5:$Z$31,$C$121)&gt;1</formula>
    </cfRule>
    <cfRule type="expression" dxfId="4935" priority="1250" stopIfTrue="1">
      <formula>COUNTIF($C$5:$Z$31,$C$120)&gt;1</formula>
    </cfRule>
    <cfRule type="expression" dxfId="4934" priority="1251" stopIfTrue="1">
      <formula>COUNTIF($C$5:$Z$31,$C$119)&gt;1</formula>
    </cfRule>
    <cfRule type="expression" dxfId="4933" priority="1252" stopIfTrue="1">
      <formula>COUNTIF($C$5:$Z$31,$C$118)&gt;1</formula>
    </cfRule>
    <cfRule type="expression" dxfId="4932" priority="1253" stopIfTrue="1">
      <formula>COUNTIF($C$5:$Z$31,$C$117)&gt;1</formula>
    </cfRule>
    <cfRule type="expression" dxfId="4931" priority="1254" stopIfTrue="1">
      <formula>COUNTIF($C$5:$Z$31,$C$116)&gt;1</formula>
    </cfRule>
    <cfRule type="expression" dxfId="4930" priority="1255" stopIfTrue="1">
      <formula>COUNTIF($C$5:$Z$31,$C$115)&gt;1</formula>
    </cfRule>
    <cfRule type="expression" dxfId="4929" priority="1256" stopIfTrue="1">
      <formula>COUNTIF($C$5:$Z$31,$C$114)&gt;1</formula>
    </cfRule>
    <cfRule type="expression" dxfId="4928" priority="1257" stopIfTrue="1">
      <formula>COUNTIF($C$5:$Z$31,$C$113)&gt;1</formula>
    </cfRule>
    <cfRule type="expression" dxfId="4927" priority="1258" stopIfTrue="1">
      <formula>COUNTIF($C$5:$Z$31,$C$112)&gt;1</formula>
    </cfRule>
    <cfRule type="expression" dxfId="4926" priority="1259" stopIfTrue="1">
      <formula>COUNTIF($C$5:$Z$31,$C$111)&gt;1</formula>
    </cfRule>
    <cfRule type="expression" dxfId="4925" priority="1260" stopIfTrue="1">
      <formula>COUNTIF($C$5:$Z$31,$C$110)&gt;1</formula>
    </cfRule>
    <cfRule type="expression" dxfId="4924" priority="1261" stopIfTrue="1">
      <formula>COUNTIF($C$5:$Z$31,$C$109)&gt;1</formula>
    </cfRule>
    <cfRule type="expression" dxfId="4923" priority="1262" stopIfTrue="1">
      <formula>COUNTIF($C$5:$Z$31,$C$108)&gt;1</formula>
    </cfRule>
    <cfRule type="expression" dxfId="4922" priority="1263" stopIfTrue="1">
      <formula>COUNTIF($C$5:$Z$31,$C$107)&gt;1</formula>
    </cfRule>
    <cfRule type="expression" dxfId="4921" priority="1264" stopIfTrue="1">
      <formula>COUNTIF($C$5:$Z$31,$C$106)&gt;1</formula>
    </cfRule>
    <cfRule type="expression" dxfId="4920" priority="1265" stopIfTrue="1">
      <formula>COUNTIF($C$5:$Z$31,$C$105)&gt;1</formula>
    </cfRule>
    <cfRule type="expression" dxfId="4919" priority="1266" stopIfTrue="1">
      <formula>COUNTIF($C$5:$Z$31,$C$104)&gt;1</formula>
    </cfRule>
    <cfRule type="expression" dxfId="4918" priority="1267" stopIfTrue="1">
      <formula>COUNTIF($C$5:$Z$31,$C$103)&gt;1</formula>
    </cfRule>
    <cfRule type="expression" dxfId="4917" priority="1268" stopIfTrue="1">
      <formula>COUNTIF($C$5:$Z$31,$C$102)&gt;1</formula>
    </cfRule>
    <cfRule type="expression" dxfId="4916" priority="1269" stopIfTrue="1">
      <formula>COUNTIF($C$5:$Z$31,$C$101)&gt;1</formula>
    </cfRule>
    <cfRule type="cellIs" dxfId="4915" priority="1270" operator="between">
      <formula>0</formula>
      <formula>1500</formula>
    </cfRule>
  </conditionalFormatting>
  <conditionalFormatting sqref="D87:D92">
    <cfRule type="cellIs" dxfId="4914" priority="301" operator="equal">
      <formula>"GL"</formula>
    </cfRule>
    <cfRule type="cellIs" dxfId="4913" priority="302" operator="equal">
      <formula>"VE"</formula>
    </cfRule>
    <cfRule type="cellIs" dxfId="4912" priority="303" operator="equal">
      <formula>"AT"</formula>
    </cfRule>
  </conditionalFormatting>
  <conditionalFormatting sqref="I87:I92">
    <cfRule type="cellIs" dxfId="4911" priority="298" operator="equal">
      <formula>"GL"</formula>
    </cfRule>
    <cfRule type="cellIs" dxfId="4910" priority="299" operator="equal">
      <formula>"VE"</formula>
    </cfRule>
    <cfRule type="cellIs" dxfId="4909" priority="300" operator="equal">
      <formula>"AT"</formula>
    </cfRule>
  </conditionalFormatting>
  <conditionalFormatting sqref="N87:N92">
    <cfRule type="cellIs" dxfId="4908" priority="295" operator="equal">
      <formula>"GL"</formula>
    </cfRule>
    <cfRule type="cellIs" dxfId="4907" priority="296" operator="equal">
      <formula>"VE"</formula>
    </cfRule>
    <cfRule type="cellIs" dxfId="4906" priority="297" operator="equal">
      <formula>"AT"</formula>
    </cfRule>
  </conditionalFormatting>
  <conditionalFormatting sqref="S87:S92">
    <cfRule type="cellIs" dxfId="4905" priority="292" operator="equal">
      <formula>"GL"</formula>
    </cfRule>
    <cfRule type="cellIs" dxfId="4904" priority="293" operator="equal">
      <formula>"VE"</formula>
    </cfRule>
    <cfRule type="cellIs" dxfId="4903" priority="294" operator="equal">
      <formula>"AT"</formula>
    </cfRule>
  </conditionalFormatting>
  <conditionalFormatting sqref="X87:X92">
    <cfRule type="cellIs" dxfId="4902" priority="289" operator="equal">
      <formula>"GL"</formula>
    </cfRule>
    <cfRule type="cellIs" dxfId="4901" priority="290" operator="equal">
      <formula>"VE"</formula>
    </cfRule>
    <cfRule type="cellIs" dxfId="4900" priority="291" operator="equal">
      <formula>"AT"</formula>
    </cfRule>
  </conditionalFormatting>
  <conditionalFormatting sqref="AC87:AC92">
    <cfRule type="cellIs" dxfId="4899" priority="286" operator="equal">
      <formula>"GL"</formula>
    </cfRule>
    <cfRule type="cellIs" dxfId="4898" priority="287" operator="equal">
      <formula>"VE"</formula>
    </cfRule>
    <cfRule type="cellIs" dxfId="4897" priority="288" operator="equal">
      <formula>"AT"</formula>
    </cfRule>
  </conditionalFormatting>
  <conditionalFormatting sqref="C87:C92">
    <cfRule type="expression" dxfId="4896" priority="281">
      <formula>AND(D87="B")</formula>
    </cfRule>
    <cfRule type="expression" dxfId="4895" priority="282">
      <formula>AND(D87="g")</formula>
    </cfRule>
    <cfRule type="expression" dxfId="4894" priority="283">
      <formula>AND(D87="t")</formula>
    </cfRule>
    <cfRule type="expression" dxfId="4893" priority="284">
      <formula>AND(D87="L")</formula>
    </cfRule>
    <cfRule type="expression" dxfId="4892" priority="285">
      <formula>AND(D87="N")</formula>
    </cfRule>
  </conditionalFormatting>
  <conditionalFormatting sqref="H87:H92">
    <cfRule type="expression" dxfId="4891" priority="276">
      <formula>AND(I87="B")</formula>
    </cfRule>
    <cfRule type="expression" dxfId="4890" priority="277">
      <formula>AND(I87="g")</formula>
    </cfRule>
    <cfRule type="expression" dxfId="4889" priority="278">
      <formula>AND(I87="t")</formula>
    </cfRule>
    <cfRule type="expression" dxfId="4888" priority="279">
      <formula>AND(I87="L")</formula>
    </cfRule>
    <cfRule type="expression" dxfId="4887" priority="280">
      <formula>AND(I87="N")</formula>
    </cfRule>
  </conditionalFormatting>
  <conditionalFormatting sqref="M87:M92">
    <cfRule type="expression" dxfId="4886" priority="271">
      <formula>AND(N87="B")</formula>
    </cfRule>
    <cfRule type="expression" dxfId="4885" priority="272">
      <formula>AND(N87="g")</formula>
    </cfRule>
    <cfRule type="expression" dxfId="4884" priority="273">
      <formula>AND(N87="t")</formula>
    </cfRule>
    <cfRule type="expression" dxfId="4883" priority="274">
      <formula>AND(N87="L")</formula>
    </cfRule>
    <cfRule type="expression" dxfId="4882" priority="275">
      <formula>AND(N87="N")</formula>
    </cfRule>
  </conditionalFormatting>
  <conditionalFormatting sqref="R87:R92">
    <cfRule type="expression" dxfId="4881" priority="266">
      <formula>AND(S87="B")</formula>
    </cfRule>
    <cfRule type="expression" dxfId="4880" priority="267">
      <formula>AND(S87="g")</formula>
    </cfRule>
    <cfRule type="expression" dxfId="4879" priority="268">
      <formula>AND(S87="t")</formula>
    </cfRule>
    <cfRule type="expression" dxfId="4878" priority="269">
      <formula>AND(S87="L")</formula>
    </cfRule>
    <cfRule type="expression" dxfId="4877" priority="270">
      <formula>AND(S87="N")</formula>
    </cfRule>
  </conditionalFormatting>
  <conditionalFormatting sqref="W87:W92">
    <cfRule type="expression" dxfId="4876" priority="261">
      <formula>AND(X87="B")</formula>
    </cfRule>
    <cfRule type="expression" dxfId="4875" priority="262">
      <formula>AND(X87="g")</formula>
    </cfRule>
    <cfRule type="expression" dxfId="4874" priority="263">
      <formula>AND(X87="t")</formula>
    </cfRule>
    <cfRule type="expression" dxfId="4873" priority="264">
      <formula>AND(X87="L")</formula>
    </cfRule>
    <cfRule type="expression" dxfId="4872" priority="265">
      <formula>AND(X87="N")</formula>
    </cfRule>
  </conditionalFormatting>
  <conditionalFormatting sqref="AB87:AB89">
    <cfRule type="expression" dxfId="4871" priority="256">
      <formula>AND(AC87="B")</formula>
    </cfRule>
    <cfRule type="expression" dxfId="4870" priority="257">
      <formula>AND(AC87="g")</formula>
    </cfRule>
    <cfRule type="expression" dxfId="4869" priority="258">
      <formula>AND(AC87="t")</formula>
    </cfRule>
    <cfRule type="expression" dxfId="4868" priority="259">
      <formula>AND(AC87="L")</formula>
    </cfRule>
    <cfRule type="expression" dxfId="4867" priority="260">
      <formula>AND(AC87="N")</formula>
    </cfRule>
  </conditionalFormatting>
  <conditionalFormatting sqref="E87:E92">
    <cfRule type="cellIs" dxfId="4866" priority="253" operator="equal">
      <formula>"GL"</formula>
    </cfRule>
    <cfRule type="cellIs" dxfId="4865" priority="254" operator="equal">
      <formula>"VE"</formula>
    </cfRule>
    <cfRule type="cellIs" dxfId="4864" priority="255" operator="equal">
      <formula>"AT"</formula>
    </cfRule>
  </conditionalFormatting>
  <conditionalFormatting sqref="J87:J92">
    <cfRule type="cellIs" dxfId="4863" priority="250" operator="equal">
      <formula>"GL"</formula>
    </cfRule>
    <cfRule type="cellIs" dxfId="4862" priority="251" operator="equal">
      <formula>"VE"</formula>
    </cfRule>
    <cfRule type="cellIs" dxfId="4861" priority="252" operator="equal">
      <formula>"AT"</formula>
    </cfRule>
  </conditionalFormatting>
  <conditionalFormatting sqref="O87:O92">
    <cfRule type="cellIs" dxfId="4860" priority="247" operator="equal">
      <formula>"GL"</formula>
    </cfRule>
    <cfRule type="cellIs" dxfId="4859" priority="248" operator="equal">
      <formula>"VE"</formula>
    </cfRule>
    <cfRule type="cellIs" dxfId="4858" priority="249" operator="equal">
      <formula>"AT"</formula>
    </cfRule>
  </conditionalFormatting>
  <conditionalFormatting sqref="T87:T92">
    <cfRule type="cellIs" dxfId="4857" priority="244" operator="equal">
      <formula>"GL"</formula>
    </cfRule>
    <cfRule type="cellIs" dxfId="4856" priority="245" operator="equal">
      <formula>"VE"</formula>
    </cfRule>
    <cfRule type="cellIs" dxfId="4855" priority="246" operator="equal">
      <formula>"AT"</formula>
    </cfRule>
  </conditionalFormatting>
  <conditionalFormatting sqref="Y87:Y92">
    <cfRule type="cellIs" dxfId="4854" priority="241" operator="equal">
      <formula>"GL"</formula>
    </cfRule>
    <cfRule type="cellIs" dxfId="4853" priority="242" operator="equal">
      <formula>"VE"</formula>
    </cfRule>
    <cfRule type="cellIs" dxfId="4852" priority="243" operator="equal">
      <formula>"AT"</formula>
    </cfRule>
  </conditionalFormatting>
  <conditionalFormatting sqref="AD87:AD92">
    <cfRule type="cellIs" dxfId="4851" priority="238" operator="equal">
      <formula>"GL"</formula>
    </cfRule>
    <cfRule type="cellIs" dxfId="4850" priority="239" operator="equal">
      <formula>"VE"</formula>
    </cfRule>
    <cfRule type="cellIs" dxfId="4849" priority="240" operator="equal">
      <formula>"AT"</formula>
    </cfRule>
  </conditionalFormatting>
  <conditionalFormatting sqref="W21:Y21">
    <cfRule type="expression" dxfId="4848" priority="1">
      <formula>COUNTIF($C$5:$Z$31,$C$133)&gt;1</formula>
    </cfRule>
    <cfRule type="expression" dxfId="4847" priority="2">
      <formula>COUNTIF($C$5:$Z$31,$C$132)&gt;1</formula>
    </cfRule>
    <cfRule type="expression" dxfId="4846" priority="3">
      <formula>COUNTIF($C$5:$Z$31,$C$131)&gt;1</formula>
    </cfRule>
    <cfRule type="expression" dxfId="4845" priority="4">
      <formula>COUNTIF($C$5:$Z$31,$C$130)&gt;1</formula>
    </cfRule>
    <cfRule type="expression" dxfId="4844" priority="5">
      <formula>COUNTIF($C$5:$Z$31,$C$129)&gt;1</formula>
    </cfRule>
    <cfRule type="expression" dxfId="4843" priority="6">
      <formula>COUNTIF($C$5:$Z$31,$C$128)&gt;1</formula>
    </cfRule>
    <cfRule type="expression" dxfId="4842" priority="7">
      <formula>COUNTIF($C$5:$Z$31,$C$127)&gt;1</formula>
    </cfRule>
    <cfRule type="expression" dxfId="4841" priority="8">
      <formula>COUNTIF($C$5:$Z$31,$C$126)&gt;1</formula>
    </cfRule>
    <cfRule type="expression" dxfId="4840" priority="9">
      <formula>COUNTIF($C$5:$Z$31,$C$125)&gt;1</formula>
    </cfRule>
    <cfRule type="expression" dxfId="4839" priority="10">
      <formula>COUNTIF($C$5:$Z$31,$C$124)&gt;1</formula>
    </cfRule>
    <cfRule type="expression" dxfId="4838" priority="11">
      <formula>COUNTIF($C$5:$Z$31,$C$123)&gt;1</formula>
    </cfRule>
    <cfRule type="expression" dxfId="4837" priority="12">
      <formula>COUNTIF($C$5:$Z$31,$C$122)&gt;1</formula>
    </cfRule>
    <cfRule type="expression" dxfId="4836" priority="13">
      <formula>COUNTIF($C$5:$Z$31,$C$121)&gt;1</formula>
    </cfRule>
    <cfRule type="expression" dxfId="4835" priority="14">
      <formula>COUNTIF($C$5:$Z$31,$C$120)&gt;1</formula>
    </cfRule>
    <cfRule type="expression" dxfId="4834" priority="15">
      <formula>COUNTIF($C$5:$Z$31,$C$119)&gt;1</formula>
    </cfRule>
    <cfRule type="expression" dxfId="4833" priority="16">
      <formula>COUNTIF($C$5:$Z$31,$C$118)&gt;1</formula>
    </cfRule>
    <cfRule type="expression" dxfId="4832" priority="17">
      <formula>COUNTIF($C$5:$Z$31,$C$117)&gt;1</formula>
    </cfRule>
    <cfRule type="expression" dxfId="4831" priority="18">
      <formula>COUNTIF($C$5:$Z$31,$C$116)&gt;1</formula>
    </cfRule>
    <cfRule type="expression" dxfId="4830" priority="19">
      <formula>COUNTIF($C$5:$Z$31,$C$115)&gt;1</formula>
    </cfRule>
    <cfRule type="expression" dxfId="4829" priority="20">
      <formula>COUNTIF($C$5:$Z$31,$C$114)&gt;1</formula>
    </cfRule>
    <cfRule type="expression" dxfId="4828" priority="21">
      <formula>COUNTIF($C$5:$Z$31,$C$113)&gt;1</formula>
    </cfRule>
    <cfRule type="expression" dxfId="4827" priority="22">
      <formula>COUNTIF($C$5:$Z$31,$C$112)&gt;1</formula>
    </cfRule>
    <cfRule type="expression" dxfId="4826" priority="23">
      <formula>COUNTIF($C$5:$Z$31,$C$111)&gt;1</formula>
    </cfRule>
    <cfRule type="expression" dxfId="4825" priority="24">
      <formula>COUNTIF($C$5:$Z$31,$C$110)&gt;1</formula>
    </cfRule>
    <cfRule type="expression" dxfId="4824" priority="25">
      <formula>COUNTIF($C$5:$Z$31,$C$109)&gt;1</formula>
    </cfRule>
    <cfRule type="expression" dxfId="4823" priority="26">
      <formula>COUNTIF($C$5:$Z$31,$C$108)&gt;1</formula>
    </cfRule>
    <cfRule type="expression" dxfId="4822" priority="27">
      <formula>COUNTIF($C$5:$Z$31,$C$107)&gt;1</formula>
    </cfRule>
    <cfRule type="expression" dxfId="4821" priority="28">
      <formula>COUNTIF($C$5:$Z$31,$C$106)&gt;1</formula>
    </cfRule>
    <cfRule type="expression" dxfId="4820" priority="29">
      <formula>COUNTIF($C$5:$Z$31,$C$105)&gt;1</formula>
    </cfRule>
    <cfRule type="expression" dxfId="4819" priority="30">
      <formula>COUNTIF($C$5:$Z$31,$C$104)&gt;1</formula>
    </cfRule>
    <cfRule type="expression" dxfId="4818" priority="31">
      <formula>COUNTIF($C$5:$Z$31,$C$103)&gt;1</formula>
    </cfRule>
    <cfRule type="expression" dxfId="4817" priority="32">
      <formula>COUNTIF($C$5:$Z$31,$C$102)&gt;1</formula>
    </cfRule>
    <cfRule type="expression" dxfId="4816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1" r:id="rId4" name="Button 9">
              <controlPr defaultSize="0" print="0" autoFill="0" autoPict="0" macro="[0]!Dimanche_D2">
                <anchor moveWithCells="1" sizeWithCells="1">
                  <from>
                    <xdr:col>27</xdr:col>
                    <xdr:colOff>238125</xdr:colOff>
                    <xdr:row>17</xdr:row>
                    <xdr:rowOff>161925</xdr:rowOff>
                  </from>
                  <to>
                    <xdr:col>29</xdr:col>
                    <xdr:colOff>438150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9828-A2C4-4AEB-9948-6CBE1FEFBD2B}">
  <sheetPr codeName="Feuil29">
    <pageSetUpPr fitToPage="1"/>
  </sheetPr>
  <dimension ref="A1:AM134"/>
  <sheetViews>
    <sheetView topLeftCell="A5" workbookViewId="0">
      <selection activeCell="E14" sqref="E14:F14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 x14ac:dyDescent="0.35">
      <c r="A2" s="117" t="s">
        <v>414</v>
      </c>
      <c r="D2" s="85" t="s">
        <v>1</v>
      </c>
    </row>
    <row r="3" spans="1:39" ht="33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85" t="s">
        <v>8</v>
      </c>
      <c r="B5" s="104"/>
      <c r="C5" s="845">
        <v>1033</v>
      </c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94">
        <v>1001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198"/>
      <c r="D6" s="1122"/>
      <c r="E6" s="1198"/>
      <c r="F6" s="1122"/>
      <c r="G6" s="760"/>
      <c r="H6" s="1198"/>
      <c r="I6" s="1122"/>
      <c r="J6" s="1059"/>
      <c r="K6" s="1065"/>
      <c r="L6" s="691"/>
      <c r="M6" s="1198"/>
      <c r="N6" s="1122"/>
      <c r="O6" s="1059"/>
      <c r="P6" s="1199"/>
      <c r="Q6" s="691"/>
      <c r="R6" s="1200"/>
      <c r="S6" s="1201"/>
      <c r="T6" s="1059"/>
      <c r="U6" s="1199"/>
      <c r="V6" s="691"/>
      <c r="W6" s="1202"/>
      <c r="X6" s="1203"/>
      <c r="Y6" s="1085"/>
      <c r="Z6" s="1174"/>
      <c r="AA6" s="104"/>
      <c r="AB6" s="85" t="s">
        <v>2</v>
      </c>
      <c r="AE6" s="198">
        <v>1002</v>
      </c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>
        <v>1024</v>
      </c>
      <c r="AF7" s="274"/>
      <c r="AG7" s="257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0" t="s">
        <v>13</v>
      </c>
      <c r="B9" s="104"/>
      <c r="C9" s="115" t="str">
        <f>$AB$42</f>
        <v>9105</v>
      </c>
      <c r="D9" s="843">
        <v>1001</v>
      </c>
      <c r="E9" s="878"/>
      <c r="F9" s="461">
        <v>9</v>
      </c>
      <c r="G9" s="104"/>
      <c r="H9" s="115" t="str">
        <f>$AB$40</f>
        <v>9104</v>
      </c>
      <c r="I9" s="843"/>
      <c r="J9" s="878"/>
      <c r="K9" s="111">
        <v>7</v>
      </c>
      <c r="L9" s="104"/>
      <c r="M9" s="115" t="str">
        <f>$AB$38</f>
        <v>9203</v>
      </c>
      <c r="N9" s="843"/>
      <c r="O9" s="878"/>
      <c r="P9" s="111">
        <v>5</v>
      </c>
      <c r="Q9" s="104"/>
      <c r="R9" s="115" t="str">
        <f>$AB$36</f>
        <v>9102</v>
      </c>
      <c r="S9" s="843"/>
      <c r="T9" s="878"/>
      <c r="U9" s="111">
        <v>3</v>
      </c>
      <c r="V9" s="104"/>
      <c r="W9" s="115">
        <f>$AB$34</f>
        <v>9101</v>
      </c>
      <c r="X9" s="1166"/>
      <c r="Y9" s="1167"/>
      <c r="Z9" s="111">
        <v>1</v>
      </c>
      <c r="AA9" s="119"/>
      <c r="AB9" s="858" t="s">
        <v>14</v>
      </c>
      <c r="AC9" s="858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916" t="str">
        <f>$AC$42</f>
        <v>7:04</v>
      </c>
      <c r="D10" s="1197"/>
      <c r="E10" s="916">
        <f>$AD$42</f>
        <v>1.9444444444444445E-2</v>
      </c>
      <c r="F10" s="918"/>
      <c r="G10" s="106"/>
      <c r="H10" s="888" t="str">
        <f>$AC$40</f>
        <v>6:34</v>
      </c>
      <c r="I10" s="975"/>
      <c r="J10" s="888">
        <f>$AD$40</f>
        <v>4.7222222222222221E-2</v>
      </c>
      <c r="K10" s="889"/>
      <c r="L10" s="109"/>
      <c r="M10" s="888" t="str">
        <f>$AC$38</f>
        <v>6:08</v>
      </c>
      <c r="N10" s="975"/>
      <c r="O10" s="888" t="str">
        <f>$AD$38</f>
        <v>23:54</v>
      </c>
      <c r="P10" s="889"/>
      <c r="Q10" s="109"/>
      <c r="R10" s="888" t="str">
        <f>$AC$36</f>
        <v>6:01</v>
      </c>
      <c r="S10" s="975"/>
      <c r="T10" s="888">
        <f>$AD$36</f>
        <v>2.9861111111111113E-2</v>
      </c>
      <c r="U10" s="889"/>
      <c r="V10" s="109"/>
      <c r="W10" s="888" t="str">
        <f>$AC$34</f>
        <v>5:34</v>
      </c>
      <c r="X10" s="975"/>
      <c r="Y10" s="888">
        <f>$AD$34</f>
        <v>6.0416666666666667E-2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85" t="s">
        <v>18</v>
      </c>
      <c r="B13" s="104"/>
      <c r="C13" s="115" t="str">
        <f>$AB$43</f>
        <v>9205</v>
      </c>
      <c r="D13" s="843"/>
      <c r="E13" s="878"/>
      <c r="F13" s="461">
        <v>10</v>
      </c>
      <c r="G13" s="104"/>
      <c r="H13" s="115" t="str">
        <f>$AB$41</f>
        <v>9204</v>
      </c>
      <c r="I13" s="843"/>
      <c r="J13" s="878"/>
      <c r="K13" s="111">
        <v>8</v>
      </c>
      <c r="L13" s="104"/>
      <c r="M13" s="115" t="str">
        <f>$AB$39</f>
        <v>9103</v>
      </c>
      <c r="N13" s="843"/>
      <c r="O13" s="878"/>
      <c r="P13" s="111">
        <v>6</v>
      </c>
      <c r="Q13" s="104"/>
      <c r="R13" s="115" t="str">
        <f>$AB$37</f>
        <v>9202</v>
      </c>
      <c r="S13" s="843"/>
      <c r="T13" s="878"/>
      <c r="U13" s="111">
        <v>4</v>
      </c>
      <c r="V13" s="104"/>
      <c r="W13" s="115" t="str">
        <f>$AB$35</f>
        <v>9201</v>
      </c>
      <c r="X13" s="856"/>
      <c r="Y13" s="904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916" t="str">
        <f>$AC$43</f>
        <v>7:28</v>
      </c>
      <c r="D14" s="1197"/>
      <c r="E14" s="916">
        <f>$AD$43</f>
        <v>3.888888888888889E-2</v>
      </c>
      <c r="F14" s="918"/>
      <c r="G14" s="106"/>
      <c r="H14" s="888" t="str">
        <f>$AC$41</f>
        <v>6:43</v>
      </c>
      <c r="I14" s="975"/>
      <c r="J14" s="888">
        <f>$AD$41</f>
        <v>6.0416666666666667E-2</v>
      </c>
      <c r="K14" s="889"/>
      <c r="L14" s="106"/>
      <c r="M14" s="888" t="str">
        <f>$AC$39</f>
        <v>6:19</v>
      </c>
      <c r="N14" s="975"/>
      <c r="O14" s="888">
        <f>$AD$39</f>
        <v>3.8194444444444441E-2</v>
      </c>
      <c r="P14" s="889"/>
      <c r="Q14" s="109"/>
      <c r="R14" s="888" t="str">
        <f>$AC$37</f>
        <v>6:02</v>
      </c>
      <c r="S14" s="975"/>
      <c r="T14" s="888">
        <f>$AD$37</f>
        <v>2.9166666666666664E-2</v>
      </c>
      <c r="U14" s="889"/>
      <c r="V14" s="109"/>
      <c r="W14" s="888" t="str">
        <f>$AC$35</f>
        <v>5:38</v>
      </c>
      <c r="X14" s="975"/>
      <c r="Y14" s="888">
        <f>$AD$35</f>
        <v>5.1388888888888894E-2</v>
      </c>
      <c r="Z14" s="889"/>
      <c r="AB14" s="858" t="s">
        <v>16</v>
      </c>
      <c r="AC14" s="858"/>
      <c r="AE14" s="158"/>
      <c r="AF14" s="565"/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0" t="s">
        <v>22</v>
      </c>
      <c r="B17" s="104"/>
      <c r="C17" s="914" t="s">
        <v>415</v>
      </c>
      <c r="D17" s="915"/>
      <c r="E17" s="1015"/>
      <c r="F17" s="236"/>
      <c r="H17" s="914"/>
      <c r="I17" s="915"/>
      <c r="J17" s="1015"/>
      <c r="K17" s="236"/>
      <c r="M17" s="845"/>
      <c r="N17" s="877"/>
      <c r="O17" s="934"/>
      <c r="P17" s="111"/>
      <c r="Q17" s="462"/>
      <c r="R17" s="845"/>
      <c r="S17" s="877"/>
      <c r="T17" s="934"/>
      <c r="U17" s="111"/>
      <c r="V17" s="462"/>
      <c r="W17" s="845"/>
      <c r="X17" s="877"/>
      <c r="Y17" s="934"/>
      <c r="Z17" s="111"/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121" t="s">
        <v>416</v>
      </c>
      <c r="D18" s="1122"/>
      <c r="E18" s="1121" t="s">
        <v>416</v>
      </c>
      <c r="F18" s="1122"/>
      <c r="H18" s="1121"/>
      <c r="I18" s="1122"/>
      <c r="J18" s="954"/>
      <c r="K18" s="1025"/>
      <c r="M18" s="916"/>
      <c r="N18" s="1197"/>
      <c r="O18" s="888"/>
      <c r="P18" s="889"/>
      <c r="Q18" s="604"/>
      <c r="R18" s="916"/>
      <c r="S18" s="1197"/>
      <c r="T18" s="888"/>
      <c r="U18" s="889"/>
      <c r="V18" s="604"/>
      <c r="W18" s="916"/>
      <c r="X18" s="1197"/>
      <c r="Y18" s="888"/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85" t="s">
        <v>27</v>
      </c>
      <c r="B21" s="104"/>
      <c r="C21" s="914" t="s">
        <v>415</v>
      </c>
      <c r="D21" s="915"/>
      <c r="E21" s="1015"/>
      <c r="F21" s="236"/>
      <c r="G21" s="183"/>
      <c r="H21" s="914"/>
      <c r="I21" s="915"/>
      <c r="J21" s="1015"/>
      <c r="K21" s="606"/>
      <c r="L21" s="607"/>
      <c r="M21" s="845"/>
      <c r="N21" s="877"/>
      <c r="O21" s="934"/>
      <c r="P21" s="606"/>
      <c r="Q21" s="464"/>
      <c r="R21" s="845"/>
      <c r="S21" s="877"/>
      <c r="T21" s="934"/>
      <c r="U21" s="606"/>
      <c r="V21" s="104"/>
      <c r="W21" s="843"/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21" t="s">
        <v>416</v>
      </c>
      <c r="D22" s="1122"/>
      <c r="E22" s="1121" t="s">
        <v>416</v>
      </c>
      <c r="F22" s="1122"/>
      <c r="G22" s="608"/>
      <c r="H22" s="1191"/>
      <c r="I22" s="1192"/>
      <c r="J22" s="1121"/>
      <c r="K22" s="1122"/>
      <c r="L22" s="428"/>
      <c r="M22" s="1191"/>
      <c r="N22" s="1192"/>
      <c r="O22" s="1121"/>
      <c r="P22" s="1122"/>
      <c r="Q22" s="464"/>
      <c r="R22" s="1194"/>
      <c r="S22" s="1195"/>
      <c r="T22" s="1196"/>
      <c r="U22" s="1159"/>
      <c r="V22" s="106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COUNTA(AE5:AE7,AE9:AE11,AE13:AE15,AF14,AG14,AG15,AG5:AG7,C5,H5,M5,R5,W5,W17,I9,S9,S13,X9,D13,I13,N13,N9,X13,D9,C17,H17,C21,H21,M21,R21,W21,M17,R17,C25,H25,M25,R25,C29,H29,M29,R29,W29,AF5,W25)</f>
        <v>12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181"/>
      <c r="I23" s="1070"/>
      <c r="J23" s="1070"/>
      <c r="K23" s="1070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0" t="s">
        <v>30</v>
      </c>
      <c r="B25" s="104"/>
      <c r="C25" s="845">
        <v>1017</v>
      </c>
      <c r="D25" s="877"/>
      <c r="E25" s="846"/>
      <c r="F25" s="236"/>
      <c r="G25" s="183"/>
      <c r="H25" s="845">
        <v>1016</v>
      </c>
      <c r="I25" s="877"/>
      <c r="J25" s="846"/>
      <c r="K25" s="236"/>
      <c r="L25" s="183"/>
      <c r="M25" s="845"/>
      <c r="N25" s="877"/>
      <c r="O25" s="846"/>
      <c r="P25" s="236"/>
      <c r="Q25" s="183"/>
      <c r="R25" s="914"/>
      <c r="S25" s="915"/>
      <c r="T25" s="1015"/>
      <c r="U25" s="236"/>
      <c r="V25" s="5"/>
      <c r="W25" s="856"/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88"/>
      <c r="D26" s="1189"/>
      <c r="E26" s="954"/>
      <c r="F26" s="1040"/>
      <c r="G26" s="355"/>
      <c r="H26" s="1075"/>
      <c r="I26" s="1076"/>
      <c r="J26" s="1075"/>
      <c r="K26" s="1076"/>
      <c r="L26" s="355"/>
      <c r="M26" s="954"/>
      <c r="N26" s="1025"/>
      <c r="O26" s="954"/>
      <c r="P26" s="1025"/>
      <c r="Q26" s="355"/>
      <c r="R26" s="1191"/>
      <c r="S26" s="1192"/>
      <c r="T26" s="954"/>
      <c r="U26" s="955"/>
      <c r="V26" s="19"/>
      <c r="W26" s="954"/>
      <c r="X26" s="1025"/>
      <c r="Y26" s="1085"/>
      <c r="Z26" s="840"/>
      <c r="AA26" s="104"/>
      <c r="AB26" s="105"/>
      <c r="AC26" s="893"/>
      <c r="AD26" s="893"/>
      <c r="AF26" s="1193"/>
      <c r="AG26" s="1193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85" t="s">
        <v>35</v>
      </c>
      <c r="B29" s="104"/>
      <c r="C29" s="845">
        <v>1015</v>
      </c>
      <c r="D29" s="877"/>
      <c r="E29" s="846"/>
      <c r="F29" s="236"/>
      <c r="G29" s="183"/>
      <c r="H29" s="845">
        <v>1028</v>
      </c>
      <c r="I29" s="877"/>
      <c r="J29" s="846"/>
      <c r="K29" s="236"/>
      <c r="L29" s="183"/>
      <c r="M29" s="845">
        <v>1018</v>
      </c>
      <c r="N29" s="877"/>
      <c r="O29" s="846"/>
      <c r="P29" s="236"/>
      <c r="Q29" s="183"/>
      <c r="R29" s="845"/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4">
      <c r="A30" s="885"/>
      <c r="B30" s="104"/>
      <c r="C30" s="1188"/>
      <c r="D30" s="1189"/>
      <c r="E30" s="1039"/>
      <c r="F30" s="1040"/>
      <c r="G30" s="355"/>
      <c r="H30" s="954"/>
      <c r="I30" s="1190"/>
      <c r="J30" s="954"/>
      <c r="K30" s="1025"/>
      <c r="L30" s="355"/>
      <c r="M30" s="954"/>
      <c r="N30" s="1027"/>
      <c r="O30" s="954"/>
      <c r="P30" s="1025"/>
      <c r="Q30" s="355"/>
      <c r="R30" s="1191"/>
      <c r="S30" s="1192"/>
      <c r="T30" s="954"/>
      <c r="U30" s="1025"/>
      <c r="V30" s="25"/>
      <c r="W30" s="954"/>
      <c r="X30" s="1025"/>
      <c r="Y30" s="629"/>
      <c r="Z30" s="736"/>
      <c r="AA30" s="104"/>
      <c r="AB30" s="105"/>
      <c r="AC30" s="893"/>
      <c r="AD30" s="894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>
        <v>9101</v>
      </c>
      <c r="AC34" s="96" t="s">
        <v>417</v>
      </c>
      <c r="AD34" s="400">
        <v>6.0416666666666667E-2</v>
      </c>
      <c r="AE34" s="766" t="s">
        <v>418</v>
      </c>
      <c r="AF34" s="93"/>
      <c r="AG34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 t="s">
        <v>338</v>
      </c>
      <c r="AD35" s="400">
        <v>5.1388888888888894E-2</v>
      </c>
      <c r="AE35" s="766" t="s">
        <v>419</v>
      </c>
      <c r="AF35" s="93"/>
      <c r="AG35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 t="s">
        <v>344</v>
      </c>
      <c r="AD36" s="400">
        <v>2.9861111111111113E-2</v>
      </c>
      <c r="AE36" s="766" t="s">
        <v>420</v>
      </c>
      <c r="AF36" s="93"/>
      <c r="AG36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 t="s">
        <v>421</v>
      </c>
      <c r="AD37" s="400">
        <v>2.9166666666666664E-2</v>
      </c>
      <c r="AE37" s="766" t="s">
        <v>422</v>
      </c>
      <c r="AF37" s="93"/>
      <c r="AG37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 t="s">
        <v>423</v>
      </c>
      <c r="AD38" s="400" t="s">
        <v>424</v>
      </c>
      <c r="AE38" s="766" t="s">
        <v>425</v>
      </c>
      <c r="AF38" s="93"/>
      <c r="AG38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 t="s">
        <v>426</v>
      </c>
      <c r="AD39" s="400">
        <v>3.8194444444444441E-2</v>
      </c>
      <c r="AE39" s="766" t="s">
        <v>420</v>
      </c>
      <c r="AF39" s="93"/>
      <c r="AG39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48</v>
      </c>
      <c r="AC40" s="96" t="s">
        <v>427</v>
      </c>
      <c r="AD40" s="400">
        <v>4.7222222222222221E-2</v>
      </c>
      <c r="AE40" s="766" t="s">
        <v>420</v>
      </c>
      <c r="AF40" s="93"/>
      <c r="AG40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45</v>
      </c>
      <c r="AC41" s="96" t="s">
        <v>428</v>
      </c>
      <c r="AD41" s="400">
        <v>6.0416666666666667E-2</v>
      </c>
      <c r="AE41" s="766" t="s">
        <v>422</v>
      </c>
      <c r="AF41" s="93"/>
      <c r="AG41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119</v>
      </c>
      <c r="AC42" s="96" t="s">
        <v>429</v>
      </c>
      <c r="AD42" s="404">
        <v>1.9444444444444445E-2</v>
      </c>
      <c r="AE42" s="766" t="s">
        <v>430</v>
      </c>
      <c r="AF42" s="93"/>
      <c r="AG42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123</v>
      </c>
      <c r="AC43" s="96" t="s">
        <v>431</v>
      </c>
      <c r="AD43" s="404">
        <v>3.888888888888889E-2</v>
      </c>
      <c r="AE43" s="766" t="s">
        <v>432</v>
      </c>
      <c r="AF43" s="767"/>
      <c r="AG4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/>
      <c r="AB44"/>
      <c r="AC44"/>
      <c r="AD44"/>
      <c r="AE44"/>
      <c r="AF44" s="767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 x14ac:dyDescent="0.3">
      <c r="AI49" s="94"/>
      <c r="AJ49" s="93"/>
      <c r="AK49" s="93"/>
    </row>
    <row r="50" spans="29:37" hidden="1" x14ac:dyDescent="0.3">
      <c r="AI50" s="94"/>
      <c r="AJ50" s="93"/>
      <c r="AK50" s="93"/>
    </row>
    <row r="51" spans="29:37" hidden="1" x14ac:dyDescent="0.3">
      <c r="AI51" s="94"/>
      <c r="AJ51" s="93"/>
      <c r="AK51" s="93"/>
    </row>
    <row r="52" spans="29:37" hidden="1" x14ac:dyDescent="0.3">
      <c r="AI52" s="94"/>
      <c r="AJ52" s="93"/>
      <c r="AK52" s="93"/>
    </row>
    <row r="53" spans="29:37" hidden="1" x14ac:dyDescent="0.3">
      <c r="AI53" s="94"/>
      <c r="AJ53" s="93"/>
      <c r="AK53" s="93"/>
    </row>
    <row r="54" spans="29:37" hidden="1" x14ac:dyDescent="0.3">
      <c r="AI54" s="94"/>
      <c r="AJ54" s="93"/>
      <c r="AK54" s="93"/>
    </row>
    <row r="55" spans="29:37" hidden="1" x14ac:dyDescent="0.3">
      <c r="AI55" s="94"/>
      <c r="AJ55" s="93"/>
      <c r="AK55" s="93"/>
    </row>
    <row r="56" spans="29:37" hidden="1" x14ac:dyDescent="0.3">
      <c r="AI56" s="94"/>
      <c r="AJ56" s="93"/>
      <c r="AK56" s="93"/>
    </row>
    <row r="57" spans="29:37" hidden="1" x14ac:dyDescent="0.3">
      <c r="AI57" s="94"/>
      <c r="AJ57" s="93"/>
      <c r="AK57" s="93"/>
    </row>
    <row r="58" spans="29:37" hidden="1" x14ac:dyDescent="0.3">
      <c r="AI58" s="94"/>
      <c r="AJ58" s="93"/>
      <c r="AK58" s="93"/>
    </row>
    <row r="59" spans="29:37" hidden="1" x14ac:dyDescent="0.3">
      <c r="AI59" s="94"/>
      <c r="AJ59" s="93"/>
      <c r="AK59" s="93"/>
    </row>
    <row r="60" spans="29:37" hidden="1" x14ac:dyDescent="0.3">
      <c r="AC60" s="87"/>
      <c r="AG60" s="86"/>
    </row>
    <row r="61" spans="29:37" hidden="1" x14ac:dyDescent="0.3">
      <c r="AC61" s="87"/>
      <c r="AG61" s="86"/>
    </row>
    <row r="62" spans="29:37" hidden="1" x14ac:dyDescent="0.3">
      <c r="AC62" s="87"/>
      <c r="AG62" s="86"/>
    </row>
    <row r="63" spans="29:37" hidden="1" x14ac:dyDescent="0.3">
      <c r="AJ63" s="85" t="s">
        <v>251</v>
      </c>
    </row>
    <row r="64" spans="29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R1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hidden="1" x14ac:dyDescent="0.3">
      <c r="C101" s="85">
        <v>1001</v>
      </c>
      <c r="D101" s="85" t="str">
        <f>'Semaine P1 30 old'!D101</f>
        <v>L</v>
      </c>
    </row>
    <row r="102" spans="3:4" hidden="1" x14ac:dyDescent="0.3">
      <c r="C102" s="85">
        <v>1002</v>
      </c>
      <c r="D102" s="85" t="str">
        <f>'Semaine P1 30 old'!D102</f>
        <v>T</v>
      </c>
    </row>
    <row r="103" spans="3:4" hidden="1" x14ac:dyDescent="0.3">
      <c r="C103" s="85">
        <v>1003</v>
      </c>
      <c r="D103" s="85" t="str">
        <f>'Semaine P1 30 old'!D103</f>
        <v>N</v>
      </c>
    </row>
    <row r="104" spans="3:4" hidden="1" x14ac:dyDescent="0.3">
      <c r="C104" s="85">
        <v>1004</v>
      </c>
      <c r="D104" s="85" t="str">
        <f>'Semaine P1 30 old'!D104</f>
        <v>L</v>
      </c>
    </row>
    <row r="105" spans="3:4" hidden="1" x14ac:dyDescent="0.3">
      <c r="C105" s="85">
        <v>1005</v>
      </c>
      <c r="D105" s="85" t="str">
        <f>'Semaine P1 30 old'!D105</f>
        <v>T</v>
      </c>
    </row>
    <row r="106" spans="3:4" hidden="1" x14ac:dyDescent="0.3">
      <c r="C106" s="85">
        <v>1006</v>
      </c>
      <c r="D106" s="85" t="str">
        <f>'Semaine P1 30 old'!D106</f>
        <v>N</v>
      </c>
    </row>
    <row r="107" spans="3:4" hidden="1" x14ac:dyDescent="0.3">
      <c r="C107" s="85">
        <v>1007</v>
      </c>
      <c r="D107" s="85" t="str">
        <f>'Semaine P1 30 old'!D107</f>
        <v>N</v>
      </c>
    </row>
    <row r="108" spans="3:4" hidden="1" x14ac:dyDescent="0.3">
      <c r="C108" s="85">
        <v>1008</v>
      </c>
      <c r="D108" s="85" t="str">
        <f>'Semaine P1 30 old'!D108</f>
        <v>L</v>
      </c>
    </row>
    <row r="109" spans="3:4" hidden="1" x14ac:dyDescent="0.3">
      <c r="C109" s="85">
        <v>1009</v>
      </c>
      <c r="D109" s="85" t="str">
        <f>'Semaine P1 30 old'!D109</f>
        <v>N</v>
      </c>
    </row>
    <row r="110" spans="3:4" hidden="1" x14ac:dyDescent="0.3">
      <c r="C110" s="85">
        <v>1010</v>
      </c>
      <c r="D110" s="85" t="str">
        <f>'Semaine P1 30 old'!D110</f>
        <v>T</v>
      </c>
    </row>
    <row r="111" spans="3:4" hidden="1" x14ac:dyDescent="0.3">
      <c r="C111" s="85">
        <v>1011</v>
      </c>
      <c r="D111" s="85" t="str">
        <f>'Semaine P1 30 old'!D111</f>
        <v>N</v>
      </c>
    </row>
    <row r="112" spans="3:4" hidden="1" x14ac:dyDescent="0.3">
      <c r="C112" s="85">
        <v>1012</v>
      </c>
      <c r="D112" s="85" t="str">
        <f>'Semaine P1 30 old'!D112</f>
        <v>L</v>
      </c>
    </row>
    <row r="113" spans="3:4" hidden="1" x14ac:dyDescent="0.3">
      <c r="C113" s="85">
        <v>1013</v>
      </c>
      <c r="D113" s="85" t="str">
        <f>'Semaine P1 30 old'!D113</f>
        <v>T</v>
      </c>
    </row>
    <row r="114" spans="3:4" hidden="1" x14ac:dyDescent="0.3">
      <c r="C114" s="85">
        <v>1014</v>
      </c>
      <c r="D114" s="85" t="str">
        <f>'Semaine P1 30 old'!D114</f>
        <v>T</v>
      </c>
    </row>
    <row r="115" spans="3:4" hidden="1" x14ac:dyDescent="0.3">
      <c r="C115" s="85">
        <v>1015</v>
      </c>
      <c r="D115" s="85" t="str">
        <f>'Semaine P1 30 old'!D115</f>
        <v>T</v>
      </c>
    </row>
    <row r="116" spans="3:4" hidden="1" x14ac:dyDescent="0.3">
      <c r="C116" s="85">
        <v>1016</v>
      </c>
      <c r="D116" s="85" t="str">
        <f>'Semaine P1 30 old'!D116</f>
        <v>T</v>
      </c>
    </row>
    <row r="117" spans="3:4" hidden="1" x14ac:dyDescent="0.3">
      <c r="C117" s="85">
        <v>1017</v>
      </c>
      <c r="D117" s="85" t="str">
        <f>'Semaine P1 30 old'!D117</f>
        <v>T</v>
      </c>
    </row>
    <row r="118" spans="3:4" hidden="1" x14ac:dyDescent="0.3">
      <c r="C118" s="85">
        <v>1018</v>
      </c>
      <c r="D118" s="85" t="str">
        <f>'Semaine P1 30 old'!D118</f>
        <v>L</v>
      </c>
    </row>
    <row r="119" spans="3:4" hidden="1" x14ac:dyDescent="0.3">
      <c r="C119" s="85">
        <v>1019</v>
      </c>
      <c r="D119" s="85" t="str">
        <f>'Semaine P1 30 old'!D119</f>
        <v>T</v>
      </c>
    </row>
    <row r="120" spans="3:4" hidden="1" x14ac:dyDescent="0.3">
      <c r="C120" s="85">
        <v>1020</v>
      </c>
      <c r="D120" s="85" t="str">
        <f>'Semaine P1 30 old'!D120</f>
        <v>N</v>
      </c>
    </row>
    <row r="121" spans="3:4" hidden="1" x14ac:dyDescent="0.3">
      <c r="C121" s="85">
        <v>1021</v>
      </c>
      <c r="D121" s="85" t="str">
        <f>'Semaine P1 30 old'!D121</f>
        <v>N</v>
      </c>
    </row>
    <row r="122" spans="3:4" hidden="1" x14ac:dyDescent="0.3">
      <c r="C122" s="85">
        <v>1022</v>
      </c>
      <c r="D122" s="85" t="str">
        <f>'Semaine P1 30 old'!D122</f>
        <v>L</v>
      </c>
    </row>
    <row r="123" spans="3:4" hidden="1" x14ac:dyDescent="0.3">
      <c r="C123" s="85">
        <v>1023</v>
      </c>
      <c r="D123" s="85" t="str">
        <f>'Semaine P1 30 old'!D123</f>
        <v>L</v>
      </c>
    </row>
    <row r="124" spans="3:4" hidden="1" x14ac:dyDescent="0.3">
      <c r="C124" s="85">
        <v>1024</v>
      </c>
      <c r="D124" s="85" t="str">
        <f>'Semaine P1 30 old'!D124</f>
        <v>T</v>
      </c>
    </row>
    <row r="125" spans="3:4" hidden="1" x14ac:dyDescent="0.3">
      <c r="C125" s="85">
        <v>1025</v>
      </c>
      <c r="D125" s="85" t="str">
        <f>'Semaine P1 30 old'!D125</f>
        <v>T</v>
      </c>
    </row>
    <row r="126" spans="3:4" hidden="1" x14ac:dyDescent="0.3">
      <c r="C126" s="85">
        <v>1026</v>
      </c>
      <c r="D126" s="85" t="str">
        <f>'Semaine P1 30 old'!D126</f>
        <v>N</v>
      </c>
    </row>
    <row r="127" spans="3:4" hidden="1" x14ac:dyDescent="0.3">
      <c r="C127" s="85">
        <v>1027</v>
      </c>
      <c r="D127" s="85" t="str">
        <f>'Semaine P1 30 old'!D127</f>
        <v>L</v>
      </c>
    </row>
    <row r="128" spans="3:4" hidden="1" x14ac:dyDescent="0.3">
      <c r="C128" s="85">
        <v>1028</v>
      </c>
      <c r="D128" s="85" t="str">
        <f>'Semaine P1 30 old'!D128</f>
        <v>T</v>
      </c>
    </row>
    <row r="129" spans="3:4" hidden="1" x14ac:dyDescent="0.3">
      <c r="C129" s="85">
        <v>1029</v>
      </c>
      <c r="D129" s="85" t="str">
        <f>'Semaine P1 30 old'!D129</f>
        <v>L</v>
      </c>
    </row>
    <row r="130" spans="3:4" hidden="1" x14ac:dyDescent="0.3">
      <c r="C130" s="85">
        <v>1030</v>
      </c>
      <c r="D130" s="85" t="str">
        <f>'Semaine P1 30 old'!D130</f>
        <v>L</v>
      </c>
    </row>
    <row r="131" spans="3:4" hidden="1" x14ac:dyDescent="0.3">
      <c r="C131" s="85">
        <v>1031</v>
      </c>
      <c r="D131" s="85" t="str">
        <f>'Semaine P1 30 old'!D131</f>
        <v>L</v>
      </c>
    </row>
    <row r="132" spans="3:4" hidden="1" x14ac:dyDescent="0.3">
      <c r="C132" s="85">
        <v>1032</v>
      </c>
      <c r="D132" s="85" t="str">
        <f>'Semaine P1 30 old'!D132</f>
        <v>L</v>
      </c>
    </row>
    <row r="133" spans="3:4" hidden="1" x14ac:dyDescent="0.3">
      <c r="C133" s="85">
        <v>1033</v>
      </c>
      <c r="D133" s="85" t="str">
        <f>'Semaine P1 30 old'!D133</f>
        <v>L</v>
      </c>
    </row>
    <row r="134" spans="3:4" hidden="1" x14ac:dyDescent="0.3"/>
  </sheetData>
  <mergeCells count="132"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D9:E9"/>
    <mergeCell ref="I9:J9"/>
    <mergeCell ref="N9:O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C18:D18"/>
    <mergeCell ref="E18:F18"/>
    <mergeCell ref="C10:D10"/>
    <mergeCell ref="E10:F10"/>
    <mergeCell ref="H10:I10"/>
    <mergeCell ref="J10:K10"/>
    <mergeCell ref="M10:N10"/>
    <mergeCell ref="O10:P10"/>
    <mergeCell ref="W10:X10"/>
    <mergeCell ref="AB10:AC10"/>
    <mergeCell ref="T18:U18"/>
    <mergeCell ref="R10:S10"/>
    <mergeCell ref="T10:U10"/>
    <mergeCell ref="S9:T9"/>
    <mergeCell ref="A13:A15"/>
    <mergeCell ref="D13:E13"/>
    <mergeCell ref="I13:J13"/>
    <mergeCell ref="N13:O13"/>
    <mergeCell ref="S13:T13"/>
    <mergeCell ref="X13:Y13"/>
    <mergeCell ref="AB13:AC13"/>
    <mergeCell ref="C14:D14"/>
    <mergeCell ref="E14:F14"/>
    <mergeCell ref="W14:X14"/>
    <mergeCell ref="Y14:Z14"/>
    <mergeCell ref="AB14:AC14"/>
    <mergeCell ref="H14:I14"/>
    <mergeCell ref="J14:K14"/>
    <mergeCell ref="M14:N14"/>
    <mergeCell ref="O14:P14"/>
    <mergeCell ref="R14:S14"/>
    <mergeCell ref="T14:U14"/>
    <mergeCell ref="A21:A23"/>
    <mergeCell ref="C21:E21"/>
    <mergeCell ref="H21:J21"/>
    <mergeCell ref="M21:O21"/>
    <mergeCell ref="R21:T21"/>
    <mergeCell ref="W21:Y21"/>
    <mergeCell ref="Y22:Z22"/>
    <mergeCell ref="H18:I18"/>
    <mergeCell ref="J18:K18"/>
    <mergeCell ref="M18:N18"/>
    <mergeCell ref="O18:P18"/>
    <mergeCell ref="R18:S18"/>
    <mergeCell ref="I23:K23"/>
    <mergeCell ref="A17:A19"/>
    <mergeCell ref="C17:E17"/>
    <mergeCell ref="H17:J17"/>
    <mergeCell ref="M17:O17"/>
    <mergeCell ref="R17:T17"/>
    <mergeCell ref="W17:Y17"/>
    <mergeCell ref="W18:X18"/>
    <mergeCell ref="Y18:Z18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C22:AD22"/>
    <mergeCell ref="A25:A27"/>
    <mergeCell ref="C25:E25"/>
    <mergeCell ref="H25:J25"/>
    <mergeCell ref="M25:O25"/>
    <mergeCell ref="R25:T25"/>
    <mergeCell ref="W25:Y25"/>
    <mergeCell ref="AB25:AC25"/>
    <mergeCell ref="Y26:Z26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26:AD26"/>
    <mergeCell ref="AF26:AG26"/>
    <mergeCell ref="A29:A31"/>
    <mergeCell ref="C29:E29"/>
    <mergeCell ref="H29:J29"/>
    <mergeCell ref="M29:O29"/>
    <mergeCell ref="R29:T29"/>
    <mergeCell ref="W29:Y29"/>
    <mergeCell ref="AB29:AC29"/>
    <mergeCell ref="C30:D30"/>
    <mergeCell ref="T30:U30"/>
    <mergeCell ref="W30:X30"/>
    <mergeCell ref="AC30:AD30"/>
    <mergeCell ref="E30:F30"/>
    <mergeCell ref="H30:I30"/>
    <mergeCell ref="J30:K30"/>
    <mergeCell ref="M30:N30"/>
    <mergeCell ref="O30:P30"/>
    <mergeCell ref="R30:S30"/>
  </mergeCells>
  <conditionalFormatting sqref="AE34:AE43">
    <cfRule type="cellIs" dxfId="4815" priority="236" stopIfTrue="1" operator="between">
      <formula>0</formula>
      <formula>160</formula>
    </cfRule>
    <cfRule type="cellIs" dxfId="4814" priority="237" stopIfTrue="1" operator="between">
      <formula>160</formula>
      <formula>251</formula>
    </cfRule>
    <cfRule type="cellIs" dxfId="4813" priority="238" stopIfTrue="1" operator="greaterThan">
      <formula>251</formula>
    </cfRule>
  </conditionalFormatting>
  <conditionalFormatting sqref="F87:G92 K87:L92 Z90:AB92 U87:V92 P87:Q92 Z87:AA89">
    <cfRule type="cellIs" dxfId="4812" priority="233" operator="equal">
      <formula>"GL"</formula>
    </cfRule>
    <cfRule type="cellIs" dxfId="4811" priority="234" operator="equal">
      <formula>"VE"</formula>
    </cfRule>
    <cfRule type="cellIs" dxfId="4810" priority="235" operator="equal">
      <formula>"AT"</formula>
    </cfRule>
  </conditionalFormatting>
  <conditionalFormatting sqref="R17:T17 M17:O17 H17 W21:Y21 M5:O5 R5:T5 W5:Y5 R21:T21 C25 C29 H25 M25 R25 H29 W29 M29 R29 W25 C5:E5 H5:J5 M21:O21 H21">
    <cfRule type="expression" dxfId="4809" priority="200">
      <formula>COUNTIF($C$5:$Z$31,$C$133)&gt;1</formula>
    </cfRule>
    <cfRule type="expression" dxfId="4808" priority="201">
      <formula>COUNTIF($C$5:$Z$31,$C$132)&gt;1</formula>
    </cfRule>
    <cfRule type="expression" dxfId="4807" priority="202">
      <formula>COUNTIF($C$5:$Z$31,$C$131)&gt;1</formula>
    </cfRule>
    <cfRule type="expression" dxfId="4806" priority="203">
      <formula>COUNTIF($C$5:$Z$31,$C$130)&gt;1</formula>
    </cfRule>
    <cfRule type="expression" dxfId="4805" priority="204">
      <formula>COUNTIF($C$5:$Z$31,$C$129)&gt;1</formula>
    </cfRule>
    <cfRule type="expression" dxfId="4804" priority="205">
      <formula>COUNTIF($C$5:$Z$31,$C$128)&gt;1</formula>
    </cfRule>
    <cfRule type="expression" dxfId="4803" priority="206">
      <formula>COUNTIF($C$5:$Z$31,$C$127)&gt;1</formula>
    </cfRule>
    <cfRule type="expression" dxfId="4802" priority="207">
      <formula>COUNTIF($C$5:$Z$31,$C$126)&gt;1</formula>
    </cfRule>
    <cfRule type="expression" dxfId="4801" priority="208">
      <formula>COUNTIF($C$5:$Z$31,$C$125)&gt;1</formula>
    </cfRule>
    <cfRule type="expression" dxfId="4800" priority="209">
      <formula>COUNTIF($C$5:$Z$31,$C$124)&gt;1</formula>
    </cfRule>
    <cfRule type="expression" dxfId="4799" priority="210">
      <formula>COUNTIF($C$5:$Z$31,$C$123)&gt;1</formula>
    </cfRule>
    <cfRule type="expression" dxfId="4798" priority="211">
      <formula>COUNTIF($C$5:$Z$31,$C$122)&gt;1</formula>
    </cfRule>
    <cfRule type="expression" dxfId="4797" priority="212">
      <formula>COUNTIF($C$5:$Z$31,$C$121)&gt;1</formula>
    </cfRule>
    <cfRule type="expression" dxfId="4796" priority="213">
      <formula>COUNTIF($C$5:$Z$31,$C$120)&gt;1</formula>
    </cfRule>
    <cfRule type="expression" dxfId="4795" priority="214">
      <formula>COUNTIF($C$5:$Z$31,$C$119)&gt;1</formula>
    </cfRule>
    <cfRule type="expression" dxfId="4794" priority="215">
      <formula>COUNTIF($C$5:$Z$31,$C$118)&gt;1</formula>
    </cfRule>
    <cfRule type="expression" dxfId="4793" priority="216">
      <formula>COUNTIF($C$5:$Z$31,$C$117)&gt;1</formula>
    </cfRule>
    <cfRule type="expression" dxfId="4792" priority="217">
      <formula>COUNTIF($C$5:$Z$31,$C$116)&gt;1</formula>
    </cfRule>
    <cfRule type="expression" dxfId="4791" priority="218">
      <formula>COUNTIF($C$5:$Z$31,$C$115)&gt;1</formula>
    </cfRule>
    <cfRule type="expression" dxfId="4790" priority="219">
      <formula>COUNTIF($C$5:$Z$31,$C$114)&gt;1</formula>
    </cfRule>
    <cfRule type="expression" dxfId="4789" priority="220">
      <formula>COUNTIF($C$5:$Z$31,$C$113)&gt;1</formula>
    </cfRule>
    <cfRule type="expression" dxfId="4788" priority="221">
      <formula>COUNTIF($C$5:$Z$31,$C$112)&gt;1</formula>
    </cfRule>
    <cfRule type="expression" dxfId="4787" priority="222">
      <formula>COUNTIF($C$5:$Z$31,$C$111)&gt;1</formula>
    </cfRule>
    <cfRule type="expression" dxfId="4786" priority="223">
      <formula>COUNTIF($C$5:$Z$31,$C$110)&gt;1</formula>
    </cfRule>
    <cfRule type="expression" dxfId="4785" priority="224">
      <formula>COUNTIF($C$5:$Z$31,$C$109)&gt;1</formula>
    </cfRule>
    <cfRule type="expression" dxfId="4784" priority="225">
      <formula>COUNTIF($C$5:$Z$31,$C$108)&gt;1</formula>
    </cfRule>
    <cfRule type="expression" dxfId="4783" priority="226">
      <formula>COUNTIF($C$5:$Z$31,$C$107)&gt;1</formula>
    </cfRule>
    <cfRule type="expression" dxfId="4782" priority="227">
      <formula>COUNTIF($C$5:$Z$31,$C$106)&gt;1</formula>
    </cfRule>
    <cfRule type="expression" dxfId="4781" priority="228">
      <formula>COUNTIF($C$5:$Z$31,$C$105)&gt;1</formula>
    </cfRule>
    <cfRule type="expression" dxfId="4780" priority="229">
      <formula>COUNTIF($C$5:$Z$31,$C$104)&gt;1</formula>
    </cfRule>
    <cfRule type="expression" dxfId="4779" priority="230">
      <formula>COUNTIF($C$5:$Z$31,$C$103)&gt;1</formula>
    </cfRule>
    <cfRule type="expression" dxfId="4778" priority="231">
      <formula>COUNTIF($C$5:$Z$31,$C$102)&gt;1</formula>
    </cfRule>
    <cfRule type="expression" dxfId="4777" priority="232">
      <formula>COUNTIF($C$5:$Z$31,$C$101)&gt;1</formula>
    </cfRule>
  </conditionalFormatting>
  <conditionalFormatting sqref="S9:T9 N9:O9 I9:J9 D9:E9 N13:O13 I13:J13 D13:E13 S13:T13 X9:Y9 X13:Y13">
    <cfRule type="expression" dxfId="4776" priority="166" stopIfTrue="1">
      <formula>COUNTIF($C$5:$Z$31,$C$133)&gt;1</formula>
    </cfRule>
    <cfRule type="expression" dxfId="4775" priority="167" stopIfTrue="1">
      <formula>COUNTIF($C$5:$Z$31,$C$132)&gt;1</formula>
    </cfRule>
    <cfRule type="expression" dxfId="4774" priority="168" stopIfTrue="1">
      <formula>COUNTIF($C$5:$Z$31,$C$131)&gt;1</formula>
    </cfRule>
    <cfRule type="expression" dxfId="4773" priority="169" stopIfTrue="1">
      <formula>COUNTIF($C$5:$Z$31,$C$130)&gt;1</formula>
    </cfRule>
    <cfRule type="expression" dxfId="4772" priority="170" stopIfTrue="1">
      <formula>COUNTIF($C$5:$Z$31,$C$129)&gt;1</formula>
    </cfRule>
    <cfRule type="expression" dxfId="4771" priority="171" stopIfTrue="1">
      <formula>COUNTIF($C$5:$Z$31,$C$128)&gt;1</formula>
    </cfRule>
    <cfRule type="expression" dxfId="4770" priority="172" stopIfTrue="1">
      <formula>COUNTIF($C$5:$Z$31,$C$127)&gt;1</formula>
    </cfRule>
    <cfRule type="expression" dxfId="4769" priority="173" stopIfTrue="1">
      <formula>COUNTIF($C$5:$Z$31,$C$126)&gt;1</formula>
    </cfRule>
    <cfRule type="expression" dxfId="4768" priority="174" stopIfTrue="1">
      <formula>COUNTIF($C$5:$Z$31,$C$125)&gt;1</formula>
    </cfRule>
    <cfRule type="expression" dxfId="4767" priority="175" stopIfTrue="1">
      <formula>COUNTIF($C$5:$Z$31,$C$124)&gt;1</formula>
    </cfRule>
    <cfRule type="expression" dxfId="4766" priority="176" stopIfTrue="1">
      <formula>COUNTIF($C$5:$Z$31,$C$123)&gt;1</formula>
    </cfRule>
    <cfRule type="expression" dxfId="4765" priority="177" stopIfTrue="1">
      <formula>COUNTIF($C$5:$Z$31,$C$122)&gt;1</formula>
    </cfRule>
    <cfRule type="expression" dxfId="4764" priority="178" stopIfTrue="1">
      <formula>COUNTIF($C$5:$Z$31,$C$121)&gt;1</formula>
    </cfRule>
    <cfRule type="expression" dxfId="4763" priority="179" stopIfTrue="1">
      <formula>COUNTIF($C$5:$Z$31,$C$120)&gt;1</formula>
    </cfRule>
    <cfRule type="expression" dxfId="4762" priority="180" stopIfTrue="1">
      <formula>COUNTIF($C$5:$Z$31,$C$119)&gt;1</formula>
    </cfRule>
    <cfRule type="expression" dxfId="4761" priority="181" stopIfTrue="1">
      <formula>COUNTIF($C$5:$Z$31,$C$118)&gt;1</formula>
    </cfRule>
    <cfRule type="expression" dxfId="4760" priority="182" stopIfTrue="1">
      <formula>COUNTIF($C$5:$Z$31,$C$117)&gt;1</formula>
    </cfRule>
    <cfRule type="expression" dxfId="4759" priority="183" stopIfTrue="1">
      <formula>COUNTIF($C$5:$Z$31,$C$116)&gt;1</formula>
    </cfRule>
    <cfRule type="expression" dxfId="4758" priority="184" stopIfTrue="1">
      <formula>COUNTIF($C$5:$Z$31,$C$115)&gt;1</formula>
    </cfRule>
    <cfRule type="expression" dxfId="4757" priority="185" stopIfTrue="1">
      <formula>COUNTIF($C$5:$Z$31,$C$114)&gt;1</formula>
    </cfRule>
    <cfRule type="expression" dxfId="4756" priority="186" stopIfTrue="1">
      <formula>COUNTIF($C$5:$Z$31,$C$113)&gt;1</formula>
    </cfRule>
    <cfRule type="expression" dxfId="4755" priority="187" stopIfTrue="1">
      <formula>COUNTIF($C$5:$Z$31,$C$112)&gt;1</formula>
    </cfRule>
    <cfRule type="expression" dxfId="4754" priority="188" stopIfTrue="1">
      <formula>COUNTIF($C$5:$Z$31,$C$111)&gt;1</formula>
    </cfRule>
    <cfRule type="expression" dxfId="4753" priority="189" stopIfTrue="1">
      <formula>COUNTIF($C$5:$Z$31,$C$110)&gt;1</formula>
    </cfRule>
    <cfRule type="expression" dxfId="4752" priority="190" stopIfTrue="1">
      <formula>COUNTIF($C$5:$Z$31,$C$109)&gt;1</formula>
    </cfRule>
    <cfRule type="expression" dxfId="4751" priority="191" stopIfTrue="1">
      <formula>COUNTIF($C$5:$Z$31,$C$108)&gt;1</formula>
    </cfRule>
    <cfRule type="expression" dxfId="4750" priority="192" stopIfTrue="1">
      <formula>COUNTIF($C$5:$Z$31,$C$107)&gt;1</formula>
    </cfRule>
    <cfRule type="expression" dxfId="4749" priority="193" stopIfTrue="1">
      <formula>COUNTIF($C$5:$Z$31,$C$106)&gt;1</formula>
    </cfRule>
    <cfRule type="expression" dxfId="4748" priority="194" stopIfTrue="1">
      <formula>COUNTIF($C$5:$Z$31,$C$105)&gt;1</formula>
    </cfRule>
    <cfRule type="expression" dxfId="4747" priority="195" stopIfTrue="1">
      <formula>COUNTIF($C$5:$Z$31,$C$104)&gt;1</formula>
    </cfRule>
    <cfRule type="expression" dxfId="4746" priority="196" stopIfTrue="1">
      <formula>COUNTIF($C$5:$Z$31,$C$103)&gt;1</formula>
    </cfRule>
    <cfRule type="expression" dxfId="4745" priority="197" stopIfTrue="1">
      <formula>COUNTIF($C$5:$Z$31,$C$102)&gt;1</formula>
    </cfRule>
    <cfRule type="expression" dxfId="4744" priority="198" stopIfTrue="1">
      <formula>COUNTIF($C$5:$Z$31,$C$101)&gt;1</formula>
    </cfRule>
    <cfRule type="cellIs" dxfId="4743" priority="199" operator="between">
      <formula>0</formula>
      <formula>1500</formula>
    </cfRule>
  </conditionalFormatting>
  <conditionalFormatting sqref="D87:D92">
    <cfRule type="cellIs" dxfId="4742" priority="163" operator="equal">
      <formula>"GL"</formula>
    </cfRule>
    <cfRule type="cellIs" dxfId="4741" priority="164" operator="equal">
      <formula>"VE"</formula>
    </cfRule>
    <cfRule type="cellIs" dxfId="4740" priority="165" operator="equal">
      <formula>"AT"</formula>
    </cfRule>
  </conditionalFormatting>
  <conditionalFormatting sqref="I87:I92">
    <cfRule type="cellIs" dxfId="4739" priority="160" operator="equal">
      <formula>"GL"</formula>
    </cfRule>
    <cfRule type="cellIs" dxfId="4738" priority="161" operator="equal">
      <formula>"VE"</formula>
    </cfRule>
    <cfRule type="cellIs" dxfId="4737" priority="162" operator="equal">
      <formula>"AT"</formula>
    </cfRule>
  </conditionalFormatting>
  <conditionalFormatting sqref="N87:N92">
    <cfRule type="cellIs" dxfId="4736" priority="157" operator="equal">
      <formula>"GL"</formula>
    </cfRule>
    <cfRule type="cellIs" dxfId="4735" priority="158" operator="equal">
      <formula>"VE"</formula>
    </cfRule>
    <cfRule type="cellIs" dxfId="4734" priority="159" operator="equal">
      <formula>"AT"</formula>
    </cfRule>
  </conditionalFormatting>
  <conditionalFormatting sqref="S87:S92">
    <cfRule type="cellIs" dxfId="4733" priority="154" operator="equal">
      <formula>"GL"</formula>
    </cfRule>
    <cfRule type="cellIs" dxfId="4732" priority="155" operator="equal">
      <formula>"VE"</formula>
    </cfRule>
    <cfRule type="cellIs" dxfId="4731" priority="156" operator="equal">
      <formula>"AT"</formula>
    </cfRule>
  </conditionalFormatting>
  <conditionalFormatting sqref="X87:X92">
    <cfRule type="cellIs" dxfId="4730" priority="151" operator="equal">
      <formula>"GL"</formula>
    </cfRule>
    <cfRule type="cellIs" dxfId="4729" priority="152" operator="equal">
      <formula>"VE"</formula>
    </cfRule>
    <cfRule type="cellIs" dxfId="4728" priority="153" operator="equal">
      <formula>"AT"</formula>
    </cfRule>
  </conditionalFormatting>
  <conditionalFormatting sqref="AC87:AC92">
    <cfRule type="cellIs" dxfId="4727" priority="148" operator="equal">
      <formula>"GL"</formula>
    </cfRule>
    <cfRule type="cellIs" dxfId="4726" priority="149" operator="equal">
      <formula>"VE"</formula>
    </cfRule>
    <cfRule type="cellIs" dxfId="4725" priority="150" operator="equal">
      <formula>"AT"</formula>
    </cfRule>
  </conditionalFormatting>
  <conditionalFormatting sqref="C87:C92">
    <cfRule type="expression" dxfId="4724" priority="143">
      <formula>AND(D87="B")</formula>
    </cfRule>
    <cfRule type="expression" dxfId="4723" priority="144">
      <formula>AND(D87="g")</formula>
    </cfRule>
    <cfRule type="expression" dxfId="4722" priority="145">
      <formula>AND(D87="t")</formula>
    </cfRule>
    <cfRule type="expression" dxfId="4721" priority="146">
      <formula>AND(D87="L")</formula>
    </cfRule>
    <cfRule type="expression" dxfId="4720" priority="147">
      <formula>AND(D87="N")</formula>
    </cfRule>
  </conditionalFormatting>
  <conditionalFormatting sqref="H87:H92">
    <cfRule type="expression" dxfId="4719" priority="138">
      <formula>AND(I87="B")</formula>
    </cfRule>
    <cfRule type="expression" dxfId="4718" priority="139">
      <formula>AND(I87="g")</formula>
    </cfRule>
    <cfRule type="expression" dxfId="4717" priority="140">
      <formula>AND(I87="t")</formula>
    </cfRule>
    <cfRule type="expression" dxfId="4716" priority="141">
      <formula>AND(I87="L")</formula>
    </cfRule>
    <cfRule type="expression" dxfId="4715" priority="142">
      <formula>AND(I87="N")</formula>
    </cfRule>
  </conditionalFormatting>
  <conditionalFormatting sqref="M87:M92">
    <cfRule type="expression" dxfId="4714" priority="133">
      <formula>AND(N87="B")</formula>
    </cfRule>
    <cfRule type="expression" dxfId="4713" priority="134">
      <formula>AND(N87="g")</formula>
    </cfRule>
    <cfRule type="expression" dxfId="4712" priority="135">
      <formula>AND(N87="t")</formula>
    </cfRule>
    <cfRule type="expression" dxfId="4711" priority="136">
      <formula>AND(N87="L")</formula>
    </cfRule>
    <cfRule type="expression" dxfId="4710" priority="137">
      <formula>AND(N87="N")</formula>
    </cfRule>
  </conditionalFormatting>
  <conditionalFormatting sqref="R87:R92">
    <cfRule type="expression" dxfId="4709" priority="128">
      <formula>AND(S87="B")</formula>
    </cfRule>
    <cfRule type="expression" dxfId="4708" priority="129">
      <formula>AND(S87="g")</formula>
    </cfRule>
    <cfRule type="expression" dxfId="4707" priority="130">
      <formula>AND(S87="t")</formula>
    </cfRule>
    <cfRule type="expression" dxfId="4706" priority="131">
      <formula>AND(S87="L")</formula>
    </cfRule>
    <cfRule type="expression" dxfId="4705" priority="132">
      <formula>AND(S87="N")</formula>
    </cfRule>
  </conditionalFormatting>
  <conditionalFormatting sqref="W87:W92">
    <cfRule type="expression" dxfId="4704" priority="123">
      <formula>AND(X87="B")</formula>
    </cfRule>
    <cfRule type="expression" dxfId="4703" priority="124">
      <formula>AND(X87="g")</formula>
    </cfRule>
    <cfRule type="expression" dxfId="4702" priority="125">
      <formula>AND(X87="t")</formula>
    </cfRule>
    <cfRule type="expression" dxfId="4701" priority="126">
      <formula>AND(X87="L")</formula>
    </cfRule>
    <cfRule type="expression" dxfId="4700" priority="127">
      <formula>AND(X87="N")</formula>
    </cfRule>
  </conditionalFormatting>
  <conditionalFormatting sqref="AB87:AB89">
    <cfRule type="expression" dxfId="4699" priority="118">
      <formula>AND(AC87="B")</formula>
    </cfRule>
    <cfRule type="expression" dxfId="4698" priority="119">
      <formula>AND(AC87="g")</formula>
    </cfRule>
    <cfRule type="expression" dxfId="4697" priority="120">
      <formula>AND(AC87="t")</formula>
    </cfRule>
    <cfRule type="expression" dxfId="4696" priority="121">
      <formula>AND(AC87="L")</formula>
    </cfRule>
    <cfRule type="expression" dxfId="4695" priority="122">
      <formula>AND(AC87="N")</formula>
    </cfRule>
  </conditionalFormatting>
  <conditionalFormatting sqref="E87:E92">
    <cfRule type="cellIs" dxfId="4694" priority="115" operator="equal">
      <formula>"GL"</formula>
    </cfRule>
    <cfRule type="cellIs" dxfId="4693" priority="116" operator="equal">
      <formula>"VE"</formula>
    </cfRule>
    <cfRule type="cellIs" dxfId="4692" priority="117" operator="equal">
      <formula>"AT"</formula>
    </cfRule>
  </conditionalFormatting>
  <conditionalFormatting sqref="J87:J92">
    <cfRule type="cellIs" dxfId="4691" priority="112" operator="equal">
      <formula>"GL"</formula>
    </cfRule>
    <cfRule type="cellIs" dxfId="4690" priority="113" operator="equal">
      <formula>"VE"</formula>
    </cfRule>
    <cfRule type="cellIs" dxfId="4689" priority="114" operator="equal">
      <formula>"AT"</formula>
    </cfRule>
  </conditionalFormatting>
  <conditionalFormatting sqref="O87:O92">
    <cfRule type="cellIs" dxfId="4688" priority="109" operator="equal">
      <formula>"GL"</formula>
    </cfRule>
    <cfRule type="cellIs" dxfId="4687" priority="110" operator="equal">
      <formula>"VE"</formula>
    </cfRule>
    <cfRule type="cellIs" dxfId="4686" priority="111" operator="equal">
      <formula>"AT"</formula>
    </cfRule>
  </conditionalFormatting>
  <conditionalFormatting sqref="T87:T92">
    <cfRule type="cellIs" dxfId="4685" priority="106" operator="equal">
      <formula>"GL"</formula>
    </cfRule>
    <cfRule type="cellIs" dxfId="4684" priority="107" operator="equal">
      <formula>"VE"</formula>
    </cfRule>
    <cfRule type="cellIs" dxfId="4683" priority="108" operator="equal">
      <formula>"AT"</formula>
    </cfRule>
  </conditionalFormatting>
  <conditionalFormatting sqref="Y87:Y92">
    <cfRule type="cellIs" dxfId="4682" priority="103" operator="equal">
      <formula>"GL"</formula>
    </cfRule>
    <cfRule type="cellIs" dxfId="4681" priority="104" operator="equal">
      <formula>"VE"</formula>
    </cfRule>
    <cfRule type="cellIs" dxfId="4680" priority="105" operator="equal">
      <formula>"AT"</formula>
    </cfRule>
  </conditionalFormatting>
  <conditionalFormatting sqref="AD87:AD92">
    <cfRule type="cellIs" dxfId="4679" priority="100" operator="equal">
      <formula>"GL"</formula>
    </cfRule>
    <cfRule type="cellIs" dxfId="4678" priority="101" operator="equal">
      <formula>"VE"</formula>
    </cfRule>
    <cfRule type="cellIs" dxfId="4677" priority="102" operator="equal">
      <formula>"AT"</formula>
    </cfRule>
  </conditionalFormatting>
  <conditionalFormatting sqref="C17">
    <cfRule type="expression" dxfId="4676" priority="67">
      <formula>COUNTIF($C$5:$Z$31,$C$133)&gt;1</formula>
    </cfRule>
    <cfRule type="expression" dxfId="4675" priority="68">
      <formula>COUNTIF($C$5:$Z$31,$C$132)&gt;1</formula>
    </cfRule>
    <cfRule type="expression" dxfId="4674" priority="69">
      <formula>COUNTIF($C$5:$Z$31,$C$131)&gt;1</formula>
    </cfRule>
    <cfRule type="expression" dxfId="4673" priority="70">
      <formula>COUNTIF($C$5:$Z$31,$C$130)&gt;1</formula>
    </cfRule>
    <cfRule type="expression" dxfId="4672" priority="71">
      <formula>COUNTIF($C$5:$Z$31,$C$129)&gt;1</formula>
    </cfRule>
    <cfRule type="expression" dxfId="4671" priority="72">
      <formula>COUNTIF($C$5:$Z$31,$C$128)&gt;1</formula>
    </cfRule>
    <cfRule type="expression" dxfId="4670" priority="73">
      <formula>COUNTIF($C$5:$Z$31,$C$127)&gt;1</formula>
    </cfRule>
    <cfRule type="expression" dxfId="4669" priority="74">
      <formula>COUNTIF($C$5:$Z$31,$C$126)&gt;1</formula>
    </cfRule>
    <cfRule type="expression" dxfId="4668" priority="75">
      <formula>COUNTIF($C$5:$Z$31,$C$125)&gt;1</formula>
    </cfRule>
    <cfRule type="expression" dxfId="4667" priority="76">
      <formula>COUNTIF($C$5:$Z$31,$C$124)&gt;1</formula>
    </cfRule>
    <cfRule type="expression" dxfId="4666" priority="77">
      <formula>COUNTIF($C$5:$Z$31,$C$123)&gt;1</formula>
    </cfRule>
    <cfRule type="expression" dxfId="4665" priority="78">
      <formula>COUNTIF($C$5:$Z$31,$C$122)&gt;1</formula>
    </cfRule>
    <cfRule type="expression" dxfId="4664" priority="79">
      <formula>COUNTIF($C$5:$Z$31,$C$121)&gt;1</formula>
    </cfRule>
    <cfRule type="expression" dxfId="4663" priority="80">
      <formula>COUNTIF($C$5:$Z$31,$C$120)&gt;1</formula>
    </cfRule>
    <cfRule type="expression" dxfId="4662" priority="81">
      <formula>COUNTIF($C$5:$Z$31,$C$119)&gt;1</formula>
    </cfRule>
    <cfRule type="expression" dxfId="4661" priority="82">
      <formula>COUNTIF($C$5:$Z$31,$C$118)&gt;1</formula>
    </cfRule>
    <cfRule type="expression" dxfId="4660" priority="83">
      <formula>COUNTIF($C$5:$Z$31,$C$117)&gt;1</formula>
    </cfRule>
    <cfRule type="expression" dxfId="4659" priority="84">
      <formula>COUNTIF($C$5:$Z$31,$C$116)&gt;1</formula>
    </cfRule>
    <cfRule type="expression" dxfId="4658" priority="85">
      <formula>COUNTIF($C$5:$Z$31,$C$115)&gt;1</formula>
    </cfRule>
    <cfRule type="expression" dxfId="4657" priority="86">
      <formula>COUNTIF($C$5:$Z$31,$C$114)&gt;1</formula>
    </cfRule>
    <cfRule type="expression" dxfId="4656" priority="87">
      <formula>COUNTIF($C$5:$Z$31,$C$113)&gt;1</formula>
    </cfRule>
    <cfRule type="expression" dxfId="4655" priority="88">
      <formula>COUNTIF($C$5:$Z$31,$C$112)&gt;1</formula>
    </cfRule>
    <cfRule type="expression" dxfId="4654" priority="89">
      <formula>COUNTIF($C$5:$Z$31,$C$111)&gt;1</formula>
    </cfRule>
    <cfRule type="expression" dxfId="4653" priority="90">
      <formula>COUNTIF($C$5:$Z$31,$C$110)&gt;1</formula>
    </cfRule>
    <cfRule type="expression" dxfId="4652" priority="91">
      <formula>COUNTIF($C$5:$Z$31,$C$109)&gt;1</formula>
    </cfRule>
    <cfRule type="expression" dxfId="4651" priority="92">
      <formula>COUNTIF($C$5:$Z$31,$C$108)&gt;1</formula>
    </cfRule>
    <cfRule type="expression" dxfId="4650" priority="93">
      <formula>COUNTIF($C$5:$Z$31,$C$107)&gt;1</formula>
    </cfRule>
    <cfRule type="expression" dxfId="4649" priority="94">
      <formula>COUNTIF($C$5:$Z$31,$C$106)&gt;1</formula>
    </cfRule>
    <cfRule type="expression" dxfId="4648" priority="95">
      <formula>COUNTIF($C$5:$Z$31,$C$105)&gt;1</formula>
    </cfRule>
    <cfRule type="expression" dxfId="4647" priority="96">
      <formula>COUNTIF($C$5:$Z$31,$C$104)&gt;1</formula>
    </cfRule>
    <cfRule type="expression" dxfId="4646" priority="97">
      <formula>COUNTIF($C$5:$Z$31,$C$103)&gt;1</formula>
    </cfRule>
    <cfRule type="expression" dxfId="4645" priority="98">
      <formula>COUNTIF($C$5:$Z$31,$C$102)&gt;1</formula>
    </cfRule>
    <cfRule type="expression" dxfId="4644" priority="99">
      <formula>COUNTIF($C$5:$Z$31,$C$101)&gt;1</formula>
    </cfRule>
  </conditionalFormatting>
  <conditionalFormatting sqref="W17:Y17">
    <cfRule type="expression" dxfId="4643" priority="34">
      <formula>COUNTIF($C$5:$Z$31,$C$133)&gt;1</formula>
    </cfRule>
    <cfRule type="expression" dxfId="4642" priority="35">
      <formula>COUNTIF($C$5:$Z$31,$C$132)&gt;1</formula>
    </cfRule>
    <cfRule type="expression" dxfId="4641" priority="36">
      <formula>COUNTIF($C$5:$Z$31,$C$131)&gt;1</formula>
    </cfRule>
    <cfRule type="expression" dxfId="4640" priority="37">
      <formula>COUNTIF($C$5:$Z$31,$C$130)&gt;1</formula>
    </cfRule>
    <cfRule type="expression" dxfId="4639" priority="38">
      <formula>COUNTIF($C$5:$Z$31,$C$129)&gt;1</formula>
    </cfRule>
    <cfRule type="expression" dxfId="4638" priority="39">
      <formula>COUNTIF($C$5:$Z$31,$C$128)&gt;1</formula>
    </cfRule>
    <cfRule type="expression" dxfId="4637" priority="40">
      <formula>COUNTIF($C$5:$Z$31,$C$127)&gt;1</formula>
    </cfRule>
    <cfRule type="expression" dxfId="4636" priority="41">
      <formula>COUNTIF($C$5:$Z$31,$C$126)&gt;1</formula>
    </cfRule>
    <cfRule type="expression" dxfId="4635" priority="42">
      <formula>COUNTIF($C$5:$Z$31,$C$125)&gt;1</formula>
    </cfRule>
    <cfRule type="expression" dxfId="4634" priority="43">
      <formula>COUNTIF($C$5:$Z$31,$C$124)&gt;1</formula>
    </cfRule>
    <cfRule type="expression" dxfId="4633" priority="44">
      <formula>COUNTIF($C$5:$Z$31,$C$123)&gt;1</formula>
    </cfRule>
    <cfRule type="expression" dxfId="4632" priority="45">
      <formula>COUNTIF($C$5:$Z$31,$C$122)&gt;1</formula>
    </cfRule>
    <cfRule type="expression" dxfId="4631" priority="46">
      <formula>COUNTIF($C$5:$Z$31,$C$121)&gt;1</formula>
    </cfRule>
    <cfRule type="expression" dxfId="4630" priority="47">
      <formula>COUNTIF($C$5:$Z$31,$C$120)&gt;1</formula>
    </cfRule>
    <cfRule type="expression" dxfId="4629" priority="48">
      <formula>COUNTIF($C$5:$Z$31,$C$119)&gt;1</formula>
    </cfRule>
    <cfRule type="expression" dxfId="4628" priority="49">
      <formula>COUNTIF($C$5:$Z$31,$C$118)&gt;1</formula>
    </cfRule>
    <cfRule type="expression" dxfId="4627" priority="50">
      <formula>COUNTIF($C$5:$Z$31,$C$117)&gt;1</formula>
    </cfRule>
    <cfRule type="expression" dxfId="4626" priority="51">
      <formula>COUNTIF($C$5:$Z$31,$C$116)&gt;1</formula>
    </cfRule>
    <cfRule type="expression" dxfId="4625" priority="52">
      <formula>COUNTIF($C$5:$Z$31,$C$115)&gt;1</formula>
    </cfRule>
    <cfRule type="expression" dxfId="4624" priority="53">
      <formula>COUNTIF($C$5:$Z$31,$C$114)&gt;1</formula>
    </cfRule>
    <cfRule type="expression" dxfId="4623" priority="54">
      <formula>COUNTIF($C$5:$Z$31,$C$113)&gt;1</formula>
    </cfRule>
    <cfRule type="expression" dxfId="4622" priority="55">
      <formula>COUNTIF($C$5:$Z$31,$C$112)&gt;1</formula>
    </cfRule>
    <cfRule type="expression" dxfId="4621" priority="56">
      <formula>COUNTIF($C$5:$Z$31,$C$111)&gt;1</formula>
    </cfRule>
    <cfRule type="expression" dxfId="4620" priority="57">
      <formula>COUNTIF($C$5:$Z$31,$C$110)&gt;1</formula>
    </cfRule>
    <cfRule type="expression" dxfId="4619" priority="58">
      <formula>COUNTIF($C$5:$Z$31,$C$109)&gt;1</formula>
    </cfRule>
    <cfRule type="expression" dxfId="4618" priority="59">
      <formula>COUNTIF($C$5:$Z$31,$C$108)&gt;1</formula>
    </cfRule>
    <cfRule type="expression" dxfId="4617" priority="60">
      <formula>COUNTIF($C$5:$Z$31,$C$107)&gt;1</formula>
    </cfRule>
    <cfRule type="expression" dxfId="4616" priority="61">
      <formula>COUNTIF($C$5:$Z$31,$C$106)&gt;1</formula>
    </cfRule>
    <cfRule type="expression" dxfId="4615" priority="62">
      <formula>COUNTIF($C$5:$Z$31,$C$105)&gt;1</formula>
    </cfRule>
    <cfRule type="expression" dxfId="4614" priority="63">
      <formula>COUNTIF($C$5:$Z$31,$C$104)&gt;1</formula>
    </cfRule>
    <cfRule type="expression" dxfId="4613" priority="64">
      <formula>COUNTIF($C$5:$Z$31,$C$103)&gt;1</formula>
    </cfRule>
    <cfRule type="expression" dxfId="4612" priority="65">
      <formula>COUNTIF($C$5:$Z$31,$C$102)&gt;1</formula>
    </cfRule>
    <cfRule type="expression" dxfId="4611" priority="66">
      <formula>COUNTIF($C$5:$Z$31,$C$101)&gt;1</formula>
    </cfRule>
  </conditionalFormatting>
  <conditionalFormatting sqref="C21">
    <cfRule type="expression" dxfId="4610" priority="1">
      <formula>COUNTIF($C$5:$Z$31,$C$133)&gt;1</formula>
    </cfRule>
    <cfRule type="expression" dxfId="4609" priority="2">
      <formula>COUNTIF($C$5:$Z$31,$C$132)&gt;1</formula>
    </cfRule>
    <cfRule type="expression" dxfId="4608" priority="3">
      <formula>COUNTIF($C$5:$Z$31,$C$131)&gt;1</formula>
    </cfRule>
    <cfRule type="expression" dxfId="4607" priority="4">
      <formula>COUNTIF($C$5:$Z$31,$C$130)&gt;1</formula>
    </cfRule>
    <cfRule type="expression" dxfId="4606" priority="5">
      <formula>COUNTIF($C$5:$Z$31,$C$129)&gt;1</formula>
    </cfRule>
    <cfRule type="expression" dxfId="4605" priority="6">
      <formula>COUNTIF($C$5:$Z$31,$C$128)&gt;1</formula>
    </cfRule>
    <cfRule type="expression" dxfId="4604" priority="7">
      <formula>COUNTIF($C$5:$Z$31,$C$127)&gt;1</formula>
    </cfRule>
    <cfRule type="expression" dxfId="4603" priority="8">
      <formula>COUNTIF($C$5:$Z$31,$C$126)&gt;1</formula>
    </cfRule>
    <cfRule type="expression" dxfId="4602" priority="9">
      <formula>COUNTIF($C$5:$Z$31,$C$125)&gt;1</formula>
    </cfRule>
    <cfRule type="expression" dxfId="4601" priority="10">
      <formula>COUNTIF($C$5:$Z$31,$C$124)&gt;1</formula>
    </cfRule>
    <cfRule type="expression" dxfId="4600" priority="11">
      <formula>COUNTIF($C$5:$Z$31,$C$123)&gt;1</formula>
    </cfRule>
    <cfRule type="expression" dxfId="4599" priority="12">
      <formula>COUNTIF($C$5:$Z$31,$C$122)&gt;1</formula>
    </cfRule>
    <cfRule type="expression" dxfId="4598" priority="13">
      <formula>COUNTIF($C$5:$Z$31,$C$121)&gt;1</formula>
    </cfRule>
    <cfRule type="expression" dxfId="4597" priority="14">
      <formula>COUNTIF($C$5:$Z$31,$C$120)&gt;1</formula>
    </cfRule>
    <cfRule type="expression" dxfId="4596" priority="15">
      <formula>COUNTIF($C$5:$Z$31,$C$119)&gt;1</formula>
    </cfRule>
    <cfRule type="expression" dxfId="4595" priority="16">
      <formula>COUNTIF($C$5:$Z$31,$C$118)&gt;1</formula>
    </cfRule>
    <cfRule type="expression" dxfId="4594" priority="17">
      <formula>COUNTIF($C$5:$Z$31,$C$117)&gt;1</formula>
    </cfRule>
    <cfRule type="expression" dxfId="4593" priority="18">
      <formula>COUNTIF($C$5:$Z$31,$C$116)&gt;1</formula>
    </cfRule>
    <cfRule type="expression" dxfId="4592" priority="19">
      <formula>COUNTIF($C$5:$Z$31,$C$115)&gt;1</formula>
    </cfRule>
    <cfRule type="expression" dxfId="4591" priority="20">
      <formula>COUNTIF($C$5:$Z$31,$C$114)&gt;1</formula>
    </cfRule>
    <cfRule type="expression" dxfId="4590" priority="21">
      <formula>COUNTIF($C$5:$Z$31,$C$113)&gt;1</formula>
    </cfRule>
    <cfRule type="expression" dxfId="4589" priority="22">
      <formula>COUNTIF($C$5:$Z$31,$C$112)&gt;1</formula>
    </cfRule>
    <cfRule type="expression" dxfId="4588" priority="23">
      <formula>COUNTIF($C$5:$Z$31,$C$111)&gt;1</formula>
    </cfRule>
    <cfRule type="expression" dxfId="4587" priority="24">
      <formula>COUNTIF($C$5:$Z$31,$C$110)&gt;1</formula>
    </cfRule>
    <cfRule type="expression" dxfId="4586" priority="25">
      <formula>COUNTIF($C$5:$Z$31,$C$109)&gt;1</formula>
    </cfRule>
    <cfRule type="expression" dxfId="4585" priority="26">
      <formula>COUNTIF($C$5:$Z$31,$C$108)&gt;1</formula>
    </cfRule>
    <cfRule type="expression" dxfId="4584" priority="27">
      <formula>COUNTIF($C$5:$Z$31,$C$107)&gt;1</formula>
    </cfRule>
    <cfRule type="expression" dxfId="4583" priority="28">
      <formula>COUNTIF($C$5:$Z$31,$C$106)&gt;1</formula>
    </cfRule>
    <cfRule type="expression" dxfId="4582" priority="29">
      <formula>COUNTIF($C$5:$Z$31,$C$105)&gt;1</formula>
    </cfRule>
    <cfRule type="expression" dxfId="4581" priority="30">
      <formula>COUNTIF($C$5:$Z$31,$C$104)&gt;1</formula>
    </cfRule>
    <cfRule type="expression" dxfId="4580" priority="31">
      <formula>COUNTIF($C$5:$Z$31,$C$103)&gt;1</formula>
    </cfRule>
    <cfRule type="expression" dxfId="4579" priority="32">
      <formula>COUNTIF($C$5:$Z$31,$C$102)&gt;1</formula>
    </cfRule>
    <cfRule type="expression" dxfId="4578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FFC000"/>
  </sheetPr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 x14ac:dyDescent="0.35">
      <c r="A2" s="117" t="s">
        <v>433</v>
      </c>
      <c r="D2" s="85" t="s">
        <v>1</v>
      </c>
    </row>
    <row r="3" spans="1:39" ht="33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85" t="s">
        <v>8</v>
      </c>
      <c r="B5" s="104"/>
      <c r="C5" s="845">
        <v>1008</v>
      </c>
      <c r="D5" s="877"/>
      <c r="E5" s="934"/>
      <c r="F5" s="609"/>
      <c r="G5" s="176"/>
      <c r="H5" s="843">
        <v>1032</v>
      </c>
      <c r="I5" s="878"/>
      <c r="J5" s="887"/>
      <c r="K5" s="177"/>
      <c r="L5" s="104"/>
      <c r="M5" s="843">
        <v>1004</v>
      </c>
      <c r="N5" s="878"/>
      <c r="O5" s="887"/>
      <c r="P5" s="177"/>
      <c r="Q5" s="176"/>
      <c r="R5" s="843">
        <v>1018</v>
      </c>
      <c r="S5" s="878"/>
      <c r="T5" s="887"/>
      <c r="U5" s="177"/>
      <c r="V5" s="104"/>
      <c r="W5" s="843"/>
      <c r="X5" s="878"/>
      <c r="Y5" s="887"/>
      <c r="Z5" s="16"/>
      <c r="AA5" s="104"/>
      <c r="AE5" s="194">
        <v>1006</v>
      </c>
      <c r="AF5" s="465"/>
      <c r="AG5" s="542">
        <v>1002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954"/>
      <c r="D6" s="1025"/>
      <c r="E6" s="1162" t="s">
        <v>434</v>
      </c>
      <c r="F6" s="1122"/>
      <c r="G6" s="428"/>
      <c r="H6" s="1121"/>
      <c r="I6" s="1122"/>
      <c r="J6" s="1121" t="s">
        <v>435</v>
      </c>
      <c r="K6" s="1122"/>
      <c r="L6" s="30"/>
      <c r="M6" s="1210" t="s">
        <v>265</v>
      </c>
      <c r="N6" s="1211"/>
      <c r="O6" s="1170"/>
      <c r="P6" s="1171"/>
      <c r="Q6" s="30"/>
      <c r="R6" s="1168"/>
      <c r="S6" s="1169"/>
      <c r="T6" s="1170"/>
      <c r="U6" s="1171"/>
      <c r="V6" s="30"/>
      <c r="W6" s="1172"/>
      <c r="X6" s="1173"/>
      <c r="Y6" s="1085"/>
      <c r="Z6" s="1174"/>
      <c r="AA6" s="104"/>
      <c r="AB6" s="85" t="s">
        <v>59</v>
      </c>
      <c r="AE6" s="19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0" t="s">
        <v>13</v>
      </c>
      <c r="B9" s="104"/>
      <c r="C9" s="845">
        <v>1029</v>
      </c>
      <c r="D9" s="877"/>
      <c r="E9" s="846"/>
      <c r="F9" s="236"/>
      <c r="G9" s="104"/>
      <c r="H9" s="115" t="s">
        <v>436</v>
      </c>
      <c r="I9" s="843"/>
      <c r="J9" s="878"/>
      <c r="K9" s="111">
        <v>7</v>
      </c>
      <c r="L9" s="104"/>
      <c r="M9" s="115" t="s">
        <v>437</v>
      </c>
      <c r="N9" s="843"/>
      <c r="O9" s="878"/>
      <c r="P9" s="111">
        <v>5</v>
      </c>
      <c r="Q9" s="104"/>
      <c r="R9" s="115" t="s">
        <v>438</v>
      </c>
      <c r="S9" s="843"/>
      <c r="T9" s="878"/>
      <c r="U9" s="111">
        <v>3</v>
      </c>
      <c r="V9" s="104"/>
      <c r="W9" s="115" t="s">
        <v>439</v>
      </c>
      <c r="X9" s="1166"/>
      <c r="Y9" s="1167"/>
      <c r="Z9" s="111">
        <v>2</v>
      </c>
      <c r="AA9" s="119"/>
      <c r="AB9" s="858" t="s">
        <v>14</v>
      </c>
      <c r="AC9" s="858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954"/>
      <c r="D10" s="1025"/>
      <c r="E10" s="954"/>
      <c r="F10" s="1025"/>
      <c r="G10" s="106"/>
      <c r="H10" s="888">
        <f>$AC$37</f>
        <v>0.28194444444444444</v>
      </c>
      <c r="I10" s="975"/>
      <c r="J10" s="888">
        <f>$AD$37</f>
        <v>1.0381944444444444</v>
      </c>
      <c r="K10" s="889"/>
      <c r="L10" s="109"/>
      <c r="M10" s="888" t="s">
        <v>2</v>
      </c>
      <c r="N10" s="975"/>
      <c r="O10" s="888">
        <f>$AD$40</f>
        <v>0.99583333333333324</v>
      </c>
      <c r="P10" s="889"/>
      <c r="Q10" s="109"/>
      <c r="R10" s="888">
        <f>$AC$35</f>
        <v>0.25694444444444448</v>
      </c>
      <c r="S10" s="975"/>
      <c r="T10" s="888">
        <f>$AD$35</f>
        <v>1.0569444444444445</v>
      </c>
      <c r="U10" s="889"/>
      <c r="V10" s="109"/>
      <c r="W10" s="888">
        <f>$AC$38</f>
        <v>0.24444444444444446</v>
      </c>
      <c r="X10" s="975"/>
      <c r="Y10" s="888">
        <f>$AD$38</f>
        <v>1.0250000000000001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85" t="s">
        <v>18</v>
      </c>
      <c r="B13" s="104"/>
      <c r="C13" s="845">
        <v>1023</v>
      </c>
      <c r="D13" s="877"/>
      <c r="E13" s="934"/>
      <c r="F13" s="236"/>
      <c r="G13" s="104"/>
      <c r="H13" s="115" t="s">
        <v>440</v>
      </c>
      <c r="I13" s="856"/>
      <c r="J13" s="904"/>
      <c r="K13" s="111">
        <v>8</v>
      </c>
      <c r="L13" s="104"/>
      <c r="M13" s="115" t="s">
        <v>441</v>
      </c>
      <c r="N13" s="856"/>
      <c r="O13" s="904"/>
      <c r="P13" s="111">
        <v>6</v>
      </c>
      <c r="Q13" s="104"/>
      <c r="R13" s="115" t="s">
        <v>442</v>
      </c>
      <c r="S13" s="843"/>
      <c r="T13" s="878"/>
      <c r="U13" s="111">
        <v>4</v>
      </c>
      <c r="V13" s="104"/>
      <c r="W13" s="115" t="s">
        <v>443</v>
      </c>
      <c r="X13" s="856"/>
      <c r="Y13" s="904"/>
      <c r="Z13" s="111">
        <v>1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852"/>
      <c r="D14" s="853"/>
      <c r="E14" s="954"/>
      <c r="F14" s="1025"/>
      <c r="G14" s="106"/>
      <c r="H14" s="888">
        <f>$AC$41</f>
        <v>0.28263888888888888</v>
      </c>
      <c r="I14" s="975"/>
      <c r="J14" s="888">
        <f>$AD$41</f>
        <v>1.0645833333333334</v>
      </c>
      <c r="K14" s="889"/>
      <c r="L14" s="106"/>
      <c r="M14" s="888">
        <f>$AC$36</f>
        <v>0.27152777777777776</v>
      </c>
      <c r="N14" s="975"/>
      <c r="O14" s="888">
        <f>$AD$36</f>
        <v>1.0222222222222224</v>
      </c>
      <c r="P14" s="889"/>
      <c r="Q14" s="109"/>
      <c r="R14" s="888">
        <f>$AC$39</f>
        <v>0.26111111111111113</v>
      </c>
      <c r="S14" s="975"/>
      <c r="T14" s="888">
        <f>$AD$39</f>
        <v>1.0430555555555556</v>
      </c>
      <c r="U14" s="889"/>
      <c r="V14" s="109"/>
      <c r="W14" s="888">
        <f>AC34</f>
        <v>0.23541666666666669</v>
      </c>
      <c r="X14" s="975"/>
      <c r="Y14" s="888">
        <f>$AD$34</f>
        <v>0.90486111111111101</v>
      </c>
      <c r="Z14" s="889"/>
      <c r="AB14" s="858" t="s">
        <v>16</v>
      </c>
      <c r="AC14" s="858"/>
      <c r="AE14" s="158"/>
      <c r="AF14" s="565">
        <v>1012</v>
      </c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0" t="s">
        <v>22</v>
      </c>
      <c r="B17" s="104"/>
      <c r="C17" s="845">
        <v>1014</v>
      </c>
      <c r="D17" s="877"/>
      <c r="E17" s="934"/>
      <c r="F17" s="236"/>
      <c r="G17" s="183"/>
      <c r="H17" s="914">
        <v>1001</v>
      </c>
      <c r="I17" s="915"/>
      <c r="J17" s="1015"/>
      <c r="K17" s="236"/>
      <c r="L17" s="462"/>
      <c r="M17" s="1212">
        <v>1013</v>
      </c>
      <c r="N17" s="1213"/>
      <c r="O17" s="1214"/>
      <c r="P17" s="461"/>
      <c r="Q17" s="462"/>
      <c r="R17" s="1204">
        <v>1033</v>
      </c>
      <c r="S17" s="1205"/>
      <c r="T17" s="1206"/>
      <c r="U17" s="461"/>
      <c r="V17" s="104"/>
      <c r="W17" s="1207"/>
      <c r="X17" s="1208"/>
      <c r="Y17" s="1209"/>
      <c r="Z17" s="111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954"/>
      <c r="D18" s="1025"/>
      <c r="E18" s="954"/>
      <c r="F18" s="1025"/>
      <c r="G18" s="356"/>
      <c r="H18" s="1191"/>
      <c r="I18" s="1192"/>
      <c r="J18" s="954"/>
      <c r="K18" s="1025"/>
      <c r="L18" s="604"/>
      <c r="M18" s="954"/>
      <c r="N18" s="1025"/>
      <c r="O18" s="916"/>
      <c r="P18" s="918"/>
      <c r="Q18" s="604"/>
      <c r="R18" s="954"/>
      <c r="S18" s="1025"/>
      <c r="T18" s="916"/>
      <c r="U18" s="918"/>
      <c r="V18" s="608"/>
      <c r="W18" s="1191"/>
      <c r="X18" s="1192"/>
      <c r="Y18" s="936"/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85" t="s">
        <v>27</v>
      </c>
      <c r="B21" s="104"/>
      <c r="C21" s="845">
        <v>1009</v>
      </c>
      <c r="D21" s="877"/>
      <c r="E21" s="934"/>
      <c r="F21" s="236"/>
      <c r="G21" s="183"/>
      <c r="H21" s="845"/>
      <c r="I21" s="877"/>
      <c r="J21" s="934"/>
      <c r="K21" s="606"/>
      <c r="L21" s="607"/>
      <c r="M21" s="845">
        <v>1030</v>
      </c>
      <c r="N21" s="877"/>
      <c r="O21" s="934"/>
      <c r="P21" s="606"/>
      <c r="Q21" s="464"/>
      <c r="R21" s="845">
        <v>1007</v>
      </c>
      <c r="S21" s="877"/>
      <c r="T21" s="934"/>
      <c r="U21" s="606"/>
      <c r="V21" s="104"/>
      <c r="W21" s="843">
        <v>1003</v>
      </c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91"/>
      <c r="D22" s="1192"/>
      <c r="E22" s="1158"/>
      <c r="F22" s="1159"/>
      <c r="G22" s="608"/>
      <c r="H22" s="954"/>
      <c r="I22" s="1025"/>
      <c r="J22" s="1121"/>
      <c r="K22" s="1122"/>
      <c r="L22" s="428"/>
      <c r="M22" s="1191"/>
      <c r="N22" s="1192"/>
      <c r="O22" s="1121"/>
      <c r="P22" s="1122"/>
      <c r="Q22" s="464"/>
      <c r="R22" s="954"/>
      <c r="S22" s="1025"/>
      <c r="T22" s="1196"/>
      <c r="U22" s="1159"/>
      <c r="V22" s="604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COUNTA(AE5:AE7,AE9:AE11,AE13:AE15,AF14,AG14,AG15,AG5:AG7,C5,H5,M5,R5,W5,W17:X17,I9,S9,S13,X9,R17,I13,N13,N9,X13,M17,C9,H17,C17,C21,H21,M21,R21,W21,C25,H25,M25,R25,C29,H29,M29,R29,W29,AF5,W25,C13)</f>
        <v>25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0" t="s">
        <v>30</v>
      </c>
      <c r="B25" s="104"/>
      <c r="C25" s="845">
        <v>1021</v>
      </c>
      <c r="D25" s="877"/>
      <c r="E25" s="934"/>
      <c r="F25" s="236"/>
      <c r="G25" s="183"/>
      <c r="H25" s="845">
        <v>1020</v>
      </c>
      <c r="I25" s="877"/>
      <c r="J25" s="846"/>
      <c r="K25" s="236"/>
      <c r="L25" s="183"/>
      <c r="M25" s="845">
        <v>1025</v>
      </c>
      <c r="N25" s="877"/>
      <c r="O25" s="846"/>
      <c r="P25" s="236"/>
      <c r="Q25" s="183"/>
      <c r="R25" s="914"/>
      <c r="S25" s="915"/>
      <c r="T25" s="1015"/>
      <c r="U25" s="236"/>
      <c r="V25" s="5"/>
      <c r="W25" s="856"/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954"/>
      <c r="D26" s="1025"/>
      <c r="E26" s="954"/>
      <c r="F26" s="1040"/>
      <c r="G26" s="355"/>
      <c r="H26" s="954"/>
      <c r="I26" s="1025"/>
      <c r="J26" s="1085"/>
      <c r="K26" s="1174"/>
      <c r="L26" s="355"/>
      <c r="M26" s="954"/>
      <c r="N26" s="1025"/>
      <c r="O26" s="954"/>
      <c r="P26" s="1025"/>
      <c r="Q26" s="355"/>
      <c r="R26" s="954"/>
      <c r="S26" s="1025"/>
      <c r="T26" s="1215"/>
      <c r="U26" s="1216"/>
      <c r="V26" s="19"/>
      <c r="W26" s="954"/>
      <c r="X26" s="1025"/>
      <c r="Y26" s="1085"/>
      <c r="Z26" s="840"/>
      <c r="AA26" s="104"/>
      <c r="AB26" s="105"/>
      <c r="AC26" s="893"/>
      <c r="AD26" s="893"/>
      <c r="AF26" s="1193"/>
      <c r="AG26" s="1193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85" t="s">
        <v>35</v>
      </c>
      <c r="B29" s="104"/>
      <c r="C29" s="845">
        <v>1015</v>
      </c>
      <c r="D29" s="877"/>
      <c r="E29" s="846"/>
      <c r="F29" s="236"/>
      <c r="G29" s="183"/>
      <c r="H29" s="845">
        <v>1016</v>
      </c>
      <c r="I29" s="877"/>
      <c r="J29" s="846"/>
      <c r="K29" s="236"/>
      <c r="L29" s="183"/>
      <c r="M29" s="845">
        <v>1019</v>
      </c>
      <c r="N29" s="877"/>
      <c r="O29" s="846"/>
      <c r="P29" s="236"/>
      <c r="Q29" s="183"/>
      <c r="R29" s="845">
        <v>1005</v>
      </c>
      <c r="S29" s="877"/>
      <c r="T29" s="846"/>
      <c r="U29" s="236"/>
      <c r="V29" s="5"/>
      <c r="W29" s="845">
        <v>1022</v>
      </c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5">
      <c r="A30" s="885"/>
      <c r="B30" s="104"/>
      <c r="C30" s="1041"/>
      <c r="D30" s="1077"/>
      <c r="E30" s="1039"/>
      <c r="F30" s="1040"/>
      <c r="G30" s="355"/>
      <c r="H30" s="1041"/>
      <c r="I30" s="1077"/>
      <c r="J30" s="954"/>
      <c r="K30" s="1025"/>
      <c r="L30" s="355"/>
      <c r="M30" s="1041"/>
      <c r="N30" s="1077"/>
      <c r="O30" s="954"/>
      <c r="P30" s="1025"/>
      <c r="Q30" s="355"/>
      <c r="R30" s="954"/>
      <c r="S30" s="1025"/>
      <c r="T30" s="954" t="s">
        <v>79</v>
      </c>
      <c r="U30" s="1025"/>
      <c r="V30" s="355"/>
      <c r="W30" s="852"/>
      <c r="X30" s="853"/>
      <c r="Y30" s="1085" t="s">
        <v>79</v>
      </c>
      <c r="Z30" s="1174"/>
      <c r="AA30" s="104"/>
      <c r="AB30" s="105"/>
      <c r="AC30" s="893"/>
      <c r="AD30" s="894"/>
      <c r="AE30" s="553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R3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R4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R2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R7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R7</v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R4</v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R7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R6</v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R3</v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1">
      <sortCondition ref="AB33"/>
    </sortState>
  </autoFilter>
  <mergeCells count="132">
    <mergeCell ref="C21:E21"/>
    <mergeCell ref="J22:K22"/>
    <mergeCell ref="M22:N22"/>
    <mergeCell ref="O22:P22"/>
    <mergeCell ref="M21:O21"/>
    <mergeCell ref="H21:J21"/>
    <mergeCell ref="C22:D22"/>
    <mergeCell ref="E22:F22"/>
    <mergeCell ref="H22:I22"/>
    <mergeCell ref="A29:A31"/>
    <mergeCell ref="AB29:AC29"/>
    <mergeCell ref="H26:I26"/>
    <mergeCell ref="J26:K26"/>
    <mergeCell ref="O26:P26"/>
    <mergeCell ref="T26:U26"/>
    <mergeCell ref="R30:S30"/>
    <mergeCell ref="T30:U30"/>
    <mergeCell ref="W30:X30"/>
    <mergeCell ref="AC30:AD30"/>
    <mergeCell ref="C30:D30"/>
    <mergeCell ref="E30:F30"/>
    <mergeCell ref="H30:I30"/>
    <mergeCell ref="J30:K30"/>
    <mergeCell ref="M30:N30"/>
    <mergeCell ref="O30:P30"/>
    <mergeCell ref="M26:N26"/>
    <mergeCell ref="A25:A27"/>
    <mergeCell ref="AB25:AC25"/>
    <mergeCell ref="C26:D26"/>
    <mergeCell ref="E26:F26"/>
    <mergeCell ref="W26:X26"/>
    <mergeCell ref="Y26:Z26"/>
    <mergeCell ref="AC26:AD26"/>
    <mergeCell ref="A9:A11"/>
    <mergeCell ref="A17:A19"/>
    <mergeCell ref="C18:D18"/>
    <mergeCell ref="E18:F18"/>
    <mergeCell ref="H18:I18"/>
    <mergeCell ref="I13:J13"/>
    <mergeCell ref="N13:O13"/>
    <mergeCell ref="C13:E13"/>
    <mergeCell ref="C14:D14"/>
    <mergeCell ref="E14:F14"/>
    <mergeCell ref="O14:P14"/>
    <mergeCell ref="M17:O17"/>
    <mergeCell ref="O18:P18"/>
    <mergeCell ref="C17:E17"/>
    <mergeCell ref="H17:J17"/>
    <mergeCell ref="H14:I14"/>
    <mergeCell ref="J14:K14"/>
    <mergeCell ref="M14:N14"/>
    <mergeCell ref="M25:O25"/>
    <mergeCell ref="C25:E25"/>
    <mergeCell ref="A1:Z1"/>
    <mergeCell ref="R5:T5"/>
    <mergeCell ref="W5:Y5"/>
    <mergeCell ref="H6:I6"/>
    <mergeCell ref="M6:N6"/>
    <mergeCell ref="R6:S6"/>
    <mergeCell ref="W14:X14"/>
    <mergeCell ref="O6:P6"/>
    <mergeCell ref="T6:U6"/>
    <mergeCell ref="Y10:Z10"/>
    <mergeCell ref="A5:A7"/>
    <mergeCell ref="E6:F6"/>
    <mergeCell ref="J6:K6"/>
    <mergeCell ref="W6:X6"/>
    <mergeCell ref="C6:D6"/>
    <mergeCell ref="A13:A15"/>
    <mergeCell ref="J10:K10"/>
    <mergeCell ref="R10:S10"/>
    <mergeCell ref="C9:E9"/>
    <mergeCell ref="R3:U3"/>
    <mergeCell ref="W3:Z3"/>
    <mergeCell ref="Y6:Z6"/>
    <mergeCell ref="AB9:AC9"/>
    <mergeCell ref="AB10:AC10"/>
    <mergeCell ref="AB13:AC13"/>
    <mergeCell ref="AB14:AC14"/>
    <mergeCell ref="W29:Y29"/>
    <mergeCell ref="W25:Y25"/>
    <mergeCell ref="R25:T25"/>
    <mergeCell ref="Y14:Z14"/>
    <mergeCell ref="R29:T29"/>
    <mergeCell ref="H25:J25"/>
    <mergeCell ref="I9:J9"/>
    <mergeCell ref="M18:N18"/>
    <mergeCell ref="W10:X10"/>
    <mergeCell ref="T10:U10"/>
    <mergeCell ref="M10:N10"/>
    <mergeCell ref="R18:S18"/>
    <mergeCell ref="T18:U18"/>
    <mergeCell ref="AK25:AK26"/>
    <mergeCell ref="AF26:AG26"/>
    <mergeCell ref="W18:X18"/>
    <mergeCell ref="Y18:Z18"/>
    <mergeCell ref="R17:T17"/>
    <mergeCell ref="W17:Y17"/>
    <mergeCell ref="AB21:AC21"/>
    <mergeCell ref="R22:S22"/>
    <mergeCell ref="T22:U22"/>
    <mergeCell ref="W22:X22"/>
    <mergeCell ref="AC22:AD22"/>
    <mergeCell ref="R21:T21"/>
    <mergeCell ref="W21:Y21"/>
    <mergeCell ref="Y22:Z22"/>
    <mergeCell ref="R26:S26"/>
    <mergeCell ref="O10:P10"/>
    <mergeCell ref="Y30:Z30"/>
    <mergeCell ref="A3:B3"/>
    <mergeCell ref="C3:F3"/>
    <mergeCell ref="M3:P3"/>
    <mergeCell ref="E10:F10"/>
    <mergeCell ref="R14:S14"/>
    <mergeCell ref="T14:U14"/>
    <mergeCell ref="S9:T9"/>
    <mergeCell ref="S13:T13"/>
    <mergeCell ref="X9:Y9"/>
    <mergeCell ref="H10:I10"/>
    <mergeCell ref="C5:E5"/>
    <mergeCell ref="H5:J5"/>
    <mergeCell ref="M5:O5"/>
    <mergeCell ref="H3:K3"/>
    <mergeCell ref="W7:Z7"/>
    <mergeCell ref="N9:O9"/>
    <mergeCell ref="X13:Y13"/>
    <mergeCell ref="A21:A23"/>
    <mergeCell ref="J18:K18"/>
    <mergeCell ref="C10:D10"/>
    <mergeCell ref="C29:E29"/>
    <mergeCell ref="H29:J29"/>
    <mergeCell ref="M29:O29"/>
  </mergeCells>
  <phoneticPr fontId="3" type="noConversion"/>
  <conditionalFormatting sqref="AE34:AE44">
    <cfRule type="cellIs" dxfId="4577" priority="2697" stopIfTrue="1" operator="between">
      <formula>0</formula>
      <formula>160</formula>
    </cfRule>
    <cfRule type="cellIs" dxfId="4576" priority="2698" stopIfTrue="1" operator="between">
      <formula>160</formula>
      <formula>251</formula>
    </cfRule>
    <cfRule type="cellIs" dxfId="4575" priority="2699" stopIfTrue="1" operator="greaterThan">
      <formula>251</formula>
    </cfRule>
  </conditionalFormatting>
  <conditionalFormatting sqref="F87:G92 K87:L92 Z90:AB92 U87:V92 P87:Q92 Z87:AA89">
    <cfRule type="cellIs" dxfId="4574" priority="2691" operator="equal">
      <formula>"GL"</formula>
    </cfRule>
    <cfRule type="cellIs" dxfId="4573" priority="2692" operator="equal">
      <formula>"VE"</formula>
    </cfRule>
    <cfRule type="cellIs" dxfId="4572" priority="2693" operator="equal">
      <formula>"AT"</formula>
    </cfRule>
  </conditionalFormatting>
  <conditionalFormatting sqref="C9:E9 W21:Y21 H17 M5:O5 R5:T5 W5:Y5 R21:T21 C21:E21 C29 H25 M25 R25 H29 W29 M29 R29 W25 C5:E5 H5:J5 H21:J21 M21:O21">
    <cfRule type="expression" dxfId="4571" priority="2385">
      <formula>COUNTIF($C$5:$Z$31,$C$133)&gt;1</formula>
    </cfRule>
    <cfRule type="expression" dxfId="4570" priority="2386">
      <formula>COUNTIF($C$5:$Z$31,$C$132)&gt;1</formula>
    </cfRule>
    <cfRule type="expression" dxfId="4569" priority="2387">
      <formula>COUNTIF($C$5:$Z$31,$C$131)&gt;1</formula>
    </cfRule>
    <cfRule type="expression" dxfId="4568" priority="2388">
      <formula>COUNTIF($C$5:$Z$31,$C$130)&gt;1</formula>
    </cfRule>
    <cfRule type="expression" dxfId="4567" priority="2389">
      <formula>COUNTIF($C$5:$Z$31,$C$129)&gt;1</formula>
    </cfRule>
    <cfRule type="expression" dxfId="4566" priority="2390">
      <formula>COUNTIF($C$5:$Z$31,$C$128)&gt;1</formula>
    </cfRule>
    <cfRule type="expression" dxfId="4565" priority="2391">
      <formula>COUNTIF($C$5:$Z$31,$C$127)&gt;1</formula>
    </cfRule>
    <cfRule type="expression" dxfId="4564" priority="2392">
      <formula>COUNTIF($C$5:$Z$31,$C$126)&gt;1</formula>
    </cfRule>
    <cfRule type="expression" dxfId="4563" priority="2393">
      <formula>COUNTIF($C$5:$Z$31,$C$125)&gt;1</formula>
    </cfRule>
    <cfRule type="expression" dxfId="4562" priority="2394">
      <formula>COUNTIF($C$5:$Z$31,$C$124)&gt;1</formula>
    </cfRule>
    <cfRule type="expression" dxfId="4561" priority="2395">
      <formula>COUNTIF($C$5:$Z$31,$C$123)&gt;1</formula>
    </cfRule>
    <cfRule type="expression" dxfId="4560" priority="2396">
      <formula>COUNTIF($C$5:$Z$31,$C$122)&gt;1</formula>
    </cfRule>
    <cfRule type="expression" dxfId="4559" priority="2397">
      <formula>COUNTIF($C$5:$Z$31,$C$121)&gt;1</formula>
    </cfRule>
    <cfRule type="expression" dxfId="4558" priority="2398">
      <formula>COUNTIF($C$5:$Z$31,$C$120)&gt;1</formula>
    </cfRule>
    <cfRule type="expression" dxfId="4557" priority="2399">
      <formula>COUNTIF($C$5:$Z$31,$C$119)&gt;1</formula>
    </cfRule>
    <cfRule type="expression" dxfId="4556" priority="2400">
      <formula>COUNTIF($C$5:$Z$31,$C$118)&gt;1</formula>
    </cfRule>
    <cfRule type="expression" dxfId="4555" priority="2401">
      <formula>COUNTIF($C$5:$Z$31,$C$117)&gt;1</formula>
    </cfRule>
    <cfRule type="expression" dxfId="4554" priority="2402">
      <formula>COUNTIF($C$5:$Z$31,$C$116)&gt;1</formula>
    </cfRule>
    <cfRule type="expression" dxfId="4553" priority="2403">
      <formula>COUNTIF($C$5:$Z$31,$C$115)&gt;1</formula>
    </cfRule>
    <cfRule type="expression" dxfId="4552" priority="2404">
      <formula>COUNTIF($C$5:$Z$31,$C$114)&gt;1</formula>
    </cfRule>
    <cfRule type="expression" dxfId="4551" priority="2405">
      <formula>COUNTIF($C$5:$Z$31,$C$113)&gt;1</formula>
    </cfRule>
    <cfRule type="expression" dxfId="4550" priority="2406">
      <formula>COUNTIF($C$5:$Z$31,$C$112)&gt;1</formula>
    </cfRule>
    <cfRule type="expression" dxfId="4549" priority="2407">
      <formula>COUNTIF($C$5:$Z$31,$C$111)&gt;1</formula>
    </cfRule>
    <cfRule type="expression" dxfId="4548" priority="2408">
      <formula>COUNTIF($C$5:$Z$31,$C$110)&gt;1</formula>
    </cfRule>
    <cfRule type="expression" dxfId="4547" priority="2409">
      <formula>COUNTIF($C$5:$Z$31,$C$109)&gt;1</formula>
    </cfRule>
    <cfRule type="expression" dxfId="4546" priority="2410">
      <formula>COUNTIF($C$5:$Z$31,$C$108)&gt;1</formula>
    </cfRule>
    <cfRule type="expression" dxfId="4545" priority="2411">
      <formula>COUNTIF($C$5:$Z$31,$C$107)&gt;1</formula>
    </cfRule>
    <cfRule type="expression" dxfId="4544" priority="2412">
      <formula>COUNTIF($C$5:$Z$31,$C$106)&gt;1</formula>
    </cfRule>
    <cfRule type="expression" dxfId="4543" priority="2413">
      <formula>COUNTIF($C$5:$Z$31,$C$105)&gt;1</formula>
    </cfRule>
    <cfRule type="expression" dxfId="4542" priority="2414">
      <formula>COUNTIF($C$5:$Z$31,$C$104)&gt;1</formula>
    </cfRule>
    <cfRule type="expression" dxfId="4541" priority="2415">
      <formula>COUNTIF($C$5:$Z$31,$C$103)&gt;1</formula>
    </cfRule>
    <cfRule type="expression" dxfId="4540" priority="2416">
      <formula>COUNTIF($C$5:$Z$31,$C$102)&gt;1</formula>
    </cfRule>
    <cfRule type="expression" dxfId="4539" priority="2417">
      <formula>COUNTIF($C$5:$Z$31,$C$101)&gt;1</formula>
    </cfRule>
  </conditionalFormatting>
  <conditionalFormatting sqref="N9:O9 S13:T13 S9:T9 I9:J9 X9:Y9 X13:Y13 N13:O13 I13:J13">
    <cfRule type="expression" dxfId="4538" priority="1823" stopIfTrue="1">
      <formula>COUNTIF($C$5:$Z$31,$C$133)&gt;1</formula>
    </cfRule>
    <cfRule type="expression" dxfId="4537" priority="1824" stopIfTrue="1">
      <formula>COUNTIF($C$5:$Z$31,$C$132)&gt;1</formula>
    </cfRule>
    <cfRule type="expression" dxfId="4536" priority="1825" stopIfTrue="1">
      <formula>COUNTIF($C$5:$Z$31,$C$131)&gt;1</formula>
    </cfRule>
    <cfRule type="expression" dxfId="4535" priority="1826" stopIfTrue="1">
      <formula>COUNTIF($C$5:$Z$31,$C$130)&gt;1</formula>
    </cfRule>
    <cfRule type="expression" dxfId="4534" priority="1827" stopIfTrue="1">
      <formula>COUNTIF($C$5:$Z$31,$C$129)&gt;1</formula>
    </cfRule>
    <cfRule type="expression" dxfId="4533" priority="1828" stopIfTrue="1">
      <formula>COUNTIF($C$5:$Z$31,$C$128)&gt;1</formula>
    </cfRule>
    <cfRule type="expression" dxfId="4532" priority="1829" stopIfTrue="1">
      <formula>COUNTIF($C$5:$Z$31,$C$127)&gt;1</formula>
    </cfRule>
    <cfRule type="expression" dxfId="4531" priority="1830" stopIfTrue="1">
      <formula>COUNTIF($C$5:$Z$31,$C$126)&gt;1</formula>
    </cfRule>
    <cfRule type="expression" dxfId="4530" priority="1831" stopIfTrue="1">
      <formula>COUNTIF($C$5:$Z$31,$C$125)&gt;1</formula>
    </cfRule>
    <cfRule type="expression" dxfId="4529" priority="1832" stopIfTrue="1">
      <formula>COUNTIF($C$5:$Z$31,$C$124)&gt;1</formula>
    </cfRule>
    <cfRule type="expression" dxfId="4528" priority="1833" stopIfTrue="1">
      <formula>COUNTIF($C$5:$Z$31,$C$123)&gt;1</formula>
    </cfRule>
    <cfRule type="expression" dxfId="4527" priority="1834" stopIfTrue="1">
      <formula>COUNTIF($C$5:$Z$31,$C$122)&gt;1</formula>
    </cfRule>
    <cfRule type="expression" dxfId="4526" priority="1835" stopIfTrue="1">
      <formula>COUNTIF($C$5:$Z$31,$C$121)&gt;1</formula>
    </cfRule>
    <cfRule type="expression" dxfId="4525" priority="1836" stopIfTrue="1">
      <formula>COUNTIF($C$5:$Z$31,$C$120)&gt;1</formula>
    </cfRule>
    <cfRule type="expression" dxfId="4524" priority="1837" stopIfTrue="1">
      <formula>COUNTIF($C$5:$Z$31,$C$119)&gt;1</formula>
    </cfRule>
    <cfRule type="expression" dxfId="4523" priority="1838" stopIfTrue="1">
      <formula>COUNTIF($C$5:$Z$31,$C$118)&gt;1</formula>
    </cfRule>
    <cfRule type="expression" dxfId="4522" priority="1839" stopIfTrue="1">
      <formula>COUNTIF($C$5:$Z$31,$C$117)&gt;1</formula>
    </cfRule>
    <cfRule type="expression" dxfId="4521" priority="1840" stopIfTrue="1">
      <formula>COUNTIF($C$5:$Z$31,$C$116)&gt;1</formula>
    </cfRule>
    <cfRule type="expression" dxfId="4520" priority="1841" stopIfTrue="1">
      <formula>COUNTIF($C$5:$Z$31,$C$115)&gt;1</formula>
    </cfRule>
    <cfRule type="expression" dxfId="4519" priority="1842" stopIfTrue="1">
      <formula>COUNTIF($C$5:$Z$31,$C$114)&gt;1</formula>
    </cfRule>
    <cfRule type="expression" dxfId="4518" priority="1843" stopIfTrue="1">
      <formula>COUNTIF($C$5:$Z$31,$C$113)&gt;1</formula>
    </cfRule>
    <cfRule type="expression" dxfId="4517" priority="1844" stopIfTrue="1">
      <formula>COUNTIF($C$5:$Z$31,$C$112)&gt;1</formula>
    </cfRule>
    <cfRule type="expression" dxfId="4516" priority="1845" stopIfTrue="1">
      <formula>COUNTIF($C$5:$Z$31,$C$111)&gt;1</formula>
    </cfRule>
    <cfRule type="expression" dxfId="4515" priority="1846" stopIfTrue="1">
      <formula>COUNTIF($C$5:$Z$31,$C$110)&gt;1</formula>
    </cfRule>
    <cfRule type="expression" dxfId="4514" priority="1847" stopIfTrue="1">
      <formula>COUNTIF($C$5:$Z$31,$C$109)&gt;1</formula>
    </cfRule>
    <cfRule type="expression" dxfId="4513" priority="1848" stopIfTrue="1">
      <formula>COUNTIF($C$5:$Z$31,$C$108)&gt;1</formula>
    </cfRule>
    <cfRule type="expression" dxfId="4512" priority="1849" stopIfTrue="1">
      <formula>COUNTIF($C$5:$Z$31,$C$107)&gt;1</formula>
    </cfRule>
    <cfRule type="expression" dxfId="4511" priority="1850" stopIfTrue="1">
      <formula>COUNTIF($C$5:$Z$31,$C$106)&gt;1</formula>
    </cfRule>
    <cfRule type="expression" dxfId="4510" priority="1851" stopIfTrue="1">
      <formula>COUNTIF($C$5:$Z$31,$C$105)&gt;1</formula>
    </cfRule>
    <cfRule type="expression" dxfId="4509" priority="1852" stopIfTrue="1">
      <formula>COUNTIF($C$5:$Z$31,$C$104)&gt;1</formula>
    </cfRule>
    <cfRule type="expression" dxfId="4508" priority="1853" stopIfTrue="1">
      <formula>COUNTIF($C$5:$Z$31,$C$103)&gt;1</formula>
    </cfRule>
    <cfRule type="expression" dxfId="4507" priority="1854" stopIfTrue="1">
      <formula>COUNTIF($C$5:$Z$31,$C$102)&gt;1</formula>
    </cfRule>
    <cfRule type="expression" dxfId="4506" priority="1855" stopIfTrue="1">
      <formula>COUNTIF($C$5:$Z$31,$C$101)&gt;1</formula>
    </cfRule>
    <cfRule type="cellIs" dxfId="4505" priority="1856" operator="between">
      <formula>0</formula>
      <formula>1500</formula>
    </cfRule>
  </conditionalFormatting>
  <conditionalFormatting sqref="D87:D92">
    <cfRule type="cellIs" dxfId="4504" priority="236" operator="equal">
      <formula>"GL"</formula>
    </cfRule>
    <cfRule type="cellIs" dxfId="4503" priority="237" operator="equal">
      <formula>"VE"</formula>
    </cfRule>
    <cfRule type="cellIs" dxfId="4502" priority="238" operator="equal">
      <formula>"AT"</formula>
    </cfRule>
  </conditionalFormatting>
  <conditionalFormatting sqref="I87:I92">
    <cfRule type="cellIs" dxfId="4501" priority="233" operator="equal">
      <formula>"GL"</formula>
    </cfRule>
    <cfRule type="cellIs" dxfId="4500" priority="234" operator="equal">
      <formula>"VE"</formula>
    </cfRule>
    <cfRule type="cellIs" dxfId="4499" priority="235" operator="equal">
      <formula>"AT"</formula>
    </cfRule>
  </conditionalFormatting>
  <conditionalFormatting sqref="N87:N92">
    <cfRule type="cellIs" dxfId="4498" priority="230" operator="equal">
      <formula>"GL"</formula>
    </cfRule>
    <cfRule type="cellIs" dxfId="4497" priority="231" operator="equal">
      <formula>"VE"</formula>
    </cfRule>
    <cfRule type="cellIs" dxfId="4496" priority="232" operator="equal">
      <formula>"AT"</formula>
    </cfRule>
  </conditionalFormatting>
  <conditionalFormatting sqref="S87:S92">
    <cfRule type="cellIs" dxfId="4495" priority="227" operator="equal">
      <formula>"GL"</formula>
    </cfRule>
    <cfRule type="cellIs" dxfId="4494" priority="228" operator="equal">
      <formula>"VE"</formula>
    </cfRule>
    <cfRule type="cellIs" dxfId="4493" priority="229" operator="equal">
      <formula>"AT"</formula>
    </cfRule>
  </conditionalFormatting>
  <conditionalFormatting sqref="X87:X92">
    <cfRule type="cellIs" dxfId="4492" priority="224" operator="equal">
      <formula>"GL"</formula>
    </cfRule>
    <cfRule type="cellIs" dxfId="4491" priority="225" operator="equal">
      <formula>"VE"</formula>
    </cfRule>
    <cfRule type="cellIs" dxfId="4490" priority="226" operator="equal">
      <formula>"AT"</formula>
    </cfRule>
  </conditionalFormatting>
  <conditionalFormatting sqref="AC87:AC92">
    <cfRule type="cellIs" dxfId="4489" priority="221" operator="equal">
      <formula>"GL"</formula>
    </cfRule>
    <cfRule type="cellIs" dxfId="4488" priority="222" operator="equal">
      <formula>"VE"</formula>
    </cfRule>
    <cfRule type="cellIs" dxfId="4487" priority="223" operator="equal">
      <formula>"AT"</formula>
    </cfRule>
  </conditionalFormatting>
  <conditionalFormatting sqref="C87:C92">
    <cfRule type="expression" dxfId="4486" priority="216">
      <formula>AND(D87="B")</formula>
    </cfRule>
    <cfRule type="expression" dxfId="4485" priority="217">
      <formula>AND(D87="g")</formula>
    </cfRule>
    <cfRule type="expression" dxfId="4484" priority="218">
      <formula>AND(D87="t")</formula>
    </cfRule>
    <cfRule type="expression" dxfId="4483" priority="219">
      <formula>AND(D87="L")</formula>
    </cfRule>
    <cfRule type="expression" dxfId="4482" priority="220">
      <formula>AND(D87="N")</formula>
    </cfRule>
  </conditionalFormatting>
  <conditionalFormatting sqref="H87:H92">
    <cfRule type="expression" dxfId="4481" priority="211">
      <formula>AND(I87="B")</formula>
    </cfRule>
    <cfRule type="expression" dxfId="4480" priority="212">
      <formula>AND(I87="g")</formula>
    </cfRule>
    <cfRule type="expression" dxfId="4479" priority="213">
      <formula>AND(I87="t")</formula>
    </cfRule>
    <cfRule type="expression" dxfId="4478" priority="214">
      <formula>AND(I87="L")</formula>
    </cfRule>
    <cfRule type="expression" dxfId="4477" priority="215">
      <formula>AND(I87="N")</formula>
    </cfRule>
  </conditionalFormatting>
  <conditionalFormatting sqref="M87:M92">
    <cfRule type="expression" dxfId="4476" priority="206">
      <formula>AND(N87="B")</formula>
    </cfRule>
    <cfRule type="expression" dxfId="4475" priority="207">
      <formula>AND(N87="g")</formula>
    </cfRule>
    <cfRule type="expression" dxfId="4474" priority="208">
      <formula>AND(N87="t")</formula>
    </cfRule>
    <cfRule type="expression" dxfId="4473" priority="209">
      <formula>AND(N87="L")</formula>
    </cfRule>
    <cfRule type="expression" dxfId="4472" priority="210">
      <formula>AND(N87="N")</formula>
    </cfRule>
  </conditionalFormatting>
  <conditionalFormatting sqref="R87:R92">
    <cfRule type="expression" dxfId="4471" priority="201">
      <formula>AND(S87="B")</formula>
    </cfRule>
    <cfRule type="expression" dxfId="4470" priority="202">
      <formula>AND(S87="g")</formula>
    </cfRule>
    <cfRule type="expression" dxfId="4469" priority="203">
      <formula>AND(S87="t")</formula>
    </cfRule>
    <cfRule type="expression" dxfId="4468" priority="204">
      <formula>AND(S87="L")</formula>
    </cfRule>
    <cfRule type="expression" dxfId="4467" priority="205">
      <formula>AND(S87="N")</formula>
    </cfRule>
  </conditionalFormatting>
  <conditionalFormatting sqref="W87:W92">
    <cfRule type="expression" dxfId="4466" priority="196">
      <formula>AND(X87="B")</formula>
    </cfRule>
    <cfRule type="expression" dxfId="4465" priority="197">
      <formula>AND(X87="g")</formula>
    </cfRule>
    <cfRule type="expression" dxfId="4464" priority="198">
      <formula>AND(X87="t")</formula>
    </cfRule>
    <cfRule type="expression" dxfId="4463" priority="199">
      <formula>AND(X87="L")</formula>
    </cfRule>
    <cfRule type="expression" dxfId="4462" priority="200">
      <formula>AND(X87="N")</formula>
    </cfRule>
  </conditionalFormatting>
  <conditionalFormatting sqref="AB87:AB89">
    <cfRule type="expression" dxfId="4461" priority="191">
      <formula>AND(AC87="B")</formula>
    </cfRule>
    <cfRule type="expression" dxfId="4460" priority="192">
      <formula>AND(AC87="g")</formula>
    </cfRule>
    <cfRule type="expression" dxfId="4459" priority="193">
      <formula>AND(AC87="t")</formula>
    </cfRule>
    <cfRule type="expression" dxfId="4458" priority="194">
      <formula>AND(AC87="L")</formula>
    </cfRule>
    <cfRule type="expression" dxfId="4457" priority="195">
      <formula>AND(AC87="N")</formula>
    </cfRule>
  </conditionalFormatting>
  <conditionalFormatting sqref="E87:E92">
    <cfRule type="cellIs" dxfId="4456" priority="188" operator="equal">
      <formula>"GL"</formula>
    </cfRule>
    <cfRule type="cellIs" dxfId="4455" priority="189" operator="equal">
      <formula>"VE"</formula>
    </cfRule>
    <cfRule type="cellIs" dxfId="4454" priority="190" operator="equal">
      <formula>"AT"</formula>
    </cfRule>
  </conditionalFormatting>
  <conditionalFormatting sqref="J87:J92">
    <cfRule type="cellIs" dxfId="4453" priority="170" operator="equal">
      <formula>"GL"</formula>
    </cfRule>
    <cfRule type="cellIs" dxfId="4452" priority="171" operator="equal">
      <formula>"VE"</formula>
    </cfRule>
    <cfRule type="cellIs" dxfId="4451" priority="172" operator="equal">
      <formula>"AT"</formula>
    </cfRule>
  </conditionalFormatting>
  <conditionalFormatting sqref="O87:O92">
    <cfRule type="cellIs" dxfId="4450" priority="167" operator="equal">
      <formula>"GL"</formula>
    </cfRule>
    <cfRule type="cellIs" dxfId="4449" priority="168" operator="equal">
      <formula>"VE"</formula>
    </cfRule>
    <cfRule type="cellIs" dxfId="4448" priority="169" operator="equal">
      <formula>"AT"</formula>
    </cfRule>
  </conditionalFormatting>
  <conditionalFormatting sqref="T87:T92">
    <cfRule type="cellIs" dxfId="4447" priority="164" operator="equal">
      <formula>"GL"</formula>
    </cfRule>
    <cfRule type="cellIs" dxfId="4446" priority="165" operator="equal">
      <formula>"VE"</formula>
    </cfRule>
    <cfRule type="cellIs" dxfId="4445" priority="166" operator="equal">
      <formula>"AT"</formula>
    </cfRule>
  </conditionalFormatting>
  <conditionalFormatting sqref="Y87:Y92">
    <cfRule type="cellIs" dxfId="4444" priority="161" operator="equal">
      <formula>"GL"</formula>
    </cfRule>
    <cfRule type="cellIs" dxfId="4443" priority="162" operator="equal">
      <formula>"VE"</formula>
    </cfRule>
    <cfRule type="cellIs" dxfId="4442" priority="163" operator="equal">
      <formula>"AT"</formula>
    </cfRule>
  </conditionalFormatting>
  <conditionalFormatting sqref="AD87:AD92">
    <cfRule type="cellIs" dxfId="4441" priority="158" operator="equal">
      <formula>"GL"</formula>
    </cfRule>
    <cfRule type="cellIs" dxfId="4440" priority="159" operator="equal">
      <formula>"VE"</formula>
    </cfRule>
    <cfRule type="cellIs" dxfId="4439" priority="160" operator="equal">
      <formula>"AT"</formula>
    </cfRule>
  </conditionalFormatting>
  <conditionalFormatting sqref="C13:E13">
    <cfRule type="expression" dxfId="4438" priority="72">
      <formula>COUNTIF($C$5:$Z$31,$C$133)&gt;1</formula>
    </cfRule>
    <cfRule type="expression" dxfId="4437" priority="73">
      <formula>COUNTIF($C$5:$Z$31,$C$132)&gt;1</formula>
    </cfRule>
    <cfRule type="expression" dxfId="4436" priority="74">
      <formula>COUNTIF($C$5:$Z$31,$C$131)&gt;1</formula>
    </cfRule>
    <cfRule type="expression" dxfId="4435" priority="75">
      <formula>COUNTIF($C$5:$Z$31,$C$130)&gt;1</formula>
    </cfRule>
    <cfRule type="expression" dxfId="4434" priority="76">
      <formula>COUNTIF($C$5:$Z$31,$C$129)&gt;1</formula>
    </cfRule>
    <cfRule type="expression" dxfId="4433" priority="77">
      <formula>COUNTIF($C$5:$Z$31,$C$128)&gt;1</formula>
    </cfRule>
    <cfRule type="expression" dxfId="4432" priority="78">
      <formula>COUNTIF($C$5:$Z$31,$C$127)&gt;1</formula>
    </cfRule>
    <cfRule type="expression" dxfId="4431" priority="79">
      <formula>COUNTIF($C$5:$Z$31,$C$126)&gt;1</formula>
    </cfRule>
    <cfRule type="expression" dxfId="4430" priority="80">
      <formula>COUNTIF($C$5:$Z$31,$C$125)&gt;1</formula>
    </cfRule>
    <cfRule type="expression" dxfId="4429" priority="81">
      <formula>COUNTIF($C$5:$Z$31,$C$124)&gt;1</formula>
    </cfRule>
    <cfRule type="expression" dxfId="4428" priority="82">
      <formula>COUNTIF($C$5:$Z$31,$C$123)&gt;1</formula>
    </cfRule>
    <cfRule type="expression" dxfId="4427" priority="83">
      <formula>COUNTIF($C$5:$Z$31,$C$122)&gt;1</formula>
    </cfRule>
    <cfRule type="expression" dxfId="4426" priority="84">
      <formula>COUNTIF($C$5:$Z$31,$C$121)&gt;1</formula>
    </cfRule>
    <cfRule type="expression" dxfId="4425" priority="85">
      <formula>COUNTIF($C$5:$Z$31,$C$120)&gt;1</formula>
    </cfRule>
    <cfRule type="expression" dxfId="4424" priority="86">
      <formula>COUNTIF($C$5:$Z$31,$C$119)&gt;1</formula>
    </cfRule>
    <cfRule type="expression" dxfId="4423" priority="87">
      <formula>COUNTIF($C$5:$Z$31,$C$118)&gt;1</formula>
    </cfRule>
    <cfRule type="expression" dxfId="4422" priority="88">
      <formula>COUNTIF($C$5:$Z$31,$C$117)&gt;1</formula>
    </cfRule>
    <cfRule type="expression" dxfId="4421" priority="89">
      <formula>COUNTIF($C$5:$Z$31,$C$116)&gt;1</formula>
    </cfRule>
    <cfRule type="expression" dxfId="4420" priority="90">
      <formula>COUNTIF($C$5:$Z$31,$C$115)&gt;1</formula>
    </cfRule>
    <cfRule type="expression" dxfId="4419" priority="91">
      <formula>COUNTIF($C$5:$Z$31,$C$114)&gt;1</formula>
    </cfRule>
    <cfRule type="expression" dxfId="4418" priority="92">
      <formula>COUNTIF($C$5:$Z$31,$C$113)&gt;1</formula>
    </cfRule>
    <cfRule type="expression" dxfId="4417" priority="93">
      <formula>COUNTIF($C$5:$Z$31,$C$112)&gt;1</formula>
    </cfRule>
    <cfRule type="expression" dxfId="4416" priority="94">
      <formula>COUNTIF($C$5:$Z$31,$C$111)&gt;1</formula>
    </cfRule>
    <cfRule type="expression" dxfId="4415" priority="95">
      <formula>COUNTIF($C$5:$Z$31,$C$110)&gt;1</formula>
    </cfRule>
    <cfRule type="expression" dxfId="4414" priority="96">
      <formula>COUNTIF($C$5:$Z$31,$C$109)&gt;1</formula>
    </cfRule>
    <cfRule type="expression" dxfId="4413" priority="97">
      <formula>COUNTIF($C$5:$Z$31,$C$108)&gt;1</formula>
    </cfRule>
    <cfRule type="expression" dxfId="4412" priority="98">
      <formula>COUNTIF($C$5:$Z$31,$C$107)&gt;1</formula>
    </cfRule>
    <cfRule type="expression" dxfId="4411" priority="99">
      <formula>COUNTIF($C$5:$Z$31,$C$106)&gt;1</formula>
    </cfRule>
    <cfRule type="expression" dxfId="4410" priority="100">
      <formula>COUNTIF($C$5:$Z$31,$C$105)&gt;1</formula>
    </cfRule>
    <cfRule type="expression" dxfId="4409" priority="101">
      <formula>COUNTIF($C$5:$Z$31,$C$104)&gt;1</formula>
    </cfRule>
    <cfRule type="expression" dxfId="4408" priority="102">
      <formula>COUNTIF($C$5:$Z$31,$C$103)&gt;1</formula>
    </cfRule>
    <cfRule type="expression" dxfId="4407" priority="103">
      <formula>COUNTIF($C$5:$Z$31,$C$102)&gt;1</formula>
    </cfRule>
    <cfRule type="expression" dxfId="4406" priority="104">
      <formula>COUNTIF($C$5:$Z$31,$C$101)&gt;1</formula>
    </cfRule>
  </conditionalFormatting>
  <conditionalFormatting sqref="C17:E17">
    <cfRule type="expression" dxfId="4405" priority="39">
      <formula>COUNTIF($C$5:$Z$31,$C$133)&gt;1</formula>
    </cfRule>
    <cfRule type="expression" dxfId="4404" priority="40">
      <formula>COUNTIF($C$5:$Z$31,$C$132)&gt;1</formula>
    </cfRule>
    <cfRule type="expression" dxfId="4403" priority="41">
      <formula>COUNTIF($C$5:$Z$31,$C$131)&gt;1</formula>
    </cfRule>
    <cfRule type="expression" dxfId="4402" priority="42">
      <formula>COUNTIF($C$5:$Z$31,$C$130)&gt;1</formula>
    </cfRule>
    <cfRule type="expression" dxfId="4401" priority="43">
      <formula>COUNTIF($C$5:$Z$31,$C$129)&gt;1</formula>
    </cfRule>
    <cfRule type="expression" dxfId="4400" priority="44">
      <formula>COUNTIF($C$5:$Z$31,$C$128)&gt;1</formula>
    </cfRule>
    <cfRule type="expression" dxfId="4399" priority="45">
      <formula>COUNTIF($C$5:$Z$31,$C$127)&gt;1</formula>
    </cfRule>
    <cfRule type="expression" dxfId="4398" priority="46">
      <formula>COUNTIF($C$5:$Z$31,$C$126)&gt;1</formula>
    </cfRule>
    <cfRule type="expression" dxfId="4397" priority="47">
      <formula>COUNTIF($C$5:$Z$31,$C$125)&gt;1</formula>
    </cfRule>
    <cfRule type="expression" dxfId="4396" priority="48">
      <formula>COUNTIF($C$5:$Z$31,$C$124)&gt;1</formula>
    </cfRule>
    <cfRule type="expression" dxfId="4395" priority="49">
      <formula>COUNTIF($C$5:$Z$31,$C$123)&gt;1</formula>
    </cfRule>
    <cfRule type="expression" dxfId="4394" priority="50">
      <formula>COUNTIF($C$5:$Z$31,$C$122)&gt;1</formula>
    </cfRule>
    <cfRule type="expression" dxfId="4393" priority="51">
      <formula>COUNTIF($C$5:$Z$31,$C$121)&gt;1</formula>
    </cfRule>
    <cfRule type="expression" dxfId="4392" priority="52">
      <formula>COUNTIF($C$5:$Z$31,$C$120)&gt;1</formula>
    </cfRule>
    <cfRule type="expression" dxfId="4391" priority="53">
      <formula>COUNTIF($C$5:$Z$31,$C$119)&gt;1</formula>
    </cfRule>
    <cfRule type="expression" dxfId="4390" priority="54">
      <formula>COUNTIF($C$5:$Z$31,$C$118)&gt;1</formula>
    </cfRule>
    <cfRule type="expression" dxfId="4389" priority="55">
      <formula>COUNTIF($C$5:$Z$31,$C$117)&gt;1</formula>
    </cfRule>
    <cfRule type="expression" dxfId="4388" priority="56">
      <formula>COUNTIF($C$5:$Z$31,$C$116)&gt;1</formula>
    </cfRule>
    <cfRule type="expression" dxfId="4387" priority="57">
      <formula>COUNTIF($C$5:$Z$31,$C$115)&gt;1</formula>
    </cfRule>
    <cfRule type="expression" dxfId="4386" priority="58">
      <formula>COUNTIF($C$5:$Z$31,$C$114)&gt;1</formula>
    </cfRule>
    <cfRule type="expression" dxfId="4385" priority="59">
      <formula>COUNTIF($C$5:$Z$31,$C$113)&gt;1</formula>
    </cfRule>
    <cfRule type="expression" dxfId="4384" priority="60">
      <formula>COUNTIF($C$5:$Z$31,$C$112)&gt;1</formula>
    </cfRule>
    <cfRule type="expression" dxfId="4383" priority="61">
      <formula>COUNTIF($C$5:$Z$31,$C$111)&gt;1</formula>
    </cfRule>
    <cfRule type="expression" dxfId="4382" priority="62">
      <formula>COUNTIF($C$5:$Z$31,$C$110)&gt;1</formula>
    </cfRule>
    <cfRule type="expression" dxfId="4381" priority="63">
      <formula>COUNTIF($C$5:$Z$31,$C$109)&gt;1</formula>
    </cfRule>
    <cfRule type="expression" dxfId="4380" priority="64">
      <formula>COUNTIF($C$5:$Z$31,$C$108)&gt;1</formula>
    </cfRule>
    <cfRule type="expression" dxfId="4379" priority="65">
      <formula>COUNTIF($C$5:$Z$31,$C$107)&gt;1</formula>
    </cfRule>
    <cfRule type="expression" dxfId="4378" priority="66">
      <formula>COUNTIF($C$5:$Z$31,$C$106)&gt;1</formula>
    </cfRule>
    <cfRule type="expression" dxfId="4377" priority="67">
      <formula>COUNTIF($C$5:$Z$31,$C$105)&gt;1</formula>
    </cfRule>
    <cfRule type="expression" dxfId="4376" priority="68">
      <formula>COUNTIF($C$5:$Z$31,$C$104)&gt;1</formula>
    </cfRule>
    <cfRule type="expression" dxfId="4375" priority="69">
      <formula>COUNTIF($C$5:$Z$31,$C$103)&gt;1</formula>
    </cfRule>
    <cfRule type="expression" dxfId="4374" priority="70">
      <formula>COUNTIF($C$5:$Z$31,$C$102)&gt;1</formula>
    </cfRule>
    <cfRule type="expression" dxfId="4373" priority="71">
      <formula>COUNTIF($C$5:$Z$31,$C$101)&gt;1</formula>
    </cfRule>
  </conditionalFormatting>
  <conditionalFormatting sqref="C25:E25">
    <cfRule type="expression" dxfId="4372" priority="6">
      <formula>COUNTIF($C$5:$Z$31,$C$133)&gt;1</formula>
    </cfRule>
    <cfRule type="expression" dxfId="4371" priority="7">
      <formula>COUNTIF($C$5:$Z$31,$C$132)&gt;1</formula>
    </cfRule>
    <cfRule type="expression" dxfId="4370" priority="8">
      <formula>COUNTIF($C$5:$Z$31,$C$131)&gt;1</formula>
    </cfRule>
    <cfRule type="expression" dxfId="4369" priority="9">
      <formula>COUNTIF($C$5:$Z$31,$C$130)&gt;1</formula>
    </cfRule>
    <cfRule type="expression" dxfId="4368" priority="10">
      <formula>COUNTIF($C$5:$Z$31,$C$129)&gt;1</formula>
    </cfRule>
    <cfRule type="expression" dxfId="4367" priority="11">
      <formula>COUNTIF($C$5:$Z$31,$C$128)&gt;1</formula>
    </cfRule>
    <cfRule type="expression" dxfId="4366" priority="12">
      <formula>COUNTIF($C$5:$Z$31,$C$127)&gt;1</formula>
    </cfRule>
    <cfRule type="expression" dxfId="4365" priority="13">
      <formula>COUNTIF($C$5:$Z$31,$C$126)&gt;1</formula>
    </cfRule>
    <cfRule type="expression" dxfId="4364" priority="14">
      <formula>COUNTIF($C$5:$Z$31,$C$125)&gt;1</formula>
    </cfRule>
    <cfRule type="expression" dxfId="4363" priority="15">
      <formula>COUNTIF($C$5:$Z$31,$C$124)&gt;1</formula>
    </cfRule>
    <cfRule type="expression" dxfId="4362" priority="16">
      <formula>COUNTIF($C$5:$Z$31,$C$123)&gt;1</formula>
    </cfRule>
    <cfRule type="expression" dxfId="4361" priority="17">
      <formula>COUNTIF($C$5:$Z$31,$C$122)&gt;1</formula>
    </cfRule>
    <cfRule type="expression" dxfId="4360" priority="18">
      <formula>COUNTIF($C$5:$Z$31,$C$121)&gt;1</formula>
    </cfRule>
    <cfRule type="expression" dxfId="4359" priority="19">
      <formula>COUNTIF($C$5:$Z$31,$C$120)&gt;1</formula>
    </cfRule>
    <cfRule type="expression" dxfId="4358" priority="20">
      <formula>COUNTIF($C$5:$Z$31,$C$119)&gt;1</formula>
    </cfRule>
    <cfRule type="expression" dxfId="4357" priority="21">
      <formula>COUNTIF($C$5:$Z$31,$C$118)&gt;1</formula>
    </cfRule>
    <cfRule type="expression" dxfId="4356" priority="22">
      <formula>COUNTIF($C$5:$Z$31,$C$117)&gt;1</formula>
    </cfRule>
    <cfRule type="expression" dxfId="4355" priority="23">
      <formula>COUNTIF($C$5:$Z$31,$C$116)&gt;1</formula>
    </cfRule>
    <cfRule type="expression" dxfId="4354" priority="24">
      <formula>COUNTIF($C$5:$Z$31,$C$115)&gt;1</formula>
    </cfRule>
    <cfRule type="expression" dxfId="4353" priority="25">
      <formula>COUNTIF($C$5:$Z$31,$C$114)&gt;1</formula>
    </cfRule>
    <cfRule type="expression" dxfId="4352" priority="26">
      <formula>COUNTIF($C$5:$Z$31,$C$113)&gt;1</formula>
    </cfRule>
    <cfRule type="expression" dxfId="4351" priority="27">
      <formula>COUNTIF($C$5:$Z$31,$C$112)&gt;1</formula>
    </cfRule>
    <cfRule type="expression" dxfId="4350" priority="28">
      <formula>COUNTIF($C$5:$Z$31,$C$111)&gt;1</formula>
    </cfRule>
    <cfRule type="expression" dxfId="4349" priority="29">
      <formula>COUNTIF($C$5:$Z$31,$C$110)&gt;1</formula>
    </cfRule>
    <cfRule type="expression" dxfId="4348" priority="30">
      <formula>COUNTIF($C$5:$Z$31,$C$109)&gt;1</formula>
    </cfRule>
    <cfRule type="expression" dxfId="4347" priority="31">
      <formula>COUNTIF($C$5:$Z$31,$C$108)&gt;1</formula>
    </cfRule>
    <cfRule type="expression" dxfId="4346" priority="32">
      <formula>COUNTIF($C$5:$Z$31,$C$107)&gt;1</formula>
    </cfRule>
    <cfRule type="expression" dxfId="4345" priority="33">
      <formula>COUNTIF($C$5:$Z$31,$C$106)&gt;1</formula>
    </cfRule>
    <cfRule type="expression" dxfId="4344" priority="34">
      <formula>COUNTIF($C$5:$Z$31,$C$105)&gt;1</formula>
    </cfRule>
    <cfRule type="expression" dxfId="4343" priority="35">
      <formula>COUNTIF($C$5:$Z$31,$C$104)&gt;1</formula>
    </cfRule>
    <cfRule type="expression" dxfId="4342" priority="36">
      <formula>COUNTIF($C$5:$Z$31,$C$103)&gt;1</formula>
    </cfRule>
    <cfRule type="expression" dxfId="4341" priority="37">
      <formula>COUNTIF($C$5:$Z$31,$C$102)&gt;1</formula>
    </cfRule>
    <cfRule type="expression" dxfId="4340" priority="38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8" r:id="rId4" name="Button 4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8864-905F-44F1-AB16-D9289BE22FDC}">
  <sheetPr codeName="Feuil17">
    <tabColor rgb="FFFFC000"/>
  </sheetPr>
  <dimension ref="A1:AM133"/>
  <sheetViews>
    <sheetView topLeftCell="A5" workbookViewId="0">
      <selection activeCell="R10" sqref="R10:S10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 x14ac:dyDescent="0.35">
      <c r="A2" s="117" t="s">
        <v>466</v>
      </c>
      <c r="D2" s="85" t="s">
        <v>1</v>
      </c>
    </row>
    <row r="3" spans="1:39" ht="33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85" t="s">
        <v>8</v>
      </c>
      <c r="B5" s="104"/>
      <c r="C5" s="845">
        <v>1023</v>
      </c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94">
        <v>1008</v>
      </c>
      <c r="AF5" s="465">
        <v>1024</v>
      </c>
      <c r="AG5" s="542">
        <v>1013</v>
      </c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222"/>
      <c r="D6" s="1223"/>
      <c r="E6" s="1162" t="s">
        <v>279</v>
      </c>
      <c r="F6" s="1224"/>
      <c r="G6" s="428"/>
      <c r="H6" s="1210"/>
      <c r="I6" s="1211"/>
      <c r="J6" s="1121"/>
      <c r="K6" s="1122"/>
      <c r="L6" s="30"/>
      <c r="M6" s="1217"/>
      <c r="N6" s="1218"/>
      <c r="O6" s="1219"/>
      <c r="P6" s="1220"/>
      <c r="Q6" s="30"/>
      <c r="R6" s="1168"/>
      <c r="S6" s="1221"/>
      <c r="T6" s="1170"/>
      <c r="U6" s="1171"/>
      <c r="V6" s="30"/>
      <c r="W6" s="1085"/>
      <c r="X6" s="1173"/>
      <c r="Y6" s="1085"/>
      <c r="Z6" s="1174"/>
      <c r="AA6" s="104"/>
      <c r="AE6" s="198">
        <v>1016</v>
      </c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>
        <v>1006</v>
      </c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0" t="s">
        <v>13</v>
      </c>
      <c r="B9" s="104"/>
      <c r="C9" s="914">
        <v>1020</v>
      </c>
      <c r="D9" s="915"/>
      <c r="E9" s="1015"/>
      <c r="F9" s="236"/>
      <c r="G9" s="104"/>
      <c r="H9" s="843"/>
      <c r="I9" s="878"/>
      <c r="J9" s="887"/>
      <c r="K9" s="16"/>
      <c r="L9" s="104"/>
      <c r="M9" s="115" t="str">
        <f>$AB$40</f>
        <v>9204</v>
      </c>
      <c r="N9" s="843"/>
      <c r="O9" s="878"/>
      <c r="P9" s="111">
        <v>7</v>
      </c>
      <c r="Q9" s="104"/>
      <c r="R9" s="115" t="str">
        <f>$AB$37</f>
        <v>9202</v>
      </c>
      <c r="S9" s="843"/>
      <c r="T9" s="878"/>
      <c r="U9" s="111">
        <v>4</v>
      </c>
      <c r="V9" s="104"/>
      <c r="W9" s="115" t="str">
        <f>$AB$34</f>
        <v>9201</v>
      </c>
      <c r="X9" s="856"/>
      <c r="Y9" s="904"/>
      <c r="Z9" s="111">
        <v>1</v>
      </c>
      <c r="AA9" s="119"/>
      <c r="AB9" s="858" t="s">
        <v>14</v>
      </c>
      <c r="AC9" s="858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1152"/>
      <c r="D10" s="1153"/>
      <c r="E10" s="954"/>
      <c r="F10" s="1025"/>
      <c r="G10" s="106"/>
      <c r="H10" s="1202"/>
      <c r="I10" s="1203"/>
      <c r="J10" s="1085"/>
      <c r="K10" s="1174"/>
      <c r="L10" s="109"/>
      <c r="M10" s="888" t="str">
        <f>$AC$40</f>
        <v>6:17</v>
      </c>
      <c r="N10" s="975"/>
      <c r="O10" s="888">
        <f>$AD$40</f>
        <v>4.0972222222222222E-2</v>
      </c>
      <c r="P10" s="889"/>
      <c r="Q10" s="109"/>
      <c r="R10" s="888" t="str">
        <f>$AC$37</f>
        <v>5:59</v>
      </c>
      <c r="S10" s="975"/>
      <c r="T10" s="888">
        <f>$AD$37</f>
        <v>2.9166666666666664E-2</v>
      </c>
      <c r="U10" s="889"/>
      <c r="V10" s="109"/>
      <c r="W10" s="888" t="str">
        <f>$AC$34</f>
        <v>5:35</v>
      </c>
      <c r="X10" s="975"/>
      <c r="Y10" s="888">
        <f>$AD$34</f>
        <v>5.2083333333333336E-2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85" t="s">
        <v>18</v>
      </c>
      <c r="B13" s="104"/>
      <c r="C13" s="1204">
        <v>1004</v>
      </c>
      <c r="D13" s="1205"/>
      <c r="E13" s="1206"/>
      <c r="F13" s="461"/>
      <c r="G13" s="104"/>
      <c r="H13" s="914">
        <v>1018</v>
      </c>
      <c r="I13" s="915"/>
      <c r="J13" s="1015"/>
      <c r="K13" s="16"/>
      <c r="L13" s="104"/>
      <c r="M13" s="115" t="str">
        <f>$AB$41</f>
        <v>9104</v>
      </c>
      <c r="N13" s="843"/>
      <c r="O13" s="878"/>
      <c r="P13" s="111">
        <v>8</v>
      </c>
      <c r="Q13" s="104"/>
      <c r="R13" s="115" t="str">
        <f>$AB$38</f>
        <v>9103</v>
      </c>
      <c r="S13" s="843"/>
      <c r="T13" s="878"/>
      <c r="U13" s="111">
        <v>5</v>
      </c>
      <c r="V13" s="104"/>
      <c r="W13" s="115" t="str">
        <f>$AB$36</f>
        <v>9102</v>
      </c>
      <c r="X13" s="845"/>
      <c r="Y13" s="877"/>
      <c r="Z13" s="111">
        <v>3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1222"/>
      <c r="D14" s="1223"/>
      <c r="E14" s="916"/>
      <c r="F14" s="918"/>
      <c r="G14" s="106"/>
      <c r="H14" s="1222"/>
      <c r="I14" s="1223"/>
      <c r="J14" s="1085"/>
      <c r="K14" s="1174"/>
      <c r="L14" s="106"/>
      <c r="M14" s="888" t="str">
        <f>$AC$41</f>
        <v>6:28</v>
      </c>
      <c r="N14" s="975"/>
      <c r="O14" s="888">
        <f>$AD$41</f>
        <v>5.8333333333333327E-2</v>
      </c>
      <c r="P14" s="889"/>
      <c r="Q14" s="109"/>
      <c r="R14" s="888" t="str">
        <f>$AC$38</f>
        <v>6:12</v>
      </c>
      <c r="S14" s="975"/>
      <c r="T14" s="888">
        <f>$AD$38</f>
        <v>4.5138888888888888E-2</v>
      </c>
      <c r="U14" s="889"/>
      <c r="V14" s="109"/>
      <c r="W14" s="888" t="str">
        <f>$AC$36</f>
        <v>5:56</v>
      </c>
      <c r="X14" s="975"/>
      <c r="Y14" s="888">
        <f>$AD$36</f>
        <v>3.125E-2</v>
      </c>
      <c r="Z14" s="975"/>
      <c r="AB14" s="858" t="s">
        <v>16</v>
      </c>
      <c r="AC14" s="858"/>
      <c r="AE14" s="158"/>
      <c r="AF14" s="565"/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0" t="s">
        <v>22</v>
      </c>
      <c r="B17" s="104"/>
      <c r="C17" s="914">
        <v>1025</v>
      </c>
      <c r="D17" s="915"/>
      <c r="E17" s="1015"/>
      <c r="F17" s="236"/>
      <c r="G17" s="183"/>
      <c r="H17" s="914">
        <v>1021</v>
      </c>
      <c r="I17" s="915"/>
      <c r="J17" s="1015"/>
      <c r="K17" s="236"/>
      <c r="L17" s="462"/>
      <c r="M17" s="115" t="str">
        <f>$AB$42</f>
        <v>9205</v>
      </c>
      <c r="N17" s="843"/>
      <c r="O17" s="878"/>
      <c r="P17" s="111">
        <v>9</v>
      </c>
      <c r="Q17" s="462"/>
      <c r="R17" s="115" t="str">
        <f>$AB$39</f>
        <v>9203</v>
      </c>
      <c r="S17" s="843"/>
      <c r="T17" s="878"/>
      <c r="U17" s="111">
        <v>6</v>
      </c>
      <c r="V17" s="104"/>
      <c r="W17" s="115" t="str">
        <f>$AB$35</f>
        <v>9101</v>
      </c>
      <c r="X17" s="843"/>
      <c r="Y17" s="878"/>
      <c r="Z17" s="111">
        <v>2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222"/>
      <c r="D18" s="1223"/>
      <c r="E18" s="954"/>
      <c r="F18" s="1025"/>
      <c r="G18" s="356"/>
      <c r="H18" s="1041"/>
      <c r="I18" s="1042"/>
      <c r="J18" s="954"/>
      <c r="K18" s="1025"/>
      <c r="L18" s="604"/>
      <c r="M18" s="888" t="str">
        <f>$AC$42</f>
        <v>6:31</v>
      </c>
      <c r="N18" s="975"/>
      <c r="O18" s="888">
        <f>$AD$42</f>
        <v>4.8611111111111112E-2</v>
      </c>
      <c r="P18" s="889"/>
      <c r="Q18" s="604"/>
      <c r="R18" s="916" t="str">
        <f>$AC$39</f>
        <v>6:17</v>
      </c>
      <c r="S18" s="918"/>
      <c r="T18" s="916">
        <f>$AD$39</f>
        <v>3.4027777777777775E-2</v>
      </c>
      <c r="U18" s="918"/>
      <c r="V18" s="109"/>
      <c r="W18" s="888" t="str">
        <f>$AC$35</f>
        <v>5:39</v>
      </c>
      <c r="X18" s="975"/>
      <c r="Y18" s="888" t="str">
        <f>$AD$35</f>
        <v>21:29</v>
      </c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85" t="s">
        <v>27</v>
      </c>
      <c r="B21" s="104"/>
      <c r="C21" s="845">
        <v>1015</v>
      </c>
      <c r="D21" s="877"/>
      <c r="E21" s="934"/>
      <c r="F21" s="236"/>
      <c r="G21" s="183"/>
      <c r="H21" s="845">
        <v>1009</v>
      </c>
      <c r="I21" s="877"/>
      <c r="J21" s="934"/>
      <c r="K21" s="606"/>
      <c r="L21" s="607"/>
      <c r="M21" s="845">
        <v>1019</v>
      </c>
      <c r="N21" s="877"/>
      <c r="O21" s="934"/>
      <c r="P21" s="606"/>
      <c r="Q21" s="464"/>
      <c r="R21" s="845">
        <v>1005</v>
      </c>
      <c r="S21" s="877"/>
      <c r="T21" s="934"/>
      <c r="U21" s="606"/>
      <c r="V21" s="104"/>
      <c r="W21" s="845">
        <v>1003</v>
      </c>
      <c r="X21" s="877"/>
      <c r="Y21" s="93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222"/>
      <c r="D22" s="1223"/>
      <c r="E22" s="1158"/>
      <c r="F22" s="1159"/>
      <c r="G22" s="608"/>
      <c r="H22" s="1152"/>
      <c r="I22" s="1153"/>
      <c r="J22" s="1121"/>
      <c r="K22" s="1122"/>
      <c r="L22" s="428"/>
      <c r="M22" s="1041"/>
      <c r="N22" s="1042"/>
      <c r="O22" s="1121"/>
      <c r="P22" s="1122"/>
      <c r="Q22" s="464"/>
      <c r="R22" s="1191"/>
      <c r="S22" s="1192"/>
      <c r="T22" s="1196"/>
      <c r="U22" s="1159"/>
      <c r="V22" s="106"/>
      <c r="W22" s="1232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COUNTA(AE5:AE7,AE9:AE11,AE13:AE15,AF14,AG14,AG15,AG5:AG7,C5,H5,M5,R5,W5,S17,N9,I9,S13,X13,C13,I13,N13,S9,X9,N17,X17,H17,C17,C21,H21,M21,R21,W21,C25,H25,M25,R25,C29,H29,M29,R29,W29,AF5,W25,#REF!)</f>
        <v>23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0" t="s">
        <v>30</v>
      </c>
      <c r="B25" s="104"/>
      <c r="C25" s="845">
        <v>1017</v>
      </c>
      <c r="D25" s="877"/>
      <c r="E25" s="846"/>
      <c r="F25" s="236"/>
      <c r="G25" s="183"/>
      <c r="H25" s="845">
        <v>1011</v>
      </c>
      <c r="I25" s="877"/>
      <c r="J25" s="846"/>
      <c r="K25" s="236"/>
      <c r="L25" s="183"/>
      <c r="M25" s="845">
        <v>1028</v>
      </c>
      <c r="N25" s="877"/>
      <c r="O25" s="846"/>
      <c r="P25" s="236"/>
      <c r="Q25" s="183"/>
      <c r="R25" s="914">
        <v>1007</v>
      </c>
      <c r="S25" s="915"/>
      <c r="T25" s="1015"/>
      <c r="U25" s="236"/>
      <c r="V25" s="5"/>
      <c r="W25" s="843"/>
      <c r="X25" s="878"/>
      <c r="Y25" s="844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54"/>
      <c r="D26" s="1155"/>
      <c r="E26" s="954"/>
      <c r="F26" s="1040"/>
      <c r="G26" s="355"/>
      <c r="H26" s="1041"/>
      <c r="I26" s="1042"/>
      <c r="J26" s="1225"/>
      <c r="K26" s="1226"/>
      <c r="L26" s="355"/>
      <c r="M26" s="1041"/>
      <c r="N26" s="1042"/>
      <c r="O26" s="954"/>
      <c r="P26" s="1025"/>
      <c r="Q26" s="355"/>
      <c r="R26" s="1227"/>
      <c r="S26" s="1228"/>
      <c r="T26" s="954"/>
      <c r="U26" s="955"/>
      <c r="V26" s="19"/>
      <c r="W26" s="1227"/>
      <c r="X26" s="1228"/>
      <c r="Y26" s="1085"/>
      <c r="Z26" s="840"/>
      <c r="AA26" s="104"/>
      <c r="AB26" s="105"/>
      <c r="AC26" s="893"/>
      <c r="AD26" s="893"/>
      <c r="AF26" s="1193"/>
      <c r="AG26" s="1193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85" t="s">
        <v>35</v>
      </c>
      <c r="B29" s="104"/>
      <c r="C29" s="914">
        <v>1001</v>
      </c>
      <c r="D29" s="915"/>
      <c r="E29" s="1015"/>
      <c r="F29" s="236"/>
      <c r="G29" s="183"/>
      <c r="H29" s="1116">
        <v>1014</v>
      </c>
      <c r="I29" s="1231"/>
      <c r="J29" s="1117"/>
      <c r="K29" s="236"/>
      <c r="L29" s="183"/>
      <c r="M29" s="845">
        <v>1002</v>
      </c>
      <c r="N29" s="877"/>
      <c r="O29" s="846"/>
      <c r="P29" s="236"/>
      <c r="Q29" s="183"/>
      <c r="R29" s="845">
        <v>1030</v>
      </c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4">
      <c r="A30" s="885"/>
      <c r="B30" s="104"/>
      <c r="C30" s="1041"/>
      <c r="D30" s="1042"/>
      <c r="E30" s="954" t="s">
        <v>467</v>
      </c>
      <c r="F30" s="955"/>
      <c r="G30" s="355"/>
      <c r="H30" s="1041"/>
      <c r="I30" s="1042"/>
      <c r="J30" s="954" t="s">
        <v>467</v>
      </c>
      <c r="K30" s="1025"/>
      <c r="L30" s="355"/>
      <c r="M30" s="1041"/>
      <c r="N30" s="1042"/>
      <c r="O30" s="954"/>
      <c r="P30" s="1025"/>
      <c r="Q30" s="355"/>
      <c r="R30" s="1041"/>
      <c r="S30" s="1077"/>
      <c r="T30" s="954"/>
      <c r="U30" s="1025"/>
      <c r="V30" s="25"/>
      <c r="W30" s="1229"/>
      <c r="X30" s="1230"/>
      <c r="Y30" s="629"/>
      <c r="Z30" s="630"/>
      <c r="AA30" s="104"/>
      <c r="AB30" s="105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Z34" s="85">
        <v>1</v>
      </c>
      <c r="AB34" s="125" t="s">
        <v>41</v>
      </c>
      <c r="AC34" s="96" t="s">
        <v>468</v>
      </c>
      <c r="AD34" s="400">
        <v>5.2083333333333336E-2</v>
      </c>
      <c r="AE34" s="95">
        <v>280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Z35" s="85">
        <v>2</v>
      </c>
      <c r="AB35" s="125" t="s">
        <v>42</v>
      </c>
      <c r="AC35" s="96" t="s">
        <v>469</v>
      </c>
      <c r="AD35" s="400" t="s">
        <v>470</v>
      </c>
      <c r="AE35" s="95">
        <v>214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Z36" s="85">
        <v>3</v>
      </c>
      <c r="AB36" s="125" t="s">
        <v>94</v>
      </c>
      <c r="AC36" s="96" t="s">
        <v>471</v>
      </c>
      <c r="AD36" s="400">
        <v>3.125E-2</v>
      </c>
      <c r="AE36" s="95">
        <v>264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Z37" s="85">
        <v>4</v>
      </c>
      <c r="AB37" s="125" t="s">
        <v>44</v>
      </c>
      <c r="AC37" s="96" t="s">
        <v>472</v>
      </c>
      <c r="AD37" s="400">
        <v>2.9166666666666664E-2</v>
      </c>
      <c r="AE37" s="95">
        <v>267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Z38" s="85">
        <v>5</v>
      </c>
      <c r="AB38" s="125" t="s">
        <v>46</v>
      </c>
      <c r="AC38" s="96" t="s">
        <v>473</v>
      </c>
      <c r="AD38" s="400">
        <v>4.5138888888888888E-2</v>
      </c>
      <c r="AE38" s="95">
        <v>264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Z39" s="85">
        <v>6</v>
      </c>
      <c r="AB39" s="125" t="s">
        <v>100</v>
      </c>
      <c r="AC39" s="96" t="s">
        <v>474</v>
      </c>
      <c r="AD39" s="400">
        <v>3.4027777777777775E-2</v>
      </c>
      <c r="AE39" s="95">
        <v>248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Z40" s="85">
        <v>7</v>
      </c>
      <c r="AB40" s="125" t="s">
        <v>45</v>
      </c>
      <c r="AC40" s="96" t="s">
        <v>474</v>
      </c>
      <c r="AD40" s="400">
        <v>4.0972222222222222E-2</v>
      </c>
      <c r="AE40" s="95">
        <v>267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Z41" s="85">
        <v>8</v>
      </c>
      <c r="AB41" s="125" t="s">
        <v>48</v>
      </c>
      <c r="AC41" s="96" t="s">
        <v>475</v>
      </c>
      <c r="AD41" s="400">
        <v>5.8333333333333327E-2</v>
      </c>
      <c r="AE41" s="95">
        <v>264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Z42" s="85">
        <v>9</v>
      </c>
      <c r="AB42" s="125" t="s">
        <v>123</v>
      </c>
      <c r="AC42" s="96" t="s">
        <v>476</v>
      </c>
      <c r="AD42" s="400">
        <v>4.8611111111111112E-2</v>
      </c>
      <c r="AE42" s="95">
        <v>248</v>
      </c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Z43"/>
      <c r="AA43"/>
      <c r="AB43"/>
      <c r="AC43"/>
      <c r="AD43"/>
      <c r="AE43"/>
      <c r="AF4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Z44"/>
      <c r="AA44"/>
      <c r="AB44"/>
      <c r="AC44"/>
      <c r="AD44"/>
      <c r="AE44"/>
      <c r="AF44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R2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R4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R1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R4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R5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4">
      <sortCondition ref="AC33"/>
    </sortState>
  </autoFilter>
  <mergeCells count="130">
    <mergeCell ref="AC22:AD22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Y22:Z22"/>
    <mergeCell ref="A25:A27"/>
    <mergeCell ref="W30:X30"/>
    <mergeCell ref="X17:Y17"/>
    <mergeCell ref="H30:I30"/>
    <mergeCell ref="J30:K30"/>
    <mergeCell ref="M30:N30"/>
    <mergeCell ref="O30:P30"/>
    <mergeCell ref="R30:S30"/>
    <mergeCell ref="T30:U30"/>
    <mergeCell ref="R18:S18"/>
    <mergeCell ref="A29:A31"/>
    <mergeCell ref="C29:E29"/>
    <mergeCell ref="H29:J29"/>
    <mergeCell ref="M29:O29"/>
    <mergeCell ref="R29:T29"/>
    <mergeCell ref="W29:Y29"/>
    <mergeCell ref="A21:A23"/>
    <mergeCell ref="C21:E21"/>
    <mergeCell ref="H21:J21"/>
    <mergeCell ref="M21:O21"/>
    <mergeCell ref="R21:T21"/>
    <mergeCell ref="W21:Y21"/>
    <mergeCell ref="W18:X18"/>
    <mergeCell ref="Y18:Z18"/>
    <mergeCell ref="AB29:AC29"/>
    <mergeCell ref="C30:D30"/>
    <mergeCell ref="E30:F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F26:AG26"/>
    <mergeCell ref="T18:U18"/>
    <mergeCell ref="A17:A19"/>
    <mergeCell ref="C17:E17"/>
    <mergeCell ref="H17:J17"/>
    <mergeCell ref="C18:D18"/>
    <mergeCell ref="E14:F14"/>
    <mergeCell ref="H14:I14"/>
    <mergeCell ref="J14:K14"/>
    <mergeCell ref="M14:N14"/>
    <mergeCell ref="O14:P14"/>
    <mergeCell ref="R14:S14"/>
    <mergeCell ref="T14:U14"/>
    <mergeCell ref="A13:A15"/>
    <mergeCell ref="N13:O13"/>
    <mergeCell ref="S13:T13"/>
    <mergeCell ref="C13:E13"/>
    <mergeCell ref="N17:O17"/>
    <mergeCell ref="E18:F18"/>
    <mergeCell ref="H18:I18"/>
    <mergeCell ref="J18:K18"/>
    <mergeCell ref="M18:N18"/>
    <mergeCell ref="O18:P18"/>
    <mergeCell ref="S17:T17"/>
    <mergeCell ref="AB13:AC13"/>
    <mergeCell ref="C10:D10"/>
    <mergeCell ref="E10:F10"/>
    <mergeCell ref="W10:X10"/>
    <mergeCell ref="Y10:Z10"/>
    <mergeCell ref="AB14:AC14"/>
    <mergeCell ref="M5:O5"/>
    <mergeCell ref="R5:T5"/>
    <mergeCell ref="W5:Y5"/>
    <mergeCell ref="C6:D6"/>
    <mergeCell ref="E6:F6"/>
    <mergeCell ref="H6:I6"/>
    <mergeCell ref="J6:K6"/>
    <mergeCell ref="AB9:AC9"/>
    <mergeCell ref="AB10:AC10"/>
    <mergeCell ref="C9:E9"/>
    <mergeCell ref="M10:N10"/>
    <mergeCell ref="O10:P10"/>
    <mergeCell ref="R10:S10"/>
    <mergeCell ref="T10:U10"/>
    <mergeCell ref="H10:I10"/>
    <mergeCell ref="J10:K10"/>
    <mergeCell ref="C14:D14"/>
    <mergeCell ref="W7:Z7"/>
    <mergeCell ref="X13:Y13"/>
    <mergeCell ref="Y14:Z14"/>
    <mergeCell ref="M6:N6"/>
    <mergeCell ref="O6:P6"/>
    <mergeCell ref="R6:S6"/>
    <mergeCell ref="T6:U6"/>
    <mergeCell ref="W6:X6"/>
    <mergeCell ref="Y6:Z6"/>
    <mergeCell ref="A5:A7"/>
    <mergeCell ref="C5:E5"/>
    <mergeCell ref="W14:X14"/>
    <mergeCell ref="H5:J5"/>
    <mergeCell ref="X9:Y9"/>
    <mergeCell ref="H9:J9"/>
    <mergeCell ref="H13:J13"/>
    <mergeCell ref="A1:Z1"/>
    <mergeCell ref="A3:B3"/>
    <mergeCell ref="C3:F3"/>
    <mergeCell ref="H3:K3"/>
    <mergeCell ref="M3:P3"/>
    <mergeCell ref="R3:U3"/>
    <mergeCell ref="W3:Z3"/>
    <mergeCell ref="A9:A11"/>
    <mergeCell ref="N9:O9"/>
    <mergeCell ref="S9:T9"/>
  </mergeCells>
  <conditionalFormatting sqref="AE34:AE42">
    <cfRule type="cellIs" dxfId="4339" priority="574" stopIfTrue="1" operator="between">
      <formula>0</formula>
      <formula>160</formula>
    </cfRule>
    <cfRule type="cellIs" dxfId="4338" priority="575" stopIfTrue="1" operator="between">
      <formula>160</formula>
      <formula>251</formula>
    </cfRule>
    <cfRule type="cellIs" dxfId="4337" priority="576" stopIfTrue="1" operator="greaterThan">
      <formula>251</formula>
    </cfRule>
  </conditionalFormatting>
  <conditionalFormatting sqref="F87:G92 K87:L92 Z90:AB92 U87:V92 P87:Q92 Z87:AA89">
    <cfRule type="cellIs" dxfId="4336" priority="571" operator="equal">
      <formula>"GL"</formula>
    </cfRule>
    <cfRule type="cellIs" dxfId="4335" priority="572" operator="equal">
      <formula>"VE"</formula>
    </cfRule>
    <cfRule type="cellIs" dxfId="4334" priority="573" operator="equal">
      <formula>"AT"</formula>
    </cfRule>
  </conditionalFormatting>
  <conditionalFormatting sqref="H17 C17 M5:O5 R5:T5 W5:Y5 R21:T21 C21:E21 C25 C29 H25 M25 R25 H29 M29 R29 W25 C5:E5 H5:J5 H21:J21 M21:O21 W29 W21:Y21">
    <cfRule type="expression" dxfId="4333" priority="538">
      <formula>COUNTIF($C$5:$Z$31,$C$133)&gt;1</formula>
    </cfRule>
    <cfRule type="expression" dxfId="4332" priority="539">
      <formula>COUNTIF($C$5:$Z$31,$C$132)&gt;1</formula>
    </cfRule>
    <cfRule type="expression" dxfId="4331" priority="540">
      <formula>COUNTIF($C$5:$Z$31,$C$131)&gt;1</formula>
    </cfRule>
    <cfRule type="expression" dxfId="4330" priority="541">
      <formula>COUNTIF($C$5:$Z$31,$C$130)&gt;1</formula>
    </cfRule>
    <cfRule type="expression" dxfId="4329" priority="542">
      <formula>COUNTIF($C$5:$Z$31,$C$129)&gt;1</formula>
    </cfRule>
    <cfRule type="expression" dxfId="4328" priority="543">
      <formula>COUNTIF($C$5:$Z$31,$C$128)&gt;1</formula>
    </cfRule>
    <cfRule type="expression" dxfId="4327" priority="544">
      <formula>COUNTIF($C$5:$Z$31,$C$127)&gt;1</formula>
    </cfRule>
    <cfRule type="expression" dxfId="4326" priority="545">
      <formula>COUNTIF($C$5:$Z$31,$C$126)&gt;1</formula>
    </cfRule>
    <cfRule type="expression" dxfId="4325" priority="546">
      <formula>COUNTIF($C$5:$Z$31,$C$125)&gt;1</formula>
    </cfRule>
    <cfRule type="expression" dxfId="4324" priority="547">
      <formula>COUNTIF($C$5:$Z$31,$C$124)&gt;1</formula>
    </cfRule>
    <cfRule type="expression" dxfId="4323" priority="548">
      <formula>COUNTIF($C$5:$Z$31,$C$123)&gt;1</formula>
    </cfRule>
    <cfRule type="expression" dxfId="4322" priority="549">
      <formula>COUNTIF($C$5:$Z$31,$C$122)&gt;1</formula>
    </cfRule>
    <cfRule type="expression" dxfId="4321" priority="550">
      <formula>COUNTIF($C$5:$Z$31,$C$121)&gt;1</formula>
    </cfRule>
    <cfRule type="expression" dxfId="4320" priority="551">
      <formula>COUNTIF($C$5:$Z$31,$C$120)&gt;1</formula>
    </cfRule>
    <cfRule type="expression" dxfId="4319" priority="552">
      <formula>COUNTIF($C$5:$Z$31,$C$119)&gt;1</formula>
    </cfRule>
    <cfRule type="expression" dxfId="4318" priority="553">
      <formula>COUNTIF($C$5:$Z$31,$C$118)&gt;1</formula>
    </cfRule>
    <cfRule type="expression" dxfId="4317" priority="554">
      <formula>COUNTIF($C$5:$Z$31,$C$117)&gt;1</formula>
    </cfRule>
    <cfRule type="expression" dxfId="4316" priority="555">
      <formula>COUNTIF($C$5:$Z$31,$C$116)&gt;1</formula>
    </cfRule>
    <cfRule type="expression" dxfId="4315" priority="556">
      <formula>COUNTIF($C$5:$Z$31,$C$115)&gt;1</formula>
    </cfRule>
    <cfRule type="expression" dxfId="4314" priority="557">
      <formula>COUNTIF($C$5:$Z$31,$C$114)&gt;1</formula>
    </cfRule>
    <cfRule type="expression" dxfId="4313" priority="558">
      <formula>COUNTIF($C$5:$Z$31,$C$113)&gt;1</formula>
    </cfRule>
    <cfRule type="expression" dxfId="4312" priority="559">
      <formula>COUNTIF($C$5:$Z$31,$C$112)&gt;1</formula>
    </cfRule>
    <cfRule type="expression" dxfId="4311" priority="560">
      <formula>COUNTIF($C$5:$Z$31,$C$111)&gt;1</formula>
    </cfRule>
    <cfRule type="expression" dxfId="4310" priority="561">
      <formula>COUNTIF($C$5:$Z$31,$C$110)&gt;1</formula>
    </cfRule>
    <cfRule type="expression" dxfId="4309" priority="562">
      <formula>COUNTIF($C$5:$Z$31,$C$109)&gt;1</formula>
    </cfRule>
    <cfRule type="expression" dxfId="4308" priority="563">
      <formula>COUNTIF($C$5:$Z$31,$C$108)&gt;1</formula>
    </cfRule>
    <cfRule type="expression" dxfId="4307" priority="564">
      <formula>COUNTIF($C$5:$Z$31,$C$107)&gt;1</formula>
    </cfRule>
    <cfRule type="expression" dxfId="4306" priority="565">
      <formula>COUNTIF($C$5:$Z$31,$C$106)&gt;1</formula>
    </cfRule>
    <cfRule type="expression" dxfId="4305" priority="566">
      <formula>COUNTIF($C$5:$Z$31,$C$105)&gt;1</formula>
    </cfRule>
    <cfRule type="expression" dxfId="4304" priority="567">
      <formula>COUNTIF($C$5:$Z$31,$C$104)&gt;1</formula>
    </cfRule>
    <cfRule type="expression" dxfId="4303" priority="568">
      <formula>COUNTIF($C$5:$Z$31,$C$103)&gt;1</formula>
    </cfRule>
    <cfRule type="expression" dxfId="4302" priority="569">
      <formula>COUNTIF($C$5:$Z$31,$C$102)&gt;1</formula>
    </cfRule>
    <cfRule type="expression" dxfId="4301" priority="570">
      <formula>COUNTIF($C$5:$Z$31,$C$101)&gt;1</formula>
    </cfRule>
  </conditionalFormatting>
  <conditionalFormatting sqref="N9:O9 N13:O13 S9:T9 X17:Y17 X9:Y9 X13:Y13 S13:T13 S17:T17">
    <cfRule type="expression" dxfId="4300" priority="504" stopIfTrue="1">
      <formula>COUNTIF($C$5:$Z$31,$C$133)&gt;1</formula>
    </cfRule>
    <cfRule type="expression" dxfId="4299" priority="505" stopIfTrue="1">
      <formula>COUNTIF($C$5:$Z$31,$C$132)&gt;1</formula>
    </cfRule>
    <cfRule type="expression" dxfId="4298" priority="506" stopIfTrue="1">
      <formula>COUNTIF($C$5:$Z$31,$C$131)&gt;1</formula>
    </cfRule>
    <cfRule type="expression" dxfId="4297" priority="507" stopIfTrue="1">
      <formula>COUNTIF($C$5:$Z$31,$C$130)&gt;1</formula>
    </cfRule>
    <cfRule type="expression" dxfId="4296" priority="508" stopIfTrue="1">
      <formula>COUNTIF($C$5:$Z$31,$C$129)&gt;1</formula>
    </cfRule>
    <cfRule type="expression" dxfId="4295" priority="509" stopIfTrue="1">
      <formula>COUNTIF($C$5:$Z$31,$C$128)&gt;1</formula>
    </cfRule>
    <cfRule type="expression" dxfId="4294" priority="510" stopIfTrue="1">
      <formula>COUNTIF($C$5:$Z$31,$C$127)&gt;1</formula>
    </cfRule>
    <cfRule type="expression" dxfId="4293" priority="511" stopIfTrue="1">
      <formula>COUNTIF($C$5:$Z$31,$C$126)&gt;1</formula>
    </cfRule>
    <cfRule type="expression" dxfId="4292" priority="512" stopIfTrue="1">
      <formula>COUNTIF($C$5:$Z$31,$C$125)&gt;1</formula>
    </cfRule>
    <cfRule type="expression" dxfId="4291" priority="513" stopIfTrue="1">
      <formula>COUNTIF($C$5:$Z$31,$C$124)&gt;1</formula>
    </cfRule>
    <cfRule type="expression" dxfId="4290" priority="514" stopIfTrue="1">
      <formula>COUNTIF($C$5:$Z$31,$C$123)&gt;1</formula>
    </cfRule>
    <cfRule type="expression" dxfId="4289" priority="515" stopIfTrue="1">
      <formula>COUNTIF($C$5:$Z$31,$C$122)&gt;1</formula>
    </cfRule>
    <cfRule type="expression" dxfId="4288" priority="516" stopIfTrue="1">
      <formula>COUNTIF($C$5:$Z$31,$C$121)&gt;1</formula>
    </cfRule>
    <cfRule type="expression" dxfId="4287" priority="517" stopIfTrue="1">
      <formula>COUNTIF($C$5:$Z$31,$C$120)&gt;1</formula>
    </cfRule>
    <cfRule type="expression" dxfId="4286" priority="518" stopIfTrue="1">
      <formula>COUNTIF($C$5:$Z$31,$C$119)&gt;1</formula>
    </cfRule>
    <cfRule type="expression" dxfId="4285" priority="519" stopIfTrue="1">
      <formula>COUNTIF($C$5:$Z$31,$C$118)&gt;1</formula>
    </cfRule>
    <cfRule type="expression" dxfId="4284" priority="520" stopIfTrue="1">
      <formula>COUNTIF($C$5:$Z$31,$C$117)&gt;1</formula>
    </cfRule>
    <cfRule type="expression" dxfId="4283" priority="521" stopIfTrue="1">
      <formula>COUNTIF($C$5:$Z$31,$C$116)&gt;1</formula>
    </cfRule>
    <cfRule type="expression" dxfId="4282" priority="522" stopIfTrue="1">
      <formula>COUNTIF($C$5:$Z$31,$C$115)&gt;1</formula>
    </cfRule>
    <cfRule type="expression" dxfId="4281" priority="523" stopIfTrue="1">
      <formula>COUNTIF($C$5:$Z$31,$C$114)&gt;1</formula>
    </cfRule>
    <cfRule type="expression" dxfId="4280" priority="524" stopIfTrue="1">
      <formula>COUNTIF($C$5:$Z$31,$C$113)&gt;1</formula>
    </cfRule>
    <cfRule type="expression" dxfId="4279" priority="525" stopIfTrue="1">
      <formula>COUNTIF($C$5:$Z$31,$C$112)&gt;1</formula>
    </cfRule>
    <cfRule type="expression" dxfId="4278" priority="526" stopIfTrue="1">
      <formula>COUNTIF($C$5:$Z$31,$C$111)&gt;1</formula>
    </cfRule>
    <cfRule type="expression" dxfId="4277" priority="527" stopIfTrue="1">
      <formula>COUNTIF($C$5:$Z$31,$C$110)&gt;1</formula>
    </cfRule>
    <cfRule type="expression" dxfId="4276" priority="528" stopIfTrue="1">
      <formula>COUNTIF($C$5:$Z$31,$C$109)&gt;1</formula>
    </cfRule>
    <cfRule type="expression" dxfId="4275" priority="529" stopIfTrue="1">
      <formula>COUNTIF($C$5:$Z$31,$C$108)&gt;1</formula>
    </cfRule>
    <cfRule type="expression" dxfId="4274" priority="530" stopIfTrue="1">
      <formula>COUNTIF($C$5:$Z$31,$C$107)&gt;1</formula>
    </cfRule>
    <cfRule type="expression" dxfId="4273" priority="531" stopIfTrue="1">
      <formula>COUNTIF($C$5:$Z$31,$C$106)&gt;1</formula>
    </cfRule>
    <cfRule type="expression" dxfId="4272" priority="532" stopIfTrue="1">
      <formula>COUNTIF($C$5:$Z$31,$C$105)&gt;1</formula>
    </cfRule>
    <cfRule type="expression" dxfId="4271" priority="533" stopIfTrue="1">
      <formula>COUNTIF($C$5:$Z$31,$C$104)&gt;1</formula>
    </cfRule>
    <cfRule type="expression" dxfId="4270" priority="534" stopIfTrue="1">
      <formula>COUNTIF($C$5:$Z$31,$C$103)&gt;1</formula>
    </cfRule>
    <cfRule type="expression" dxfId="4269" priority="535" stopIfTrue="1">
      <formula>COUNTIF($C$5:$Z$31,$C$102)&gt;1</formula>
    </cfRule>
    <cfRule type="expression" dxfId="4268" priority="536" stopIfTrue="1">
      <formula>COUNTIF($C$5:$Z$31,$C$101)&gt;1</formula>
    </cfRule>
    <cfRule type="cellIs" dxfId="4267" priority="537" operator="between">
      <formula>0</formula>
      <formula>1500</formula>
    </cfRule>
  </conditionalFormatting>
  <conditionalFormatting sqref="D87:D92">
    <cfRule type="cellIs" dxfId="4266" priority="501" operator="equal">
      <formula>"GL"</formula>
    </cfRule>
    <cfRule type="cellIs" dxfId="4265" priority="502" operator="equal">
      <formula>"VE"</formula>
    </cfRule>
    <cfRule type="cellIs" dxfId="4264" priority="503" operator="equal">
      <formula>"AT"</formula>
    </cfRule>
  </conditionalFormatting>
  <conditionalFormatting sqref="I87:I92">
    <cfRule type="cellIs" dxfId="4263" priority="498" operator="equal">
      <formula>"GL"</formula>
    </cfRule>
    <cfRule type="cellIs" dxfId="4262" priority="499" operator="equal">
      <formula>"VE"</formula>
    </cfRule>
    <cfRule type="cellIs" dxfId="4261" priority="500" operator="equal">
      <formula>"AT"</formula>
    </cfRule>
  </conditionalFormatting>
  <conditionalFormatting sqref="N87:N92">
    <cfRule type="cellIs" dxfId="4260" priority="495" operator="equal">
      <formula>"GL"</formula>
    </cfRule>
    <cfRule type="cellIs" dxfId="4259" priority="496" operator="equal">
      <formula>"VE"</formula>
    </cfRule>
    <cfRule type="cellIs" dxfId="4258" priority="497" operator="equal">
      <formula>"AT"</formula>
    </cfRule>
  </conditionalFormatting>
  <conditionalFormatting sqref="S87:S92">
    <cfRule type="cellIs" dxfId="4257" priority="492" operator="equal">
      <formula>"GL"</formula>
    </cfRule>
    <cfRule type="cellIs" dxfId="4256" priority="493" operator="equal">
      <formula>"VE"</formula>
    </cfRule>
    <cfRule type="cellIs" dxfId="4255" priority="494" operator="equal">
      <formula>"AT"</formula>
    </cfRule>
  </conditionalFormatting>
  <conditionalFormatting sqref="X87:X92">
    <cfRule type="cellIs" dxfId="4254" priority="489" operator="equal">
      <formula>"GL"</formula>
    </cfRule>
    <cfRule type="cellIs" dxfId="4253" priority="490" operator="equal">
      <formula>"VE"</formula>
    </cfRule>
    <cfRule type="cellIs" dxfId="4252" priority="491" operator="equal">
      <formula>"AT"</formula>
    </cfRule>
  </conditionalFormatting>
  <conditionalFormatting sqref="AC87:AC92">
    <cfRule type="cellIs" dxfId="4251" priority="486" operator="equal">
      <formula>"GL"</formula>
    </cfRule>
    <cfRule type="cellIs" dxfId="4250" priority="487" operator="equal">
      <formula>"VE"</formula>
    </cfRule>
    <cfRule type="cellIs" dxfId="4249" priority="488" operator="equal">
      <formula>"AT"</formula>
    </cfRule>
  </conditionalFormatting>
  <conditionalFormatting sqref="C87:C92">
    <cfRule type="expression" dxfId="4248" priority="481">
      <formula>AND(D87="B")</formula>
    </cfRule>
    <cfRule type="expression" dxfId="4247" priority="482">
      <formula>AND(D87="g")</formula>
    </cfRule>
    <cfRule type="expression" dxfId="4246" priority="483">
      <formula>AND(D87="t")</formula>
    </cfRule>
    <cfRule type="expression" dxfId="4245" priority="484">
      <formula>AND(D87="L")</formula>
    </cfRule>
    <cfRule type="expression" dxfId="4244" priority="485">
      <formula>AND(D87="N")</formula>
    </cfRule>
  </conditionalFormatting>
  <conditionalFormatting sqref="H87:H92">
    <cfRule type="expression" dxfId="4243" priority="476">
      <formula>AND(I87="B")</formula>
    </cfRule>
    <cfRule type="expression" dxfId="4242" priority="477">
      <formula>AND(I87="g")</formula>
    </cfRule>
    <cfRule type="expression" dxfId="4241" priority="478">
      <formula>AND(I87="t")</formula>
    </cfRule>
    <cfRule type="expression" dxfId="4240" priority="479">
      <formula>AND(I87="L")</formula>
    </cfRule>
    <cfRule type="expression" dxfId="4239" priority="480">
      <formula>AND(I87="N")</formula>
    </cfRule>
  </conditionalFormatting>
  <conditionalFormatting sqref="M87:M92">
    <cfRule type="expression" dxfId="4238" priority="471">
      <formula>AND(N87="B")</formula>
    </cfRule>
    <cfRule type="expression" dxfId="4237" priority="472">
      <formula>AND(N87="g")</formula>
    </cfRule>
    <cfRule type="expression" dxfId="4236" priority="473">
      <formula>AND(N87="t")</formula>
    </cfRule>
    <cfRule type="expression" dxfId="4235" priority="474">
      <formula>AND(N87="L")</formula>
    </cfRule>
    <cfRule type="expression" dxfId="4234" priority="475">
      <formula>AND(N87="N")</formula>
    </cfRule>
  </conditionalFormatting>
  <conditionalFormatting sqref="R87:R92">
    <cfRule type="expression" dxfId="4233" priority="466">
      <formula>AND(S87="B")</formula>
    </cfRule>
    <cfRule type="expression" dxfId="4232" priority="467">
      <formula>AND(S87="g")</formula>
    </cfRule>
    <cfRule type="expression" dxfId="4231" priority="468">
      <formula>AND(S87="t")</formula>
    </cfRule>
    <cfRule type="expression" dxfId="4230" priority="469">
      <formula>AND(S87="L")</formula>
    </cfRule>
    <cfRule type="expression" dxfId="4229" priority="470">
      <formula>AND(S87="N")</formula>
    </cfRule>
  </conditionalFormatting>
  <conditionalFormatting sqref="W87:W92">
    <cfRule type="expression" dxfId="4228" priority="461">
      <formula>AND(X87="B")</formula>
    </cfRule>
    <cfRule type="expression" dxfId="4227" priority="462">
      <formula>AND(X87="g")</formula>
    </cfRule>
    <cfRule type="expression" dxfId="4226" priority="463">
      <formula>AND(X87="t")</formula>
    </cfRule>
    <cfRule type="expression" dxfId="4225" priority="464">
      <formula>AND(X87="L")</formula>
    </cfRule>
    <cfRule type="expression" dxfId="4224" priority="465">
      <formula>AND(X87="N")</formula>
    </cfRule>
  </conditionalFormatting>
  <conditionalFormatting sqref="AB87:AB89">
    <cfRule type="expression" dxfId="4223" priority="456">
      <formula>AND(AC87="B")</formula>
    </cfRule>
    <cfRule type="expression" dxfId="4222" priority="457">
      <formula>AND(AC87="g")</formula>
    </cfRule>
    <cfRule type="expression" dxfId="4221" priority="458">
      <formula>AND(AC87="t")</formula>
    </cfRule>
    <cfRule type="expression" dxfId="4220" priority="459">
      <formula>AND(AC87="L")</formula>
    </cfRule>
    <cfRule type="expression" dxfId="4219" priority="460">
      <formula>AND(AC87="N")</formula>
    </cfRule>
  </conditionalFormatting>
  <conditionalFormatting sqref="E87:E92">
    <cfRule type="cellIs" dxfId="4218" priority="453" operator="equal">
      <formula>"GL"</formula>
    </cfRule>
    <cfRule type="cellIs" dxfId="4217" priority="454" operator="equal">
      <formula>"VE"</formula>
    </cfRule>
    <cfRule type="cellIs" dxfId="4216" priority="455" operator="equal">
      <formula>"AT"</formula>
    </cfRule>
  </conditionalFormatting>
  <conditionalFormatting sqref="J87:J92">
    <cfRule type="cellIs" dxfId="4215" priority="450" operator="equal">
      <formula>"GL"</formula>
    </cfRule>
    <cfRule type="cellIs" dxfId="4214" priority="451" operator="equal">
      <formula>"VE"</formula>
    </cfRule>
    <cfRule type="cellIs" dxfId="4213" priority="452" operator="equal">
      <formula>"AT"</formula>
    </cfRule>
  </conditionalFormatting>
  <conditionalFormatting sqref="O87:O92">
    <cfRule type="cellIs" dxfId="4212" priority="447" operator="equal">
      <formula>"GL"</formula>
    </cfRule>
    <cfRule type="cellIs" dxfId="4211" priority="448" operator="equal">
      <formula>"VE"</formula>
    </cfRule>
    <cfRule type="cellIs" dxfId="4210" priority="449" operator="equal">
      <formula>"AT"</formula>
    </cfRule>
  </conditionalFormatting>
  <conditionalFormatting sqref="T87:T92">
    <cfRule type="cellIs" dxfId="4209" priority="444" operator="equal">
      <formula>"GL"</formula>
    </cfRule>
    <cfRule type="cellIs" dxfId="4208" priority="445" operator="equal">
      <formula>"VE"</formula>
    </cfRule>
    <cfRule type="cellIs" dxfId="4207" priority="446" operator="equal">
      <formula>"AT"</formula>
    </cfRule>
  </conditionalFormatting>
  <conditionalFormatting sqref="Y87:Y92">
    <cfRule type="cellIs" dxfId="4206" priority="441" operator="equal">
      <formula>"GL"</formula>
    </cfRule>
    <cfRule type="cellIs" dxfId="4205" priority="442" operator="equal">
      <formula>"VE"</formula>
    </cfRule>
    <cfRule type="cellIs" dxfId="4204" priority="443" operator="equal">
      <formula>"AT"</formula>
    </cfRule>
  </conditionalFormatting>
  <conditionalFormatting sqref="AD87:AD92">
    <cfRule type="cellIs" dxfId="4203" priority="438" operator="equal">
      <formula>"GL"</formula>
    </cfRule>
    <cfRule type="cellIs" dxfId="4202" priority="439" operator="equal">
      <formula>"VE"</formula>
    </cfRule>
    <cfRule type="cellIs" dxfId="4201" priority="440" operator="equal">
      <formula>"AT"</formula>
    </cfRule>
  </conditionalFormatting>
  <conditionalFormatting sqref="C9">
    <cfRule type="expression" dxfId="4200" priority="269">
      <formula>COUNTIF($C$5:$Z$31,$C$133)&gt;1</formula>
    </cfRule>
    <cfRule type="expression" dxfId="4199" priority="270">
      <formula>COUNTIF($C$5:$Z$31,$C$132)&gt;1</formula>
    </cfRule>
    <cfRule type="expression" dxfId="4198" priority="271">
      <formula>COUNTIF($C$5:$Z$31,$C$131)&gt;1</formula>
    </cfRule>
    <cfRule type="expression" dxfId="4197" priority="272">
      <formula>COUNTIF($C$5:$Z$31,$C$130)&gt;1</formula>
    </cfRule>
    <cfRule type="expression" dxfId="4196" priority="273">
      <formula>COUNTIF($C$5:$Z$31,$C$129)&gt;1</formula>
    </cfRule>
    <cfRule type="expression" dxfId="4195" priority="274">
      <formula>COUNTIF($C$5:$Z$31,$C$128)&gt;1</formula>
    </cfRule>
    <cfRule type="expression" dxfId="4194" priority="275">
      <formula>COUNTIF($C$5:$Z$31,$C$127)&gt;1</formula>
    </cfRule>
    <cfRule type="expression" dxfId="4193" priority="276">
      <formula>COUNTIF($C$5:$Z$31,$C$126)&gt;1</formula>
    </cfRule>
    <cfRule type="expression" dxfId="4192" priority="277">
      <formula>COUNTIF($C$5:$Z$31,$C$125)&gt;1</formula>
    </cfRule>
    <cfRule type="expression" dxfId="4191" priority="278">
      <formula>COUNTIF($C$5:$Z$31,$C$124)&gt;1</formula>
    </cfRule>
    <cfRule type="expression" dxfId="4190" priority="279">
      <formula>COUNTIF($C$5:$Z$31,$C$123)&gt;1</formula>
    </cfRule>
    <cfRule type="expression" dxfId="4189" priority="280">
      <formula>COUNTIF($C$5:$Z$31,$C$122)&gt;1</formula>
    </cfRule>
    <cfRule type="expression" dxfId="4188" priority="281">
      <formula>COUNTIF($C$5:$Z$31,$C$121)&gt;1</formula>
    </cfRule>
    <cfRule type="expression" dxfId="4187" priority="282">
      <formula>COUNTIF($C$5:$Z$31,$C$120)&gt;1</formula>
    </cfRule>
    <cfRule type="expression" dxfId="4186" priority="283">
      <formula>COUNTIF($C$5:$Z$31,$C$119)&gt;1</formula>
    </cfRule>
    <cfRule type="expression" dxfId="4185" priority="284">
      <formula>COUNTIF($C$5:$Z$31,$C$118)&gt;1</formula>
    </cfRule>
    <cfRule type="expression" dxfId="4184" priority="285">
      <formula>COUNTIF($C$5:$Z$31,$C$117)&gt;1</formula>
    </cfRule>
    <cfRule type="expression" dxfId="4183" priority="286">
      <formula>COUNTIF($C$5:$Z$31,$C$116)&gt;1</formula>
    </cfRule>
    <cfRule type="expression" dxfId="4182" priority="287">
      <formula>COUNTIF($C$5:$Z$31,$C$115)&gt;1</formula>
    </cfRule>
    <cfRule type="expression" dxfId="4181" priority="288">
      <formula>COUNTIF($C$5:$Z$31,$C$114)&gt;1</formula>
    </cfRule>
    <cfRule type="expression" dxfId="4180" priority="289">
      <formula>COUNTIF($C$5:$Z$31,$C$113)&gt;1</formula>
    </cfRule>
    <cfRule type="expression" dxfId="4179" priority="290">
      <formula>COUNTIF($C$5:$Z$31,$C$112)&gt;1</formula>
    </cfRule>
    <cfRule type="expression" dxfId="4178" priority="291">
      <formula>COUNTIF($C$5:$Z$31,$C$111)&gt;1</formula>
    </cfRule>
    <cfRule type="expression" dxfId="4177" priority="292">
      <formula>COUNTIF($C$5:$Z$31,$C$110)&gt;1</formula>
    </cfRule>
    <cfRule type="expression" dxfId="4176" priority="293">
      <formula>COUNTIF($C$5:$Z$31,$C$109)&gt;1</formula>
    </cfRule>
    <cfRule type="expression" dxfId="4175" priority="294">
      <formula>COUNTIF($C$5:$Z$31,$C$108)&gt;1</formula>
    </cfRule>
    <cfRule type="expression" dxfId="4174" priority="295">
      <formula>COUNTIF($C$5:$Z$31,$C$107)&gt;1</formula>
    </cfRule>
    <cfRule type="expression" dxfId="4173" priority="296">
      <formula>COUNTIF($C$5:$Z$31,$C$106)&gt;1</formula>
    </cfRule>
    <cfRule type="expression" dxfId="4172" priority="297">
      <formula>COUNTIF($C$5:$Z$31,$C$105)&gt;1</formula>
    </cfRule>
    <cfRule type="expression" dxfId="4171" priority="298">
      <formula>COUNTIF($C$5:$Z$31,$C$104)&gt;1</formula>
    </cfRule>
    <cfRule type="expression" dxfId="4170" priority="299">
      <formula>COUNTIF($C$5:$Z$31,$C$103)&gt;1</formula>
    </cfRule>
    <cfRule type="expression" dxfId="4169" priority="300">
      <formula>COUNTIF($C$5:$Z$31,$C$102)&gt;1</formula>
    </cfRule>
    <cfRule type="expression" dxfId="4168" priority="301">
      <formula>COUNTIF($C$5:$Z$31,$C$101)&gt;1</formula>
    </cfRule>
  </conditionalFormatting>
  <conditionalFormatting sqref="N17:O17">
    <cfRule type="expression" dxfId="4167" priority="167" stopIfTrue="1">
      <formula>COUNTIF($C$5:$Z$31,$C$133)&gt;1</formula>
    </cfRule>
    <cfRule type="expression" dxfId="4166" priority="168" stopIfTrue="1">
      <formula>COUNTIF($C$5:$Z$31,$C$132)&gt;1</formula>
    </cfRule>
    <cfRule type="expression" dxfId="4165" priority="169" stopIfTrue="1">
      <formula>COUNTIF($C$5:$Z$31,$C$131)&gt;1</formula>
    </cfRule>
    <cfRule type="expression" dxfId="4164" priority="170" stopIfTrue="1">
      <formula>COUNTIF($C$5:$Z$31,$C$130)&gt;1</formula>
    </cfRule>
    <cfRule type="expression" dxfId="4163" priority="171" stopIfTrue="1">
      <formula>COUNTIF($C$5:$Z$31,$C$129)&gt;1</formula>
    </cfRule>
    <cfRule type="expression" dxfId="4162" priority="172" stopIfTrue="1">
      <formula>COUNTIF($C$5:$Z$31,$C$128)&gt;1</formula>
    </cfRule>
    <cfRule type="expression" dxfId="4161" priority="173" stopIfTrue="1">
      <formula>COUNTIF($C$5:$Z$31,$C$127)&gt;1</formula>
    </cfRule>
    <cfRule type="expression" dxfId="4160" priority="174" stopIfTrue="1">
      <formula>COUNTIF($C$5:$Z$31,$C$126)&gt;1</formula>
    </cfRule>
    <cfRule type="expression" dxfId="4159" priority="175" stopIfTrue="1">
      <formula>COUNTIF($C$5:$Z$31,$C$125)&gt;1</formula>
    </cfRule>
    <cfRule type="expression" dxfId="4158" priority="176" stopIfTrue="1">
      <formula>COUNTIF($C$5:$Z$31,$C$124)&gt;1</formula>
    </cfRule>
    <cfRule type="expression" dxfId="4157" priority="177" stopIfTrue="1">
      <formula>COUNTIF($C$5:$Z$31,$C$123)&gt;1</formula>
    </cfRule>
    <cfRule type="expression" dxfId="4156" priority="178" stopIfTrue="1">
      <formula>COUNTIF($C$5:$Z$31,$C$122)&gt;1</formula>
    </cfRule>
    <cfRule type="expression" dxfId="4155" priority="179" stopIfTrue="1">
      <formula>COUNTIF($C$5:$Z$31,$C$121)&gt;1</formula>
    </cfRule>
    <cfRule type="expression" dxfId="4154" priority="180" stopIfTrue="1">
      <formula>COUNTIF($C$5:$Z$31,$C$120)&gt;1</formula>
    </cfRule>
    <cfRule type="expression" dxfId="4153" priority="181" stopIfTrue="1">
      <formula>COUNTIF($C$5:$Z$31,$C$119)&gt;1</formula>
    </cfRule>
    <cfRule type="expression" dxfId="4152" priority="182" stopIfTrue="1">
      <formula>COUNTIF($C$5:$Z$31,$C$118)&gt;1</formula>
    </cfRule>
    <cfRule type="expression" dxfId="4151" priority="183" stopIfTrue="1">
      <formula>COUNTIF($C$5:$Z$31,$C$117)&gt;1</formula>
    </cfRule>
    <cfRule type="expression" dxfId="4150" priority="184" stopIfTrue="1">
      <formula>COUNTIF($C$5:$Z$31,$C$116)&gt;1</formula>
    </cfRule>
    <cfRule type="expression" dxfId="4149" priority="185" stopIfTrue="1">
      <formula>COUNTIF($C$5:$Z$31,$C$115)&gt;1</formula>
    </cfRule>
    <cfRule type="expression" dxfId="4148" priority="186" stopIfTrue="1">
      <formula>COUNTIF($C$5:$Z$31,$C$114)&gt;1</formula>
    </cfRule>
    <cfRule type="expression" dxfId="4147" priority="187" stopIfTrue="1">
      <formula>COUNTIF($C$5:$Z$31,$C$113)&gt;1</formula>
    </cfRule>
    <cfRule type="expression" dxfId="4146" priority="188" stopIfTrue="1">
      <formula>COUNTIF($C$5:$Z$31,$C$112)&gt;1</formula>
    </cfRule>
    <cfRule type="expression" dxfId="4145" priority="189" stopIfTrue="1">
      <formula>COUNTIF($C$5:$Z$31,$C$111)&gt;1</formula>
    </cfRule>
    <cfRule type="expression" dxfId="4144" priority="190" stopIfTrue="1">
      <formula>COUNTIF($C$5:$Z$31,$C$110)&gt;1</formula>
    </cfRule>
    <cfRule type="expression" dxfId="4143" priority="191" stopIfTrue="1">
      <formula>COUNTIF($C$5:$Z$31,$C$109)&gt;1</formula>
    </cfRule>
    <cfRule type="expression" dxfId="4142" priority="192" stopIfTrue="1">
      <formula>COUNTIF($C$5:$Z$31,$C$108)&gt;1</formula>
    </cfRule>
    <cfRule type="expression" dxfId="4141" priority="193" stopIfTrue="1">
      <formula>COUNTIF($C$5:$Z$31,$C$107)&gt;1</formula>
    </cfRule>
    <cfRule type="expression" dxfId="4140" priority="194" stopIfTrue="1">
      <formula>COUNTIF($C$5:$Z$31,$C$106)&gt;1</formula>
    </cfRule>
    <cfRule type="expression" dxfId="4139" priority="195" stopIfTrue="1">
      <formula>COUNTIF($C$5:$Z$31,$C$105)&gt;1</formula>
    </cfRule>
    <cfRule type="expression" dxfId="4138" priority="196" stopIfTrue="1">
      <formula>COUNTIF($C$5:$Z$31,$C$104)&gt;1</formula>
    </cfRule>
    <cfRule type="expression" dxfId="4137" priority="197" stopIfTrue="1">
      <formula>COUNTIF($C$5:$Z$31,$C$103)&gt;1</formula>
    </cfRule>
    <cfRule type="expression" dxfId="4136" priority="198" stopIfTrue="1">
      <formula>COUNTIF($C$5:$Z$31,$C$102)&gt;1</formula>
    </cfRule>
    <cfRule type="expression" dxfId="4135" priority="199" stopIfTrue="1">
      <formula>COUNTIF($C$5:$Z$31,$C$101)&gt;1</formula>
    </cfRule>
    <cfRule type="cellIs" dxfId="4134" priority="200" operator="between">
      <formula>0</formula>
      <formula>1500</formula>
    </cfRule>
  </conditionalFormatting>
  <conditionalFormatting sqref="H9:J9">
    <cfRule type="expression" dxfId="4133" priority="67">
      <formula>COUNTIF($C$5:$Z$31,$C$133)&gt;1</formula>
    </cfRule>
    <cfRule type="expression" dxfId="4132" priority="68">
      <formula>COUNTIF($C$5:$Z$31,$C$132)&gt;1</formula>
    </cfRule>
    <cfRule type="expression" dxfId="4131" priority="69">
      <formula>COUNTIF($C$5:$Z$31,$C$131)&gt;1</formula>
    </cfRule>
    <cfRule type="expression" dxfId="4130" priority="70">
      <formula>COUNTIF($C$5:$Z$31,$C$130)&gt;1</formula>
    </cfRule>
    <cfRule type="expression" dxfId="4129" priority="71">
      <formula>COUNTIF($C$5:$Z$31,$C$129)&gt;1</formula>
    </cfRule>
    <cfRule type="expression" dxfId="4128" priority="72">
      <formula>COUNTIF($C$5:$Z$31,$C$128)&gt;1</formula>
    </cfRule>
    <cfRule type="expression" dxfId="4127" priority="73">
      <formula>COUNTIF($C$5:$Z$31,$C$127)&gt;1</formula>
    </cfRule>
    <cfRule type="expression" dxfId="4126" priority="74">
      <formula>COUNTIF($C$5:$Z$31,$C$126)&gt;1</formula>
    </cfRule>
    <cfRule type="expression" dxfId="4125" priority="75">
      <formula>COUNTIF($C$5:$Z$31,$C$125)&gt;1</formula>
    </cfRule>
    <cfRule type="expression" dxfId="4124" priority="76">
      <formula>COUNTIF($C$5:$Z$31,$C$124)&gt;1</formula>
    </cfRule>
    <cfRule type="expression" dxfId="4123" priority="77">
      <formula>COUNTIF($C$5:$Z$31,$C$123)&gt;1</formula>
    </cfRule>
    <cfRule type="expression" dxfId="4122" priority="78">
      <formula>COUNTIF($C$5:$Z$31,$C$122)&gt;1</formula>
    </cfRule>
    <cfRule type="expression" dxfId="4121" priority="79">
      <formula>COUNTIF($C$5:$Z$31,$C$121)&gt;1</formula>
    </cfRule>
    <cfRule type="expression" dxfId="4120" priority="80">
      <formula>COUNTIF($C$5:$Z$31,$C$120)&gt;1</formula>
    </cfRule>
    <cfRule type="expression" dxfId="4119" priority="81">
      <formula>COUNTIF($C$5:$Z$31,$C$119)&gt;1</formula>
    </cfRule>
    <cfRule type="expression" dxfId="4118" priority="82">
      <formula>COUNTIF($C$5:$Z$31,$C$118)&gt;1</formula>
    </cfRule>
    <cfRule type="expression" dxfId="4117" priority="83">
      <formula>COUNTIF($C$5:$Z$31,$C$117)&gt;1</formula>
    </cfRule>
    <cfRule type="expression" dxfId="4116" priority="84">
      <formula>COUNTIF($C$5:$Z$31,$C$116)&gt;1</formula>
    </cfRule>
    <cfRule type="expression" dxfId="4115" priority="85">
      <formula>COUNTIF($C$5:$Z$31,$C$115)&gt;1</formula>
    </cfRule>
    <cfRule type="expression" dxfId="4114" priority="86">
      <formula>COUNTIF($C$5:$Z$31,$C$114)&gt;1</formula>
    </cfRule>
    <cfRule type="expression" dxfId="4113" priority="87">
      <formula>COUNTIF($C$5:$Z$31,$C$113)&gt;1</formula>
    </cfRule>
    <cfRule type="expression" dxfId="4112" priority="88">
      <formula>COUNTIF($C$5:$Z$31,$C$112)&gt;1</formula>
    </cfRule>
    <cfRule type="expression" dxfId="4111" priority="89">
      <formula>COUNTIF($C$5:$Z$31,$C$111)&gt;1</formula>
    </cfRule>
    <cfRule type="expression" dxfId="4110" priority="90">
      <formula>COUNTIF($C$5:$Z$31,$C$110)&gt;1</formula>
    </cfRule>
    <cfRule type="expression" dxfId="4109" priority="91">
      <formula>COUNTIF($C$5:$Z$31,$C$109)&gt;1</formula>
    </cfRule>
    <cfRule type="expression" dxfId="4108" priority="92">
      <formula>COUNTIF($C$5:$Z$31,$C$108)&gt;1</formula>
    </cfRule>
    <cfRule type="expression" dxfId="4107" priority="93">
      <formula>COUNTIF($C$5:$Z$31,$C$107)&gt;1</formula>
    </cfRule>
    <cfRule type="expression" dxfId="4106" priority="94">
      <formula>COUNTIF($C$5:$Z$31,$C$106)&gt;1</formula>
    </cfRule>
    <cfRule type="expression" dxfId="4105" priority="95">
      <formula>COUNTIF($C$5:$Z$31,$C$105)&gt;1</formula>
    </cfRule>
    <cfRule type="expression" dxfId="4104" priority="96">
      <formula>COUNTIF($C$5:$Z$31,$C$104)&gt;1</formula>
    </cfRule>
    <cfRule type="expression" dxfId="4103" priority="97">
      <formula>COUNTIF($C$5:$Z$31,$C$103)&gt;1</formula>
    </cfRule>
    <cfRule type="expression" dxfId="4102" priority="98">
      <formula>COUNTIF($C$5:$Z$31,$C$102)&gt;1</formula>
    </cfRule>
    <cfRule type="expression" dxfId="4101" priority="99">
      <formula>COUNTIF($C$5:$Z$31,$C$101)&gt;1</formula>
    </cfRule>
  </conditionalFormatting>
  <conditionalFormatting sqref="H13">
    <cfRule type="expression" dxfId="4100" priority="1">
      <formula>COUNTIF($C$5:$Z$31,$C$133)&gt;1</formula>
    </cfRule>
    <cfRule type="expression" dxfId="4099" priority="2">
      <formula>COUNTIF($C$5:$Z$31,$C$132)&gt;1</formula>
    </cfRule>
    <cfRule type="expression" dxfId="4098" priority="3">
      <formula>COUNTIF($C$5:$Z$31,$C$131)&gt;1</formula>
    </cfRule>
    <cfRule type="expression" dxfId="4097" priority="4">
      <formula>COUNTIF($C$5:$Z$31,$C$130)&gt;1</formula>
    </cfRule>
    <cfRule type="expression" dxfId="4096" priority="5">
      <formula>COUNTIF($C$5:$Z$31,$C$129)&gt;1</formula>
    </cfRule>
    <cfRule type="expression" dxfId="4095" priority="6">
      <formula>COUNTIF($C$5:$Z$31,$C$128)&gt;1</formula>
    </cfRule>
    <cfRule type="expression" dxfId="4094" priority="7">
      <formula>COUNTIF($C$5:$Z$31,$C$127)&gt;1</formula>
    </cfRule>
    <cfRule type="expression" dxfId="4093" priority="8">
      <formula>COUNTIF($C$5:$Z$31,$C$126)&gt;1</formula>
    </cfRule>
    <cfRule type="expression" dxfId="4092" priority="9">
      <formula>COUNTIF($C$5:$Z$31,$C$125)&gt;1</formula>
    </cfRule>
    <cfRule type="expression" dxfId="4091" priority="10">
      <formula>COUNTIF($C$5:$Z$31,$C$124)&gt;1</formula>
    </cfRule>
    <cfRule type="expression" dxfId="4090" priority="11">
      <formula>COUNTIF($C$5:$Z$31,$C$123)&gt;1</formula>
    </cfRule>
    <cfRule type="expression" dxfId="4089" priority="12">
      <formula>COUNTIF($C$5:$Z$31,$C$122)&gt;1</formula>
    </cfRule>
    <cfRule type="expression" dxfId="4088" priority="13">
      <formula>COUNTIF($C$5:$Z$31,$C$121)&gt;1</formula>
    </cfRule>
    <cfRule type="expression" dxfId="4087" priority="14">
      <formula>COUNTIF($C$5:$Z$31,$C$120)&gt;1</formula>
    </cfRule>
    <cfRule type="expression" dxfId="4086" priority="15">
      <formula>COUNTIF($C$5:$Z$31,$C$119)&gt;1</formula>
    </cfRule>
    <cfRule type="expression" dxfId="4085" priority="16">
      <formula>COUNTIF($C$5:$Z$31,$C$118)&gt;1</formula>
    </cfRule>
    <cfRule type="expression" dxfId="4084" priority="17">
      <formula>COUNTIF($C$5:$Z$31,$C$117)&gt;1</formula>
    </cfRule>
    <cfRule type="expression" dxfId="4083" priority="18">
      <formula>COUNTIF($C$5:$Z$31,$C$116)&gt;1</formula>
    </cfRule>
    <cfRule type="expression" dxfId="4082" priority="19">
      <formula>COUNTIF($C$5:$Z$31,$C$115)&gt;1</formula>
    </cfRule>
    <cfRule type="expression" dxfId="4081" priority="20">
      <formula>COUNTIF($C$5:$Z$31,$C$114)&gt;1</formula>
    </cfRule>
    <cfRule type="expression" dxfId="4080" priority="21">
      <formula>COUNTIF($C$5:$Z$31,$C$113)&gt;1</formula>
    </cfRule>
    <cfRule type="expression" dxfId="4079" priority="22">
      <formula>COUNTIF($C$5:$Z$31,$C$112)&gt;1</formula>
    </cfRule>
    <cfRule type="expression" dxfId="4078" priority="23">
      <formula>COUNTIF($C$5:$Z$31,$C$111)&gt;1</formula>
    </cfRule>
    <cfRule type="expression" dxfId="4077" priority="24">
      <formula>COUNTIF($C$5:$Z$31,$C$110)&gt;1</formula>
    </cfRule>
    <cfRule type="expression" dxfId="4076" priority="25">
      <formula>COUNTIF($C$5:$Z$31,$C$109)&gt;1</formula>
    </cfRule>
    <cfRule type="expression" dxfId="4075" priority="26">
      <formula>COUNTIF($C$5:$Z$31,$C$108)&gt;1</formula>
    </cfRule>
    <cfRule type="expression" dxfId="4074" priority="27">
      <formula>COUNTIF($C$5:$Z$31,$C$107)&gt;1</formula>
    </cfRule>
    <cfRule type="expression" dxfId="4073" priority="28">
      <formula>COUNTIF($C$5:$Z$31,$C$106)&gt;1</formula>
    </cfRule>
    <cfRule type="expression" dxfId="4072" priority="29">
      <formula>COUNTIF($C$5:$Z$31,$C$105)&gt;1</formula>
    </cfRule>
    <cfRule type="expression" dxfId="4071" priority="30">
      <formula>COUNTIF($C$5:$Z$31,$C$104)&gt;1</formula>
    </cfRule>
    <cfRule type="expression" dxfId="4070" priority="31">
      <formula>COUNTIF($C$5:$Z$31,$C$103)&gt;1</formula>
    </cfRule>
    <cfRule type="expression" dxfId="4069" priority="32">
      <formula>COUNTIF($C$5:$Z$31,$C$102)&gt;1</formula>
    </cfRule>
    <cfRule type="expression" dxfId="4068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ignoredErrors>
    <ignoredError sqref="Q10 Q14 Q18:Z18 W14:Z14 W10:Z10 W9 W11:Z12 W15:Z16 M18:P18 M14:P14 M10:P10 M9 M11:P12 M15:P16 W13 Z13 W17 Z17 P9 M13 P13 M17 P17 V10 V14 R14:U14 R10:U10 R9 R11:U12 R15:U16 Z9 U9 R13 U13 R17 U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817" r:id="rId4" name="Button 1">
              <controlPr defaultSize="0" print="0" autoFill="0" autoPict="0" macro="[0]!Dimanche_D6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rgb="FFFFFF00"/>
  </sheetPr>
  <dimension ref="A1:AK133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8.42578125" style="85" customWidth="1"/>
    <col min="29" max="29" width="4.85546875" style="85" customWidth="1"/>
    <col min="30" max="30" width="4.7109375" style="85" customWidth="1"/>
    <col min="31" max="33" width="11.42578125" style="85"/>
    <col min="34" max="34" width="10.85546875" style="85" customWidth="1"/>
    <col min="35" max="35" width="14" style="85" customWidth="1"/>
    <col min="36" max="16384" width="11.42578125" style="85"/>
  </cols>
  <sheetData>
    <row r="1" spans="1:37" ht="21" x14ac:dyDescent="0.3">
      <c r="A1" s="865">
        <f ca="1">TODAY()</f>
        <v>45613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865"/>
      <c r="M1" s="865"/>
      <c r="N1" s="865"/>
      <c r="O1" s="865"/>
      <c r="P1" s="865"/>
      <c r="Q1" s="865"/>
      <c r="R1" s="865"/>
      <c r="S1" s="865"/>
      <c r="T1" s="865"/>
      <c r="U1" s="865"/>
      <c r="V1" s="865"/>
      <c r="W1" s="865"/>
      <c r="X1" s="865"/>
      <c r="Y1" s="865"/>
      <c r="Z1" s="865"/>
      <c r="AA1" s="865"/>
    </row>
    <row r="2" spans="1:37" ht="18" x14ac:dyDescent="0.35">
      <c r="A2" s="117" t="s">
        <v>76</v>
      </c>
      <c r="D2" s="85" t="s">
        <v>1</v>
      </c>
    </row>
    <row r="3" spans="1:37" ht="33" x14ac:dyDescent="0.35">
      <c r="A3" s="905" t="s">
        <v>77</v>
      </c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 x14ac:dyDescent="0.4">
      <c r="A5" s="885" t="s">
        <v>8</v>
      </c>
      <c r="B5" s="104"/>
      <c r="C5" s="843"/>
      <c r="D5" s="878"/>
      <c r="E5" s="887"/>
      <c r="F5" s="126"/>
      <c r="G5" s="104"/>
      <c r="H5" s="843"/>
      <c r="I5" s="878"/>
      <c r="J5" s="887"/>
      <c r="K5" s="113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/>
      <c r="AF5" s="465"/>
      <c r="AG5" s="167"/>
      <c r="AH5" s="1"/>
      <c r="AI5" s="169" t="s">
        <v>10</v>
      </c>
      <c r="AJ5" s="170"/>
      <c r="AK5" s="139"/>
    </row>
    <row r="6" spans="1:37" ht="18" customHeight="1" thickBot="1" x14ac:dyDescent="0.4">
      <c r="A6" s="885"/>
      <c r="B6" s="104"/>
      <c r="C6" s="1233"/>
      <c r="D6" s="1234"/>
      <c r="E6" s="897"/>
      <c r="F6" s="899"/>
      <c r="G6" s="104"/>
      <c r="H6" s="908"/>
      <c r="I6" s="1235"/>
      <c r="J6" s="910"/>
      <c r="K6" s="911"/>
      <c r="L6" s="104"/>
      <c r="M6" s="908"/>
      <c r="N6" s="909"/>
      <c r="O6" s="910"/>
      <c r="P6" s="911"/>
      <c r="Q6" s="104"/>
      <c r="R6" s="901"/>
      <c r="S6" s="902"/>
      <c r="T6" s="901"/>
      <c r="U6" s="903"/>
      <c r="V6" s="104"/>
      <c r="W6" s="901"/>
      <c r="X6" s="902"/>
      <c r="Y6" s="901"/>
      <c r="Z6" s="903"/>
      <c r="AA6" s="104"/>
      <c r="AC6" s="127"/>
      <c r="AE6" s="158"/>
      <c r="AF6" s="223"/>
      <c r="AG6" s="150"/>
      <c r="AH6" s="1"/>
      <c r="AI6" s="162" t="s">
        <v>11</v>
      </c>
      <c r="AJ6" s="149"/>
      <c r="AK6" s="139"/>
    </row>
    <row r="7" spans="1:37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21"/>
      <c r="AG7" s="153"/>
      <c r="AH7" s="1"/>
      <c r="AI7" s="163" t="s">
        <v>12</v>
      </c>
      <c r="AJ7" s="151"/>
      <c r="AK7" s="139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 x14ac:dyDescent="0.4">
      <c r="A9" s="900" t="s">
        <v>13</v>
      </c>
      <c r="B9" s="104"/>
      <c r="C9" s="115">
        <f>AB47</f>
        <v>9207</v>
      </c>
      <c r="D9" s="843"/>
      <c r="E9" s="878"/>
      <c r="F9" s="111">
        <v>13</v>
      </c>
      <c r="G9" s="104"/>
      <c r="H9" s="115">
        <f>AB42</f>
        <v>9205</v>
      </c>
      <c r="I9" s="843"/>
      <c r="J9" s="878"/>
      <c r="K9" s="111">
        <v>9</v>
      </c>
      <c r="L9" s="104"/>
      <c r="M9" s="115">
        <f>AB40</f>
        <v>9204</v>
      </c>
      <c r="N9" s="843"/>
      <c r="O9" s="878"/>
      <c r="P9" s="111">
        <v>8</v>
      </c>
      <c r="Q9" s="104"/>
      <c r="R9" s="115">
        <f>AB37</f>
        <v>9102</v>
      </c>
      <c r="S9" s="843"/>
      <c r="T9" s="878"/>
      <c r="U9" s="111">
        <v>4</v>
      </c>
      <c r="V9" s="104"/>
      <c r="W9" s="115">
        <f>AB34</f>
        <v>9201</v>
      </c>
      <c r="X9" s="843"/>
      <c r="Y9" s="878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 x14ac:dyDescent="0.4">
      <c r="A10" s="900"/>
      <c r="B10" s="104"/>
      <c r="C10" s="888">
        <f>AC47</f>
        <v>0.25069444444444444</v>
      </c>
      <c r="D10" s="892"/>
      <c r="E10" s="888">
        <f>AF47</f>
        <v>1.7361111111111112E-2</v>
      </c>
      <c r="F10" s="889"/>
      <c r="G10" s="106"/>
      <c r="H10" s="888">
        <f>AC42</f>
        <v>0.22847222222222222</v>
      </c>
      <c r="I10" s="892"/>
      <c r="J10" s="888">
        <f>AF42</f>
        <v>4.5833333333333337E-2</v>
      </c>
      <c r="K10" s="889"/>
      <c r="L10" s="109"/>
      <c r="M10" s="888">
        <f>AC40</f>
        <v>0.22430555555555556</v>
      </c>
      <c r="N10" s="892"/>
      <c r="O10" s="888">
        <f>AF40</f>
        <v>5.4166666666666669E-2</v>
      </c>
      <c r="P10" s="889"/>
      <c r="Q10" s="109"/>
      <c r="R10" s="888">
        <f>AC37</f>
        <v>0.20555555555555557</v>
      </c>
      <c r="S10" s="892"/>
      <c r="T10" s="888">
        <f>AF37</f>
        <v>6.0416666666666667E-2</v>
      </c>
      <c r="U10" s="889"/>
      <c r="V10" s="109"/>
      <c r="W10" s="888">
        <f>AC34</f>
        <v>0.18124999999999999</v>
      </c>
      <c r="X10" s="892"/>
      <c r="Y10" s="888">
        <f>AF34</f>
        <v>0.87638888888888899</v>
      </c>
      <c r="Z10" s="889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 x14ac:dyDescent="0.35">
      <c r="A11" s="886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 x14ac:dyDescent="0.4">
      <c r="A13" s="885" t="s">
        <v>18</v>
      </c>
      <c r="B13" s="104"/>
      <c r="C13" s="115">
        <f>AB49</f>
        <v>9208</v>
      </c>
      <c r="D13" s="856"/>
      <c r="E13" s="904"/>
      <c r="F13" s="111">
        <v>15</v>
      </c>
      <c r="G13" s="104"/>
      <c r="H13" s="115">
        <f>AB43</f>
        <v>9105</v>
      </c>
      <c r="I13" s="843"/>
      <c r="J13" s="878"/>
      <c r="K13" s="111">
        <v>10</v>
      </c>
      <c r="L13" s="104"/>
      <c r="M13" s="115">
        <f>AB41</f>
        <v>9104</v>
      </c>
      <c r="N13" s="843"/>
      <c r="O13" s="878"/>
      <c r="P13" s="111">
        <v>7</v>
      </c>
      <c r="Q13" s="104"/>
      <c r="R13" s="115">
        <f>AB38</f>
        <v>9203</v>
      </c>
      <c r="S13" s="843"/>
      <c r="T13" s="878"/>
      <c r="U13" s="111">
        <v>5</v>
      </c>
      <c r="V13" s="104"/>
      <c r="W13" s="115">
        <f>AB35</f>
        <v>9101</v>
      </c>
      <c r="X13" s="843"/>
      <c r="Y13" s="878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 x14ac:dyDescent="0.4">
      <c r="A14" s="885"/>
      <c r="B14" s="104"/>
      <c r="C14" s="888" t="s">
        <v>2</v>
      </c>
      <c r="D14" s="892"/>
      <c r="E14" s="888">
        <f>AF51</f>
        <v>0.90555555555555556</v>
      </c>
      <c r="F14" s="889"/>
      <c r="G14" s="106"/>
      <c r="H14" s="888">
        <f>AC43</f>
        <v>0.23263888888888887</v>
      </c>
      <c r="I14" s="892"/>
      <c r="J14" s="888">
        <f>AF43</f>
        <v>3.9583333333333331E-2</v>
      </c>
      <c r="K14" s="889"/>
      <c r="L14" s="106"/>
      <c r="M14" s="888">
        <f>AC41</f>
        <v>0.22500000000000001</v>
      </c>
      <c r="N14" s="892"/>
      <c r="O14" s="888">
        <f>AF41</f>
        <v>3.0555555555555555E-2</v>
      </c>
      <c r="P14" s="889"/>
      <c r="Q14" s="109"/>
      <c r="R14" s="888">
        <f>AC38</f>
        <v>0.20833333333333334</v>
      </c>
      <c r="S14" s="892"/>
      <c r="T14" s="888">
        <f>AF38</f>
        <v>2.5694444444444447E-2</v>
      </c>
      <c r="U14" s="889"/>
      <c r="V14" s="109"/>
      <c r="W14" s="888">
        <f>AC35</f>
        <v>0.18958333333333333</v>
      </c>
      <c r="X14" s="892"/>
      <c r="Y14" s="888">
        <f>AF35</f>
        <v>4.9305555555555554E-2</v>
      </c>
      <c r="Z14" s="889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 x14ac:dyDescent="0.4">
      <c r="A17" s="900" t="s">
        <v>22</v>
      </c>
      <c r="B17" s="104"/>
      <c r="C17" s="114">
        <f>AB52</f>
        <v>9109</v>
      </c>
      <c r="D17" s="843"/>
      <c r="E17" s="878"/>
      <c r="F17" s="111">
        <v>19</v>
      </c>
      <c r="G17" s="104"/>
      <c r="H17" s="114">
        <f>AB50</f>
        <v>9209</v>
      </c>
      <c r="I17" s="843"/>
      <c r="J17" s="878"/>
      <c r="K17" s="111">
        <v>17</v>
      </c>
      <c r="L17" s="104"/>
      <c r="M17" s="114">
        <f>AB46</f>
        <v>9107</v>
      </c>
      <c r="N17" s="843"/>
      <c r="O17" s="878"/>
      <c r="P17" s="111">
        <v>16</v>
      </c>
      <c r="Q17" s="104"/>
      <c r="R17" s="114">
        <f>AB44</f>
        <v>9106</v>
      </c>
      <c r="S17" s="843"/>
      <c r="T17" s="878"/>
      <c r="U17" s="111">
        <v>11</v>
      </c>
      <c r="V17" s="104"/>
      <c r="W17" s="114">
        <f>AB36</f>
        <v>9202</v>
      </c>
      <c r="X17" s="843"/>
      <c r="Y17" s="878"/>
      <c r="Z17" s="111">
        <v>3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 x14ac:dyDescent="0.4">
      <c r="A18" s="900"/>
      <c r="B18" s="104"/>
      <c r="C18" s="888">
        <f>AC52</f>
        <v>0.27847222222222223</v>
      </c>
      <c r="D18" s="892"/>
      <c r="E18" s="888">
        <f>AF56</f>
        <v>0.8881944444444444</v>
      </c>
      <c r="F18" s="889"/>
      <c r="G18" s="106"/>
      <c r="H18" s="888">
        <f>AC50</f>
        <v>0.26944444444444443</v>
      </c>
      <c r="I18" s="892"/>
      <c r="J18" s="888">
        <f>AF50</f>
        <v>0.85069444444444453</v>
      </c>
      <c r="K18" s="889"/>
      <c r="L18" s="109"/>
      <c r="M18" s="888">
        <v>0.26666666666666666</v>
      </c>
      <c r="N18" s="892"/>
      <c r="O18" s="888">
        <f>AF46</f>
        <v>0.86041666666666661</v>
      </c>
      <c r="P18" s="889"/>
      <c r="Q18" s="109"/>
      <c r="R18" s="888">
        <f>AC44</f>
        <v>0.23819444444444446</v>
      </c>
      <c r="S18" s="892"/>
      <c r="T18" s="888">
        <f>AF44</f>
        <v>0.8534722222222223</v>
      </c>
      <c r="U18" s="889"/>
      <c r="V18" s="109"/>
      <c r="W18" s="888">
        <f>AC36</f>
        <v>0.20138888888888887</v>
      </c>
      <c r="X18" s="892"/>
      <c r="Y18" s="888">
        <f>AF36</f>
        <v>0.84583333333333333</v>
      </c>
      <c r="Z18" s="889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 x14ac:dyDescent="0.4">
      <c r="A21" s="885" t="s">
        <v>27</v>
      </c>
      <c r="B21" s="104"/>
      <c r="C21" s="114">
        <f>AB53</f>
        <v>9211</v>
      </c>
      <c r="D21" s="843"/>
      <c r="E21" s="878"/>
      <c r="F21" s="111">
        <v>20</v>
      </c>
      <c r="G21" s="104"/>
      <c r="H21" s="114">
        <f>AB51</f>
        <v>9210</v>
      </c>
      <c r="I21" s="843"/>
      <c r="J21" s="878"/>
      <c r="K21" s="111">
        <v>18</v>
      </c>
      <c r="L21" s="104"/>
      <c r="M21" s="114">
        <f>AB48</f>
        <v>9108</v>
      </c>
      <c r="N21" s="843"/>
      <c r="O21" s="878"/>
      <c r="P21" s="111">
        <v>14</v>
      </c>
      <c r="Q21" s="104"/>
      <c r="R21" s="114">
        <f>AB45</f>
        <v>9206</v>
      </c>
      <c r="S21" s="843"/>
      <c r="T21" s="878"/>
      <c r="U21" s="111">
        <v>12</v>
      </c>
      <c r="V21" s="104"/>
      <c r="W21" s="114">
        <f>AB39</f>
        <v>9103</v>
      </c>
      <c r="X21" s="843"/>
      <c r="Y21" s="878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 x14ac:dyDescent="0.4">
      <c r="A22" s="885"/>
      <c r="B22" s="104"/>
      <c r="C22" s="888">
        <f>AC53</f>
        <v>0.28263888888888888</v>
      </c>
      <c r="D22" s="892"/>
      <c r="E22" s="888">
        <f>AF53</f>
        <v>0.87638888888888899</v>
      </c>
      <c r="F22" s="889"/>
      <c r="G22" s="109"/>
      <c r="H22" s="888">
        <f>AC51</f>
        <v>0.27638888888888885</v>
      </c>
      <c r="I22" s="892"/>
      <c r="J22" s="888">
        <f>AF51</f>
        <v>0.90555555555555556</v>
      </c>
      <c r="K22" s="889"/>
      <c r="L22" s="109"/>
      <c r="M22" s="888">
        <f>AC48</f>
        <v>0.25694444444444448</v>
      </c>
      <c r="N22" s="892"/>
      <c r="O22" s="888">
        <f>AF48</f>
        <v>0.87361111111111101</v>
      </c>
      <c r="P22" s="889"/>
      <c r="Q22" s="109"/>
      <c r="R22" s="888">
        <f>AC45</f>
        <v>0.24166666666666667</v>
      </c>
      <c r="S22" s="892"/>
      <c r="T22" s="888">
        <f>AF45</f>
        <v>0.8881944444444444</v>
      </c>
      <c r="U22" s="889"/>
      <c r="V22" s="106"/>
      <c r="W22" s="888">
        <f>AC39</f>
        <v>0.21597222222222223</v>
      </c>
      <c r="X22" s="892"/>
      <c r="Y22" s="888">
        <f>AF39</f>
        <v>0.88194444444444453</v>
      </c>
      <c r="Z22" s="889"/>
      <c r="AA22" s="104"/>
      <c r="AB22" s="105"/>
      <c r="AC22" s="893"/>
      <c r="AD22" s="893"/>
      <c r="AE22"/>
      <c r="AF22"/>
      <c r="AG22"/>
      <c r="AH22" s="1"/>
      <c r="AI22" s="227"/>
      <c r="AJ22" s="149"/>
      <c r="AK22" s="1"/>
    </row>
    <row r="23" spans="1:37" ht="18" customHeight="1" x14ac:dyDescent="0.35">
      <c r="A23" s="886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0999999999999996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 x14ac:dyDescent="0.4">
      <c r="A25" s="900" t="s">
        <v>30</v>
      </c>
      <c r="B25" s="104"/>
      <c r="C25" s="112">
        <v>9215</v>
      </c>
      <c r="D25" s="843"/>
      <c r="E25" s="878"/>
      <c r="F25" s="111">
        <v>27</v>
      </c>
      <c r="G25" s="104"/>
      <c r="H25" s="112">
        <v>9214</v>
      </c>
      <c r="I25" s="843"/>
      <c r="J25" s="878"/>
      <c r="K25" s="111">
        <v>26</v>
      </c>
      <c r="L25" s="104"/>
      <c r="M25" s="112">
        <v>9111</v>
      </c>
      <c r="N25" s="843"/>
      <c r="O25" s="878"/>
      <c r="P25" s="111">
        <v>24</v>
      </c>
      <c r="Q25" s="104"/>
      <c r="R25" s="112">
        <v>9212</v>
      </c>
      <c r="S25" s="843"/>
      <c r="T25" s="878"/>
      <c r="U25" s="111">
        <v>22</v>
      </c>
      <c r="V25" s="104"/>
      <c r="W25" s="114">
        <v>9110</v>
      </c>
      <c r="X25" s="843"/>
      <c r="Y25" s="878"/>
      <c r="Z25" s="111">
        <v>21</v>
      </c>
      <c r="AA25" s="104"/>
      <c r="AB25" s="895"/>
      <c r="AC25" s="896"/>
      <c r="AD25" s="110"/>
      <c r="AE25" s="291"/>
      <c r="AF25" s="284">
        <f>COUNTA(AE5:AE7,D17,S9,S25,N17,D21,AE9:AE11,AE13:AE15,AF14,AG14,AG15,AG5,C5,H5,M5,R5,W5,M29:N29,S29,N9,S17,X9,I21,N21,N25,N13,X13,I13,I17,C29:D29,D13,D25,AC17,X25,X29,X21,I9,I25,D9,H29:I29,S13,S21,X17,AF5)</f>
        <v>0</v>
      </c>
      <c r="AG25" s="94"/>
      <c r="AH25" s="1"/>
      <c r="AI25" s="230" t="s">
        <v>32</v>
      </c>
      <c r="AJ25" s="890"/>
      <c r="AK25" s="1"/>
    </row>
    <row r="26" spans="1:37" ht="18" customHeight="1" thickBot="1" x14ac:dyDescent="0.4">
      <c r="A26" s="900"/>
      <c r="B26" s="104"/>
      <c r="C26" s="888">
        <f>AC60</f>
        <v>0.53541666666666665</v>
      </c>
      <c r="D26" s="892"/>
      <c r="E26" s="888">
        <f>AF60</f>
        <v>3.6805555555555557E-2</v>
      </c>
      <c r="F26" s="889"/>
      <c r="G26" s="109"/>
      <c r="H26" s="888">
        <f>AC58</f>
        <v>0.52638888888888891</v>
      </c>
      <c r="I26" s="892"/>
      <c r="J26" s="888">
        <f>AF58</f>
        <v>0.84583333333333333</v>
      </c>
      <c r="K26" s="889"/>
      <c r="L26" s="109"/>
      <c r="M26" s="888">
        <f>AC57</f>
        <v>0.51250000000000007</v>
      </c>
      <c r="N26" s="892"/>
      <c r="O26" s="888">
        <f>AF57</f>
        <v>2.013888888888889E-2</v>
      </c>
      <c r="P26" s="889"/>
      <c r="Q26" s="109"/>
      <c r="R26" s="888">
        <f>$AC$54</f>
        <v>0.50416666666666665</v>
      </c>
      <c r="S26" s="892"/>
      <c r="T26" s="888">
        <v>5.6944444444444443E-2</v>
      </c>
      <c r="U26" s="889"/>
      <c r="V26" s="106"/>
      <c r="W26" s="888">
        <f>$AC$55</f>
        <v>0.50208333333333333</v>
      </c>
      <c r="X26" s="892"/>
      <c r="Y26" s="888">
        <v>0.91249999999999998</v>
      </c>
      <c r="Z26" s="889"/>
      <c r="AA26" s="104"/>
      <c r="AB26" s="105"/>
      <c r="AC26" s="893"/>
      <c r="AD26" s="893"/>
      <c r="AF26" s="291"/>
      <c r="AI26" s="231" t="s">
        <v>33</v>
      </c>
      <c r="AJ26" s="891"/>
    </row>
    <row r="27" spans="1:37" ht="18" customHeight="1" x14ac:dyDescent="0.35">
      <c r="A27" s="886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0999999999999996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 x14ac:dyDescent="0.4">
      <c r="A29" s="885" t="s">
        <v>35</v>
      </c>
      <c r="B29" s="104"/>
      <c r="C29" s="843"/>
      <c r="D29" s="878"/>
      <c r="E29" s="887"/>
      <c r="F29" s="126"/>
      <c r="G29" s="104"/>
      <c r="H29" s="843"/>
      <c r="I29" s="878"/>
      <c r="J29" s="887"/>
      <c r="K29" s="126"/>
      <c r="L29" s="104"/>
      <c r="M29" s="843"/>
      <c r="N29" s="878"/>
      <c r="O29" s="887"/>
      <c r="P29" s="126"/>
      <c r="Q29" s="104"/>
      <c r="R29" s="112">
        <f>AB59</f>
        <v>9112</v>
      </c>
      <c r="S29" s="843"/>
      <c r="T29" s="878"/>
      <c r="U29" s="113">
        <v>25</v>
      </c>
      <c r="V29" s="104"/>
      <c r="W29" s="112">
        <f>AB56</f>
        <v>9213</v>
      </c>
      <c r="X29" s="843"/>
      <c r="Y29" s="878"/>
      <c r="Z29" s="111">
        <v>23</v>
      </c>
      <c r="AA29" s="104"/>
      <c r="AB29" s="895"/>
      <c r="AC29" s="896"/>
      <c r="AD29" s="110"/>
      <c r="AI29" s="336"/>
      <c r="AJ29" s="133"/>
    </row>
    <row r="30" spans="1:37" ht="18" customHeight="1" thickBot="1" x14ac:dyDescent="0.4">
      <c r="A30" s="885"/>
      <c r="B30" s="104"/>
      <c r="C30" s="897"/>
      <c r="D30" s="898"/>
      <c r="E30" s="897"/>
      <c r="F30" s="899"/>
      <c r="G30" s="109"/>
      <c r="H30" s="897"/>
      <c r="I30" s="898"/>
      <c r="J30" s="897"/>
      <c r="K30" s="899"/>
      <c r="L30" s="109"/>
      <c r="M30" s="897"/>
      <c r="N30" s="898"/>
      <c r="O30" s="897"/>
      <c r="P30" s="899"/>
      <c r="Q30" s="109"/>
      <c r="R30" s="901">
        <f>AC59</f>
        <v>0.52986111111111112</v>
      </c>
      <c r="S30" s="902"/>
      <c r="T30" s="901">
        <f>AF59</f>
        <v>0.84375</v>
      </c>
      <c r="U30" s="903"/>
      <c r="V30" s="106"/>
      <c r="W30" s="888">
        <f>AC56</f>
        <v>0.50902777777777775</v>
      </c>
      <c r="X30" s="892"/>
      <c r="Y30" s="888">
        <f>AF56</f>
        <v>0.8881944444444444</v>
      </c>
      <c r="Z30" s="889"/>
      <c r="AA30" s="104"/>
      <c r="AB30" s="105"/>
      <c r="AC30" s="893"/>
      <c r="AD30" s="894"/>
      <c r="AI30" s="266"/>
      <c r="AJ30" s="133"/>
    </row>
    <row r="31" spans="1:37" ht="18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0999999999999996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 x14ac:dyDescent="0.3">
      <c r="Z34" s="85">
        <v>1</v>
      </c>
      <c r="AB34" s="98">
        <v>9201</v>
      </c>
      <c r="AC34" s="96">
        <v>0.18124999999999999</v>
      </c>
      <c r="AD34" s="97"/>
      <c r="AE34" s="97"/>
      <c r="AF34" s="96">
        <v>0.87638888888888899</v>
      </c>
      <c r="AG34" s="95">
        <v>256</v>
      </c>
      <c r="AI34" s="94"/>
      <c r="AJ34" s="93"/>
      <c r="AK34" s="93"/>
    </row>
    <row r="35" spans="3:37" hidden="1" x14ac:dyDescent="0.3">
      <c r="Z35" s="85">
        <v>2</v>
      </c>
      <c r="AB35" s="98">
        <v>9101</v>
      </c>
      <c r="AC35" s="96">
        <v>0.18958333333333333</v>
      </c>
      <c r="AD35" s="97"/>
      <c r="AE35" s="97"/>
      <c r="AF35" s="96">
        <v>4.9305555555555554E-2</v>
      </c>
      <c r="AG35" s="95">
        <v>307</v>
      </c>
      <c r="AI35" s="94"/>
      <c r="AJ35" s="93"/>
      <c r="AK35" s="93"/>
    </row>
    <row r="36" spans="3:37" hidden="1" x14ac:dyDescent="0.3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>
        <v>9202</v>
      </c>
      <c r="AC36" s="96">
        <v>0.20138888888888887</v>
      </c>
      <c r="AD36" s="97"/>
      <c r="AE36" s="97"/>
      <c r="AF36" s="96">
        <v>0.84583333333333333</v>
      </c>
      <c r="AG36" s="95">
        <v>236</v>
      </c>
      <c r="AI36" s="94"/>
      <c r="AJ36" s="93"/>
      <c r="AK36" s="93"/>
    </row>
    <row r="37" spans="3:37" hidden="1" x14ac:dyDescent="0.3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>
        <v>9102</v>
      </c>
      <c r="AC37" s="96">
        <v>0.20555555555555557</v>
      </c>
      <c r="AD37" s="97"/>
      <c r="AE37" s="97"/>
      <c r="AF37" s="96">
        <v>6.0416666666666667E-2</v>
      </c>
      <c r="AG37" s="95">
        <v>307</v>
      </c>
      <c r="AI37" s="94"/>
      <c r="AJ37" s="93"/>
      <c r="AK37" s="93"/>
    </row>
    <row r="38" spans="3:37" hidden="1" x14ac:dyDescent="0.3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>
        <v>9203</v>
      </c>
      <c r="AC38" s="96">
        <v>0.20833333333333334</v>
      </c>
      <c r="AD38" s="97"/>
      <c r="AE38" s="97"/>
      <c r="AF38" s="96">
        <v>2.5694444444444447E-2</v>
      </c>
      <c r="AG38" s="95">
        <v>303</v>
      </c>
      <c r="AI38" s="94"/>
      <c r="AJ38" s="93"/>
      <c r="AK38" s="93"/>
    </row>
    <row r="39" spans="3:37" hidden="1" x14ac:dyDescent="0.3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>
        <v>9103</v>
      </c>
      <c r="AC39" s="96">
        <v>0.21597222222222223</v>
      </c>
      <c r="AD39" s="97"/>
      <c r="AE39" s="97"/>
      <c r="AF39" s="96">
        <v>0.88194444444444453</v>
      </c>
      <c r="AG39" s="95">
        <v>236</v>
      </c>
      <c r="AI39" s="94"/>
      <c r="AJ39" s="93"/>
      <c r="AK39" s="93"/>
    </row>
    <row r="40" spans="3:37" hidden="1" x14ac:dyDescent="0.3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>
        <v>9204</v>
      </c>
      <c r="AC40" s="96">
        <v>0.22430555555555556</v>
      </c>
      <c r="AD40" s="97"/>
      <c r="AE40" s="97"/>
      <c r="AF40" s="96">
        <v>5.4166666666666669E-2</v>
      </c>
      <c r="AG40" s="95">
        <v>307</v>
      </c>
      <c r="AI40" s="94"/>
      <c r="AJ40" s="93"/>
      <c r="AK40" s="93"/>
    </row>
    <row r="41" spans="3:37" hidden="1" x14ac:dyDescent="0.3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>
        <v>9104</v>
      </c>
      <c r="AC41" s="96">
        <v>0.22500000000000001</v>
      </c>
      <c r="AD41" s="97"/>
      <c r="AE41" s="97"/>
      <c r="AF41" s="96">
        <v>3.0555555555555555E-2</v>
      </c>
      <c r="AG41" s="95">
        <v>289</v>
      </c>
      <c r="AI41" s="94"/>
      <c r="AJ41" s="93"/>
      <c r="AK41" s="93"/>
    </row>
    <row r="42" spans="3:37" hidden="1" x14ac:dyDescent="0.3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>
        <v>9205</v>
      </c>
      <c r="AC42" s="96">
        <v>0.22847222222222222</v>
      </c>
      <c r="AD42" s="97"/>
      <c r="AE42" s="97"/>
      <c r="AF42" s="96">
        <v>4.5833333333333337E-2</v>
      </c>
      <c r="AG42" s="95">
        <v>303</v>
      </c>
      <c r="AI42" s="94"/>
      <c r="AJ42" s="93"/>
      <c r="AK42" s="93"/>
    </row>
    <row r="43" spans="3:37" hidden="1" x14ac:dyDescent="0.3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>
        <v>9105</v>
      </c>
      <c r="AC43" s="96">
        <v>0.23263888888888887</v>
      </c>
      <c r="AD43" s="97"/>
      <c r="AE43" s="97"/>
      <c r="AF43" s="96">
        <v>3.9583333333333331E-2</v>
      </c>
      <c r="AG43" s="95">
        <v>289</v>
      </c>
      <c r="AI43" s="94"/>
      <c r="AJ43" s="93"/>
      <c r="AK43" s="93"/>
    </row>
    <row r="44" spans="3:37" hidden="1" x14ac:dyDescent="0.3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>
        <v>9106</v>
      </c>
      <c r="AC44" s="96">
        <v>0.23819444444444446</v>
      </c>
      <c r="AD44" s="97"/>
      <c r="AE44" s="97"/>
      <c r="AF44" s="96">
        <v>0.8534722222222223</v>
      </c>
      <c r="AG44" s="95">
        <v>219</v>
      </c>
      <c r="AI44" s="94"/>
      <c r="AJ44" s="93"/>
      <c r="AK44" s="93"/>
    </row>
    <row r="45" spans="3:37" hidden="1" x14ac:dyDescent="0.3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>
        <v>9206</v>
      </c>
      <c r="AC45" s="96">
        <v>0.24166666666666667</v>
      </c>
      <c r="AD45" s="87"/>
      <c r="AE45" s="87"/>
      <c r="AF45" s="96">
        <v>0.8881944444444444</v>
      </c>
      <c r="AG45" s="95">
        <v>236</v>
      </c>
      <c r="AI45" s="94"/>
      <c r="AJ45" s="93"/>
      <c r="AK45" s="93"/>
    </row>
    <row r="46" spans="3:37" hidden="1" x14ac:dyDescent="0.3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>
        <v>9107</v>
      </c>
      <c r="AC46" s="96">
        <v>0.24861111111111112</v>
      </c>
      <c r="AD46" s="93"/>
      <c r="AE46" s="93"/>
      <c r="AF46" s="96">
        <v>0.86041666666666661</v>
      </c>
      <c r="AG46" s="95">
        <v>219</v>
      </c>
      <c r="AI46" s="94"/>
      <c r="AJ46" s="93"/>
      <c r="AK46" s="93"/>
    </row>
    <row r="47" spans="3:37" hidden="1" x14ac:dyDescent="0.3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>
        <v>9207</v>
      </c>
      <c r="AC47" s="96">
        <v>0.25069444444444444</v>
      </c>
      <c r="AF47" s="96">
        <v>1.7361111111111112E-2</v>
      </c>
      <c r="AG47" s="95">
        <v>283</v>
      </c>
      <c r="AI47" s="94"/>
      <c r="AJ47" s="93"/>
      <c r="AK47" s="93"/>
    </row>
    <row r="48" spans="3:37" hidden="1" x14ac:dyDescent="0.3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>
        <v>9108</v>
      </c>
      <c r="AC48" s="96">
        <v>0.25694444444444448</v>
      </c>
      <c r="AD48" s="97"/>
      <c r="AE48" s="97"/>
      <c r="AF48" s="96">
        <v>0.87361111111111101</v>
      </c>
      <c r="AG48" s="95">
        <v>219</v>
      </c>
      <c r="AI48" s="94"/>
      <c r="AJ48" s="93"/>
      <c r="AK48" s="93"/>
    </row>
    <row r="49" spans="3:37" hidden="1" x14ac:dyDescent="0.3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>
        <v>9208</v>
      </c>
      <c r="AC49" s="96">
        <v>0.2590277777777778</v>
      </c>
      <c r="AD49" s="87"/>
      <c r="AE49" s="87"/>
      <c r="AF49" s="96">
        <v>2.9166666666666664E-2</v>
      </c>
      <c r="AG49" s="95">
        <v>283</v>
      </c>
      <c r="AI49" s="94"/>
      <c r="AJ49" s="93"/>
      <c r="AK49" s="93"/>
    </row>
    <row r="50" spans="3:37" hidden="1" x14ac:dyDescent="0.3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>
        <v>9209</v>
      </c>
      <c r="AC50" s="96">
        <v>0.26944444444444443</v>
      </c>
      <c r="AF50" s="96">
        <v>0.85069444444444453</v>
      </c>
      <c r="AG50" s="95">
        <v>213</v>
      </c>
      <c r="AI50" s="94"/>
      <c r="AJ50" s="93"/>
      <c r="AK50" s="93"/>
    </row>
    <row r="51" spans="3:37" hidden="1" x14ac:dyDescent="0.3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>
        <v>9210</v>
      </c>
      <c r="AC51" s="96">
        <v>0.27638888888888885</v>
      </c>
      <c r="AF51" s="96">
        <v>0.90555555555555556</v>
      </c>
      <c r="AG51" s="95">
        <v>233</v>
      </c>
      <c r="AI51" s="94"/>
      <c r="AJ51" s="93"/>
      <c r="AK51" s="93"/>
    </row>
    <row r="52" spans="3:37" hidden="1" x14ac:dyDescent="0.3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>
        <v>9109</v>
      </c>
      <c r="AC52" s="96">
        <v>0.27847222222222223</v>
      </c>
      <c r="AD52" s="97"/>
      <c r="AE52" s="97"/>
      <c r="AF52" s="96">
        <v>0.89027777777777783</v>
      </c>
      <c r="AG52" s="95">
        <v>219</v>
      </c>
      <c r="AI52" s="94"/>
      <c r="AJ52" s="93"/>
      <c r="AK52" s="93"/>
    </row>
    <row r="53" spans="3:37" hidden="1" x14ac:dyDescent="0.3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>
        <v>9211</v>
      </c>
      <c r="AC53" s="96">
        <v>0.28263888888888888</v>
      </c>
      <c r="AF53" s="96">
        <v>0.87638888888888899</v>
      </c>
      <c r="AG53" s="95">
        <v>217</v>
      </c>
      <c r="AI53" s="94"/>
      <c r="AJ53" s="93"/>
      <c r="AK53" s="93"/>
    </row>
    <row r="54" spans="3:37" hidden="1" x14ac:dyDescent="0.3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>
        <v>9212</v>
      </c>
      <c r="AC54" s="96">
        <v>0.50416666666666665</v>
      </c>
      <c r="AF54" s="96">
        <v>0.86458333333333337</v>
      </c>
      <c r="AG54" s="95">
        <v>209</v>
      </c>
      <c r="AI54" s="94"/>
      <c r="AJ54" s="93"/>
      <c r="AK54" s="93"/>
    </row>
    <row r="55" spans="3:37" hidden="1" x14ac:dyDescent="0.3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>
        <v>9110</v>
      </c>
      <c r="AC55" s="96">
        <v>0.50208333333333333</v>
      </c>
      <c r="AD55" s="93"/>
      <c r="AE55" s="93"/>
      <c r="AF55" s="96">
        <v>0.91111111111111109</v>
      </c>
      <c r="AG55" s="95">
        <v>148</v>
      </c>
      <c r="AI55" s="94"/>
      <c r="AJ55" s="93"/>
      <c r="AK55" s="93"/>
    </row>
    <row r="56" spans="3:37" hidden="1" x14ac:dyDescent="0.3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>
        <v>9213</v>
      </c>
      <c r="AC56" s="96">
        <v>0.50902777777777775</v>
      </c>
      <c r="AF56" s="96">
        <v>0.8881944444444444</v>
      </c>
      <c r="AG56" s="95">
        <v>143</v>
      </c>
      <c r="AI56" s="94"/>
      <c r="AJ56" s="93"/>
      <c r="AK56" s="93"/>
    </row>
    <row r="57" spans="3:37" hidden="1" x14ac:dyDescent="0.3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>
        <v>9111</v>
      </c>
      <c r="AC57" s="96">
        <v>0.51250000000000007</v>
      </c>
      <c r="AF57" s="96">
        <v>2.013888888888889E-2</v>
      </c>
      <c r="AG57" s="95">
        <v>183</v>
      </c>
      <c r="AI57" s="94"/>
      <c r="AJ57" s="93"/>
      <c r="AK57" s="93"/>
    </row>
    <row r="58" spans="3:37" hidden="1" x14ac:dyDescent="0.3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>
        <v>9214</v>
      </c>
      <c r="AC58" s="96">
        <v>0.52638888888888891</v>
      </c>
      <c r="AD58" s="97"/>
      <c r="AE58" s="97"/>
      <c r="AF58" s="96">
        <v>0.84583333333333333</v>
      </c>
      <c r="AG58" s="95">
        <v>119</v>
      </c>
      <c r="AI58" s="94"/>
      <c r="AJ58" s="93"/>
      <c r="AK58" s="93"/>
    </row>
    <row r="59" spans="3:37" hidden="1" x14ac:dyDescent="0.3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Z59" s="85">
        <v>26</v>
      </c>
      <c r="AB59" s="98">
        <v>9112</v>
      </c>
      <c r="AC59" s="96">
        <v>0.52986111111111112</v>
      </c>
      <c r="AF59" s="96">
        <v>0.84375</v>
      </c>
      <c r="AG59" s="95">
        <v>113</v>
      </c>
      <c r="AI59" s="94"/>
      <c r="AJ59" s="93"/>
      <c r="AK59" s="93"/>
    </row>
    <row r="60" spans="3:37" hidden="1" x14ac:dyDescent="0.3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Z60" s="85">
        <v>27</v>
      </c>
      <c r="AB60" s="98">
        <v>9215</v>
      </c>
      <c r="AC60" s="96">
        <v>0.53541666666666665</v>
      </c>
      <c r="AD60" s="97"/>
      <c r="AE60" s="97"/>
      <c r="AF60" s="96">
        <v>3.6805555555555557E-2</v>
      </c>
      <c r="AG60" s="95">
        <v>190</v>
      </c>
      <c r="AI60" s="94"/>
      <c r="AJ60" s="93"/>
      <c r="AK60" s="93"/>
    </row>
    <row r="61" spans="3:37" hidden="1" x14ac:dyDescent="0.3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 x14ac:dyDescent="0.3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 x14ac:dyDescent="0.3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 x14ac:dyDescent="0.3"/>
    <row r="65" spans="10:10" hidden="1" x14ac:dyDescent="0.3"/>
    <row r="66" spans="10:10" hidden="1" x14ac:dyDescent="0.3"/>
    <row r="67" spans="10:10" hidden="1" x14ac:dyDescent="0.3"/>
    <row r="68" spans="10:10" hidden="1" x14ac:dyDescent="0.3"/>
    <row r="69" spans="10:10" hidden="1" x14ac:dyDescent="0.3"/>
    <row r="70" spans="10:10" hidden="1" x14ac:dyDescent="0.3"/>
    <row r="71" spans="10:10" hidden="1" x14ac:dyDescent="0.3"/>
    <row r="72" spans="10:10" hidden="1" x14ac:dyDescent="0.3">
      <c r="J72" s="85" t="s">
        <v>2</v>
      </c>
    </row>
    <row r="73" spans="10:10" hidden="1" x14ac:dyDescent="0.3"/>
    <row r="74" spans="10:10" hidden="1" x14ac:dyDescent="0.3"/>
    <row r="75" spans="10:10" hidden="1" x14ac:dyDescent="0.3"/>
    <row r="76" spans="10:10" hidden="1" x14ac:dyDescent="0.3"/>
    <row r="77" spans="10:10" hidden="1" x14ac:dyDescent="0.3"/>
    <row r="78" spans="10:10" hidden="1" x14ac:dyDescent="0.3"/>
    <row r="79" spans="10:10" hidden="1" x14ac:dyDescent="0.3"/>
    <row r="80" spans="10:1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idden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J25:AJ26"/>
    <mergeCell ref="AB25:AC25"/>
    <mergeCell ref="C26:D26"/>
    <mergeCell ref="E26:F26"/>
    <mergeCell ref="D21:E21"/>
    <mergeCell ref="I21:J21"/>
    <mergeCell ref="N21:O21"/>
    <mergeCell ref="S21:T21"/>
    <mergeCell ref="X21:Y21"/>
    <mergeCell ref="Y22:Z22"/>
    <mergeCell ref="C22:D22"/>
    <mergeCell ref="E22:F22"/>
    <mergeCell ref="H22:I22"/>
    <mergeCell ref="J22:K22"/>
    <mergeCell ref="M22:N22"/>
    <mergeCell ref="O22:P22"/>
    <mergeCell ref="AC22:AD22"/>
    <mergeCell ref="D25:E25"/>
    <mergeCell ref="I25:J25"/>
    <mergeCell ref="N25:O25"/>
    <mergeCell ref="S25:T25"/>
    <mergeCell ref="X25:Y25"/>
    <mergeCell ref="A1:AA1"/>
    <mergeCell ref="A3:B3"/>
    <mergeCell ref="C3:F3"/>
    <mergeCell ref="H3:K3"/>
    <mergeCell ref="M3:P3"/>
    <mergeCell ref="R3:U3"/>
    <mergeCell ref="W3:Z3"/>
    <mergeCell ref="A5:A7"/>
    <mergeCell ref="C6:D6"/>
    <mergeCell ref="E6:F6"/>
    <mergeCell ref="H6:I6"/>
    <mergeCell ref="J6:K6"/>
    <mergeCell ref="M6:N6"/>
    <mergeCell ref="O6:P6"/>
    <mergeCell ref="R6:S6"/>
    <mergeCell ref="T6:U6"/>
    <mergeCell ref="W6:X6"/>
    <mergeCell ref="Y6:Z6"/>
    <mergeCell ref="W5:Y5"/>
    <mergeCell ref="R5:T5"/>
    <mergeCell ref="M5:O5"/>
    <mergeCell ref="H5:J5"/>
    <mergeCell ref="C5:E5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Y10:Z10"/>
    <mergeCell ref="C29:E29"/>
    <mergeCell ref="R22:S22"/>
    <mergeCell ref="T22:U22"/>
    <mergeCell ref="W22:X22"/>
    <mergeCell ref="A21:A23"/>
    <mergeCell ref="A29:A31"/>
    <mergeCell ref="A25:A27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Y14:Z14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8:N18"/>
    <mergeCell ref="O18:P18"/>
    <mergeCell ref="R18:S18"/>
    <mergeCell ref="T18:U18"/>
    <mergeCell ref="W18:X18"/>
    <mergeCell ref="Y18:Z18"/>
    <mergeCell ref="AB29:AC29"/>
    <mergeCell ref="H26:I26"/>
    <mergeCell ref="J26:K26"/>
    <mergeCell ref="M26:N26"/>
    <mergeCell ref="O26:P26"/>
    <mergeCell ref="R26:S26"/>
    <mergeCell ref="T26:U26"/>
    <mergeCell ref="M29:O29"/>
    <mergeCell ref="H29:J29"/>
    <mergeCell ref="W26:X26"/>
    <mergeCell ref="Y26:Z26"/>
    <mergeCell ref="AC26:AD26"/>
    <mergeCell ref="S29:T29"/>
    <mergeCell ref="X29:Y29"/>
    <mergeCell ref="O30:P30"/>
    <mergeCell ref="R30:S30"/>
    <mergeCell ref="T30:U30"/>
    <mergeCell ref="W30:X30"/>
    <mergeCell ref="Y30:Z30"/>
    <mergeCell ref="AC30:AD30"/>
    <mergeCell ref="C30:D30"/>
    <mergeCell ref="E30:F30"/>
    <mergeCell ref="H30:I30"/>
    <mergeCell ref="J30:K30"/>
    <mergeCell ref="M30:N30"/>
  </mergeCells>
  <conditionalFormatting sqref="AG34:AG60">
    <cfRule type="cellIs" dxfId="4067" priority="1423" stopIfTrue="1" operator="between">
      <formula>0</formula>
      <formula>160</formula>
    </cfRule>
    <cfRule type="cellIs" dxfId="4066" priority="1424" stopIfTrue="1" operator="between">
      <formula>160</formula>
      <formula>251</formula>
    </cfRule>
    <cfRule type="cellIs" dxfId="4065" priority="1425" stopIfTrue="1" operator="greaterThan">
      <formula>251</formula>
    </cfRule>
  </conditionalFormatting>
  <conditionalFormatting sqref="F87:G92 K87:L92 Z90:AB92 U87:V92 P87:Q92 Z87:AA89">
    <cfRule type="cellIs" dxfId="4064" priority="1417" operator="equal">
      <formula>"GL"</formula>
    </cfRule>
    <cfRule type="cellIs" dxfId="4063" priority="1418" operator="equal">
      <formula>"VE"</formula>
    </cfRule>
    <cfRule type="cellIs" dxfId="4062" priority="1419" operator="equal">
      <formula>"AT"</formula>
    </cfRule>
  </conditionalFormatting>
  <conditionalFormatting sqref="C5:E5">
    <cfRule type="expression" dxfId="4061" priority="1342">
      <formula>COUNTIF($C$5:$Z$31,$C$133)&gt;1</formula>
    </cfRule>
    <cfRule type="expression" dxfId="4060" priority="1343">
      <formula>COUNTIF($C$5:$Z$31,$C$132)&gt;1</formula>
    </cfRule>
    <cfRule type="expression" dxfId="4059" priority="1344">
      <formula>COUNTIF($C$5:$Z$31,$C$131)&gt;1</formula>
    </cfRule>
    <cfRule type="expression" dxfId="4058" priority="1345">
      <formula>COUNTIF($C$5:$Z$31,$C$130)&gt;1</formula>
    </cfRule>
    <cfRule type="expression" dxfId="4057" priority="1346">
      <formula>COUNTIF($C$5:$Z$31,$C$129)&gt;1</formula>
    </cfRule>
    <cfRule type="expression" dxfId="4056" priority="1347">
      <formula>COUNTIF($C$5:$Z$31,$C$128)&gt;1</formula>
    </cfRule>
    <cfRule type="expression" dxfId="4055" priority="1348">
      <formula>COUNTIF($C$5:$Z$31,$C$127)&gt;1</formula>
    </cfRule>
    <cfRule type="expression" dxfId="4054" priority="1349">
      <formula>COUNTIF($C$5:$Z$31,$C$126)&gt;1</formula>
    </cfRule>
    <cfRule type="expression" dxfId="4053" priority="1350">
      <formula>COUNTIF($C$5:$Z$31,$C$125)&gt;1</formula>
    </cfRule>
    <cfRule type="expression" dxfId="4052" priority="1351">
      <formula>COUNTIF($C$5:$Z$31,$C$124)&gt;1</formula>
    </cfRule>
    <cfRule type="expression" dxfId="4051" priority="1352">
      <formula>COUNTIF($C$5:$Z$31,$C$123)&gt;1</formula>
    </cfRule>
    <cfRule type="expression" dxfId="4050" priority="1353">
      <formula>COUNTIF($C$5:$Z$31,$C$122)&gt;1</formula>
    </cfRule>
    <cfRule type="expression" dxfId="4049" priority="1354">
      <formula>COUNTIF($C$5:$Z$31,$C$121)&gt;1</formula>
    </cfRule>
    <cfRule type="expression" dxfId="4048" priority="1355">
      <formula>COUNTIF($C$5:$Z$31,$C$120)&gt;1</formula>
    </cfRule>
    <cfRule type="expression" dxfId="4047" priority="1356">
      <formula>COUNTIF($C$5:$Z$31,$C$119)&gt;1</formula>
    </cfRule>
    <cfRule type="expression" dxfId="4046" priority="1357">
      <formula>COUNTIF($C$5:$Z$31,$C$118)&gt;1</formula>
    </cfRule>
    <cfRule type="expression" dxfId="4045" priority="1358">
      <formula>COUNTIF($C$5:$Z$31,$C$117)&gt;1</formula>
    </cfRule>
    <cfRule type="expression" dxfId="4044" priority="1359">
      <formula>COUNTIF($C$5:$Z$31,$C$116)&gt;1</formula>
    </cfRule>
    <cfRule type="expression" dxfId="4043" priority="1360">
      <formula>COUNTIF($C$5:$Z$31,$C$115)&gt;1</formula>
    </cfRule>
    <cfRule type="expression" dxfId="4042" priority="1361">
      <formula>COUNTIF($C$5:$Z$31,$C$114)&gt;1</formula>
    </cfRule>
    <cfRule type="expression" dxfId="4041" priority="1362">
      <formula>COUNTIF($C$5:$Z$31,$C$113)&gt;1</formula>
    </cfRule>
    <cfRule type="expression" dxfId="4040" priority="1363">
      <formula>COUNTIF($C$5:$Z$31,$C$112)&gt;1</formula>
    </cfRule>
    <cfRule type="expression" dxfId="4039" priority="1364">
      <formula>COUNTIF($C$5:$Z$31,$C$111)&gt;1</formula>
    </cfRule>
    <cfRule type="expression" dxfId="4038" priority="1365">
      <formula>COUNTIF($C$5:$Z$31,$C$110)&gt;1</formula>
    </cfRule>
    <cfRule type="expression" dxfId="4037" priority="1366">
      <formula>COUNTIF($C$5:$Z$31,$C$109)&gt;1</formula>
    </cfRule>
    <cfRule type="expression" dxfId="4036" priority="1367">
      <formula>COUNTIF($C$5:$Z$31,$C$108)&gt;1</formula>
    </cfRule>
    <cfRule type="expression" dxfId="4035" priority="1368">
      <formula>COUNTIF($C$5:$Z$31,$C$107)&gt;1</formula>
    </cfRule>
    <cfRule type="expression" dxfId="4034" priority="1369">
      <formula>COUNTIF($C$5:$Z$31,$C$106)&gt;1</formula>
    </cfRule>
    <cfRule type="expression" dxfId="4033" priority="1370">
      <formula>COUNTIF($C$5:$Z$31,$C$105)&gt;1</formula>
    </cfRule>
    <cfRule type="expression" dxfId="4032" priority="1371">
      <formula>COUNTIF($C$5:$Z$31,$C$104)&gt;1</formula>
    </cfRule>
    <cfRule type="expression" dxfId="4031" priority="1372">
      <formula>COUNTIF($C$5:$Z$31,$C$103)&gt;1</formula>
    </cfRule>
    <cfRule type="expression" dxfId="4030" priority="1373">
      <formula>COUNTIF($C$5:$Z$31,$C$102)&gt;1</formula>
    </cfRule>
    <cfRule type="expression" dxfId="4029" priority="1374">
      <formula>COUNTIF($C$5:$Z$31,$C$101)&gt;1</formula>
    </cfRule>
  </conditionalFormatting>
  <conditionalFormatting sqref="H5:J5">
    <cfRule type="expression" dxfId="4028" priority="1309">
      <formula>COUNTIF($C$5:$Z$31,$C$133)&gt;1</formula>
    </cfRule>
    <cfRule type="expression" dxfId="4027" priority="1310">
      <formula>COUNTIF($C$5:$Z$31,$C$132)&gt;1</formula>
    </cfRule>
    <cfRule type="expression" dxfId="4026" priority="1311">
      <formula>COUNTIF($C$5:$Z$31,$C$131)&gt;1</formula>
    </cfRule>
    <cfRule type="expression" dxfId="4025" priority="1312">
      <formula>COUNTIF($C$5:$Z$31,$C$130)&gt;1</formula>
    </cfRule>
    <cfRule type="expression" dxfId="4024" priority="1313">
      <formula>COUNTIF($C$5:$Z$31,$C$129)&gt;1</formula>
    </cfRule>
    <cfRule type="expression" dxfId="4023" priority="1314">
      <formula>COUNTIF($C$5:$Z$31,$C$128)&gt;1</formula>
    </cfRule>
    <cfRule type="expression" dxfId="4022" priority="1315">
      <formula>COUNTIF($C$5:$Z$31,$C$127)&gt;1</formula>
    </cfRule>
    <cfRule type="expression" dxfId="4021" priority="1316">
      <formula>COUNTIF($C$5:$Z$31,$C$126)&gt;1</formula>
    </cfRule>
    <cfRule type="expression" dxfId="4020" priority="1317">
      <formula>COUNTIF($C$5:$Z$31,$C$125)&gt;1</formula>
    </cfRule>
    <cfRule type="expression" dxfId="4019" priority="1318">
      <formula>COUNTIF($C$5:$Z$31,$C$124)&gt;1</formula>
    </cfRule>
    <cfRule type="expression" dxfId="4018" priority="1319">
      <formula>COUNTIF($C$5:$Z$31,$C$123)&gt;1</formula>
    </cfRule>
    <cfRule type="expression" dxfId="4017" priority="1320">
      <formula>COUNTIF($C$5:$Z$31,$C$122)&gt;1</formula>
    </cfRule>
    <cfRule type="expression" dxfId="4016" priority="1321">
      <formula>COUNTIF($C$5:$Z$31,$C$121)&gt;1</formula>
    </cfRule>
    <cfRule type="expression" dxfId="4015" priority="1322">
      <formula>COUNTIF($C$5:$Z$31,$C$120)&gt;1</formula>
    </cfRule>
    <cfRule type="expression" dxfId="4014" priority="1323">
      <formula>COUNTIF($C$5:$Z$31,$C$119)&gt;1</formula>
    </cfRule>
    <cfRule type="expression" dxfId="4013" priority="1324">
      <formula>COUNTIF($C$5:$Z$31,$C$118)&gt;1</formula>
    </cfRule>
    <cfRule type="expression" dxfId="4012" priority="1325">
      <formula>COUNTIF($C$5:$Z$31,$C$117)&gt;1</formula>
    </cfRule>
    <cfRule type="expression" dxfId="4011" priority="1326">
      <formula>COUNTIF($C$5:$Z$31,$C$116)&gt;1</formula>
    </cfRule>
    <cfRule type="expression" dxfId="4010" priority="1327">
      <formula>COUNTIF($C$5:$Z$31,$C$115)&gt;1</formula>
    </cfRule>
    <cfRule type="expression" dxfId="4009" priority="1328">
      <formula>COUNTIF($C$5:$Z$31,$C$114)&gt;1</formula>
    </cfRule>
    <cfRule type="expression" dxfId="4008" priority="1329">
      <formula>COUNTIF($C$5:$Z$31,$C$113)&gt;1</formula>
    </cfRule>
    <cfRule type="expression" dxfId="4007" priority="1330">
      <formula>COUNTIF($C$5:$Z$31,$C$112)&gt;1</formula>
    </cfRule>
    <cfRule type="expression" dxfId="4006" priority="1331">
      <formula>COUNTIF($C$5:$Z$31,$C$111)&gt;1</formula>
    </cfRule>
    <cfRule type="expression" dxfId="4005" priority="1332">
      <formula>COUNTIF($C$5:$Z$31,$C$110)&gt;1</formula>
    </cfRule>
    <cfRule type="expression" dxfId="4004" priority="1333">
      <formula>COUNTIF($C$5:$Z$31,$C$109)&gt;1</formula>
    </cfRule>
    <cfRule type="expression" dxfId="4003" priority="1334">
      <formula>COUNTIF($C$5:$Z$31,$C$108)&gt;1</formula>
    </cfRule>
    <cfRule type="expression" dxfId="4002" priority="1335">
      <formula>COUNTIF($C$5:$Z$31,$C$107)&gt;1</formula>
    </cfRule>
    <cfRule type="expression" dxfId="4001" priority="1336">
      <formula>COUNTIF($C$5:$Z$31,$C$106)&gt;1</formula>
    </cfRule>
    <cfRule type="expression" dxfId="4000" priority="1337">
      <formula>COUNTIF($C$5:$Z$31,$C$105)&gt;1</formula>
    </cfRule>
    <cfRule type="expression" dxfId="3999" priority="1338">
      <formula>COUNTIF($C$5:$Z$31,$C$104)&gt;1</formula>
    </cfRule>
    <cfRule type="expression" dxfId="3998" priority="1339">
      <formula>COUNTIF($C$5:$Z$31,$C$103)&gt;1</formula>
    </cfRule>
    <cfRule type="expression" dxfId="3997" priority="1340">
      <formula>COUNTIF($C$5:$Z$31,$C$102)&gt;1</formula>
    </cfRule>
    <cfRule type="expression" dxfId="3996" priority="1341">
      <formula>COUNTIF($C$5:$Z$31,$C$101)&gt;1</formula>
    </cfRule>
  </conditionalFormatting>
  <conditionalFormatting sqref="M5:O5">
    <cfRule type="expression" dxfId="3995" priority="1276">
      <formula>COUNTIF($C$5:$Z$31,$C$133)&gt;1</formula>
    </cfRule>
    <cfRule type="expression" dxfId="3994" priority="1277">
      <formula>COUNTIF($C$5:$Z$31,$C$132)&gt;1</formula>
    </cfRule>
    <cfRule type="expression" dxfId="3993" priority="1278">
      <formula>COUNTIF($C$5:$Z$31,$C$131)&gt;1</formula>
    </cfRule>
    <cfRule type="expression" dxfId="3992" priority="1279">
      <formula>COUNTIF($C$5:$Z$31,$C$130)&gt;1</formula>
    </cfRule>
    <cfRule type="expression" dxfId="3991" priority="1280">
      <formula>COUNTIF($C$5:$Z$31,$C$129)&gt;1</formula>
    </cfRule>
    <cfRule type="expression" dxfId="3990" priority="1281">
      <formula>COUNTIF($C$5:$Z$31,$C$128)&gt;1</formula>
    </cfRule>
    <cfRule type="expression" dxfId="3989" priority="1282">
      <formula>COUNTIF($C$5:$Z$31,$C$127)&gt;1</formula>
    </cfRule>
    <cfRule type="expression" dxfId="3988" priority="1283">
      <formula>COUNTIF($C$5:$Z$31,$C$126)&gt;1</formula>
    </cfRule>
    <cfRule type="expression" dxfId="3987" priority="1284">
      <formula>COUNTIF($C$5:$Z$31,$C$125)&gt;1</formula>
    </cfRule>
    <cfRule type="expression" dxfId="3986" priority="1285">
      <formula>COUNTIF($C$5:$Z$31,$C$124)&gt;1</formula>
    </cfRule>
    <cfRule type="expression" dxfId="3985" priority="1286">
      <formula>COUNTIF($C$5:$Z$31,$C$123)&gt;1</formula>
    </cfRule>
    <cfRule type="expression" dxfId="3984" priority="1287">
      <formula>COUNTIF($C$5:$Z$31,$C$122)&gt;1</formula>
    </cfRule>
    <cfRule type="expression" dxfId="3983" priority="1288">
      <formula>COUNTIF($C$5:$Z$31,$C$121)&gt;1</formula>
    </cfRule>
    <cfRule type="expression" dxfId="3982" priority="1289">
      <formula>COUNTIF($C$5:$Z$31,$C$120)&gt;1</formula>
    </cfRule>
    <cfRule type="expression" dxfId="3981" priority="1290">
      <formula>COUNTIF($C$5:$Z$31,$C$119)&gt;1</formula>
    </cfRule>
    <cfRule type="expression" dxfId="3980" priority="1291">
      <formula>COUNTIF($C$5:$Z$31,$C$118)&gt;1</formula>
    </cfRule>
    <cfRule type="expression" dxfId="3979" priority="1292">
      <formula>COUNTIF($C$5:$Z$31,$C$117)&gt;1</formula>
    </cfRule>
    <cfRule type="expression" dxfId="3978" priority="1293">
      <formula>COUNTIF($C$5:$Z$31,$C$116)&gt;1</formula>
    </cfRule>
    <cfRule type="expression" dxfId="3977" priority="1294">
      <formula>COUNTIF($C$5:$Z$31,$C$115)&gt;1</formula>
    </cfRule>
    <cfRule type="expression" dxfId="3976" priority="1295">
      <formula>COUNTIF($C$5:$Z$31,$C$114)&gt;1</formula>
    </cfRule>
    <cfRule type="expression" dxfId="3975" priority="1296">
      <formula>COUNTIF($C$5:$Z$31,$C$113)&gt;1</formula>
    </cfRule>
    <cfRule type="expression" dxfId="3974" priority="1297">
      <formula>COUNTIF($C$5:$Z$31,$C$112)&gt;1</formula>
    </cfRule>
    <cfRule type="expression" dxfId="3973" priority="1298">
      <formula>COUNTIF($C$5:$Z$31,$C$111)&gt;1</formula>
    </cfRule>
    <cfRule type="expression" dxfId="3972" priority="1299">
      <formula>COUNTIF($C$5:$Z$31,$C$110)&gt;1</formula>
    </cfRule>
    <cfRule type="expression" dxfId="3971" priority="1300">
      <formula>COUNTIF($C$5:$Z$31,$C$109)&gt;1</formula>
    </cfRule>
    <cfRule type="expression" dxfId="3970" priority="1301">
      <formula>COUNTIF($C$5:$Z$31,$C$108)&gt;1</formula>
    </cfRule>
    <cfRule type="expression" dxfId="3969" priority="1302">
      <formula>COUNTIF($C$5:$Z$31,$C$107)&gt;1</formula>
    </cfRule>
    <cfRule type="expression" dxfId="3968" priority="1303">
      <formula>COUNTIF($C$5:$Z$31,$C$106)&gt;1</formula>
    </cfRule>
    <cfRule type="expression" dxfId="3967" priority="1304">
      <formula>COUNTIF($C$5:$Z$31,$C$105)&gt;1</formula>
    </cfRule>
    <cfRule type="expression" dxfId="3966" priority="1305">
      <formula>COUNTIF($C$5:$Z$31,$C$104)&gt;1</formula>
    </cfRule>
    <cfRule type="expression" dxfId="3965" priority="1306">
      <formula>COUNTIF($C$5:$Z$31,$C$103)&gt;1</formula>
    </cfRule>
    <cfRule type="expression" dxfId="3964" priority="1307">
      <formula>COUNTIF($C$5:$Z$31,$C$102)&gt;1</formula>
    </cfRule>
    <cfRule type="expression" dxfId="3963" priority="1308">
      <formula>COUNTIF($C$5:$Z$31,$C$101)&gt;1</formula>
    </cfRule>
  </conditionalFormatting>
  <conditionalFormatting sqref="R5:T5">
    <cfRule type="expression" dxfId="3962" priority="1243">
      <formula>COUNTIF($C$5:$Z$31,$C$133)&gt;1</formula>
    </cfRule>
    <cfRule type="expression" dxfId="3961" priority="1244">
      <formula>COUNTIF($C$5:$Z$31,$C$132)&gt;1</formula>
    </cfRule>
    <cfRule type="expression" dxfId="3960" priority="1245">
      <formula>COUNTIF($C$5:$Z$31,$C$131)&gt;1</formula>
    </cfRule>
    <cfRule type="expression" dxfId="3959" priority="1246">
      <formula>COUNTIF($C$5:$Z$31,$C$130)&gt;1</formula>
    </cfRule>
    <cfRule type="expression" dxfId="3958" priority="1247">
      <formula>COUNTIF($C$5:$Z$31,$C$129)&gt;1</formula>
    </cfRule>
    <cfRule type="expression" dxfId="3957" priority="1248">
      <formula>COUNTIF($C$5:$Z$31,$C$128)&gt;1</formula>
    </cfRule>
    <cfRule type="expression" dxfId="3956" priority="1249">
      <formula>COUNTIF($C$5:$Z$31,$C$127)&gt;1</formula>
    </cfRule>
    <cfRule type="expression" dxfId="3955" priority="1250">
      <formula>COUNTIF($C$5:$Z$31,$C$126)&gt;1</formula>
    </cfRule>
    <cfRule type="expression" dxfId="3954" priority="1251">
      <formula>COUNTIF($C$5:$Z$31,$C$125)&gt;1</formula>
    </cfRule>
    <cfRule type="expression" dxfId="3953" priority="1252">
      <formula>COUNTIF($C$5:$Z$31,$C$124)&gt;1</formula>
    </cfRule>
    <cfRule type="expression" dxfId="3952" priority="1253">
      <formula>COUNTIF($C$5:$Z$31,$C$123)&gt;1</formula>
    </cfRule>
    <cfRule type="expression" dxfId="3951" priority="1254">
      <formula>COUNTIF($C$5:$Z$31,$C$122)&gt;1</formula>
    </cfRule>
    <cfRule type="expression" dxfId="3950" priority="1255">
      <formula>COUNTIF($C$5:$Z$31,$C$121)&gt;1</formula>
    </cfRule>
    <cfRule type="expression" dxfId="3949" priority="1256">
      <formula>COUNTIF($C$5:$Z$31,$C$120)&gt;1</formula>
    </cfRule>
    <cfRule type="expression" dxfId="3948" priority="1257">
      <formula>COUNTIF($C$5:$Z$31,$C$119)&gt;1</formula>
    </cfRule>
    <cfRule type="expression" dxfId="3947" priority="1258">
      <formula>COUNTIF($C$5:$Z$31,$C$118)&gt;1</formula>
    </cfRule>
    <cfRule type="expression" dxfId="3946" priority="1259">
      <formula>COUNTIF($C$5:$Z$31,$C$117)&gt;1</formula>
    </cfRule>
    <cfRule type="expression" dxfId="3945" priority="1260">
      <formula>COUNTIF($C$5:$Z$31,$C$116)&gt;1</formula>
    </cfRule>
    <cfRule type="expression" dxfId="3944" priority="1261">
      <formula>COUNTIF($C$5:$Z$31,$C$115)&gt;1</formula>
    </cfRule>
    <cfRule type="expression" dxfId="3943" priority="1262">
      <formula>COUNTIF($C$5:$Z$31,$C$114)&gt;1</formula>
    </cfRule>
    <cfRule type="expression" dxfId="3942" priority="1263">
      <formula>COUNTIF($C$5:$Z$31,$C$113)&gt;1</formula>
    </cfRule>
    <cfRule type="expression" dxfId="3941" priority="1264">
      <formula>COUNTIF($C$5:$Z$31,$C$112)&gt;1</formula>
    </cfRule>
    <cfRule type="expression" dxfId="3940" priority="1265">
      <formula>COUNTIF($C$5:$Z$31,$C$111)&gt;1</formula>
    </cfRule>
    <cfRule type="expression" dxfId="3939" priority="1266">
      <formula>COUNTIF($C$5:$Z$31,$C$110)&gt;1</formula>
    </cfRule>
    <cfRule type="expression" dxfId="3938" priority="1267">
      <formula>COUNTIF($C$5:$Z$31,$C$109)&gt;1</formula>
    </cfRule>
    <cfRule type="expression" dxfId="3937" priority="1268">
      <formula>COUNTIF($C$5:$Z$31,$C$108)&gt;1</formula>
    </cfRule>
    <cfRule type="expression" dxfId="3936" priority="1269">
      <formula>COUNTIF($C$5:$Z$31,$C$107)&gt;1</formula>
    </cfRule>
    <cfRule type="expression" dxfId="3935" priority="1270">
      <formula>COUNTIF($C$5:$Z$31,$C$106)&gt;1</formula>
    </cfRule>
    <cfRule type="expression" dxfId="3934" priority="1271">
      <formula>COUNTIF($C$5:$Z$31,$C$105)&gt;1</formula>
    </cfRule>
    <cfRule type="expression" dxfId="3933" priority="1272">
      <formula>COUNTIF($C$5:$Z$31,$C$104)&gt;1</formula>
    </cfRule>
    <cfRule type="expression" dxfId="3932" priority="1273">
      <formula>COUNTIF($C$5:$Z$31,$C$103)&gt;1</formula>
    </cfRule>
    <cfRule type="expression" dxfId="3931" priority="1274">
      <formula>COUNTIF($C$5:$Z$31,$C$102)&gt;1</formula>
    </cfRule>
    <cfRule type="expression" dxfId="3930" priority="1275">
      <formula>COUNTIF($C$5:$Z$31,$C$101)&gt;1</formula>
    </cfRule>
  </conditionalFormatting>
  <conditionalFormatting sqref="W5:Y5">
    <cfRule type="expression" dxfId="3929" priority="1210">
      <formula>COUNTIF($C$5:$Z$31,$C$133)&gt;1</formula>
    </cfRule>
    <cfRule type="expression" dxfId="3928" priority="1211">
      <formula>COUNTIF($C$5:$Z$31,$C$132)&gt;1</formula>
    </cfRule>
    <cfRule type="expression" dxfId="3927" priority="1212">
      <formula>COUNTIF($C$5:$Z$31,$C$131)&gt;1</formula>
    </cfRule>
    <cfRule type="expression" dxfId="3926" priority="1213">
      <formula>COUNTIF($C$5:$Z$31,$C$130)&gt;1</formula>
    </cfRule>
    <cfRule type="expression" dxfId="3925" priority="1214">
      <formula>COUNTIF($C$5:$Z$31,$C$129)&gt;1</formula>
    </cfRule>
    <cfRule type="expression" dxfId="3924" priority="1215">
      <formula>COUNTIF($C$5:$Z$31,$C$128)&gt;1</formula>
    </cfRule>
    <cfRule type="expression" dxfId="3923" priority="1216">
      <formula>COUNTIF($C$5:$Z$31,$C$127)&gt;1</formula>
    </cfRule>
    <cfRule type="expression" dxfId="3922" priority="1217">
      <formula>COUNTIF($C$5:$Z$31,$C$126)&gt;1</formula>
    </cfRule>
    <cfRule type="expression" dxfId="3921" priority="1218">
      <formula>COUNTIF($C$5:$Z$31,$C$125)&gt;1</formula>
    </cfRule>
    <cfRule type="expression" dxfId="3920" priority="1219">
      <formula>COUNTIF($C$5:$Z$31,$C$124)&gt;1</formula>
    </cfRule>
    <cfRule type="expression" dxfId="3919" priority="1220">
      <formula>COUNTIF($C$5:$Z$31,$C$123)&gt;1</formula>
    </cfRule>
    <cfRule type="expression" dxfId="3918" priority="1221">
      <formula>COUNTIF($C$5:$Z$31,$C$122)&gt;1</formula>
    </cfRule>
    <cfRule type="expression" dxfId="3917" priority="1222">
      <formula>COUNTIF($C$5:$Z$31,$C$121)&gt;1</formula>
    </cfRule>
    <cfRule type="expression" dxfId="3916" priority="1223">
      <formula>COUNTIF($C$5:$Z$31,$C$120)&gt;1</formula>
    </cfRule>
    <cfRule type="expression" dxfId="3915" priority="1224">
      <formula>COUNTIF($C$5:$Z$31,$C$119)&gt;1</formula>
    </cfRule>
    <cfRule type="expression" dxfId="3914" priority="1225">
      <formula>COUNTIF($C$5:$Z$31,$C$118)&gt;1</formula>
    </cfRule>
    <cfRule type="expression" dxfId="3913" priority="1226">
      <formula>COUNTIF($C$5:$Z$31,$C$117)&gt;1</formula>
    </cfRule>
    <cfRule type="expression" dxfId="3912" priority="1227">
      <formula>COUNTIF($C$5:$Z$31,$C$116)&gt;1</formula>
    </cfRule>
    <cfRule type="expression" dxfId="3911" priority="1228">
      <formula>COUNTIF($C$5:$Z$31,$C$115)&gt;1</formula>
    </cfRule>
    <cfRule type="expression" dxfId="3910" priority="1229">
      <formula>COUNTIF($C$5:$Z$31,$C$114)&gt;1</formula>
    </cfRule>
    <cfRule type="expression" dxfId="3909" priority="1230">
      <formula>COUNTIF($C$5:$Z$31,$C$113)&gt;1</formula>
    </cfRule>
    <cfRule type="expression" dxfId="3908" priority="1231">
      <formula>COUNTIF($C$5:$Z$31,$C$112)&gt;1</formula>
    </cfRule>
    <cfRule type="expression" dxfId="3907" priority="1232">
      <formula>COUNTIF($C$5:$Z$31,$C$111)&gt;1</formula>
    </cfRule>
    <cfRule type="expression" dxfId="3906" priority="1233">
      <formula>COUNTIF($C$5:$Z$31,$C$110)&gt;1</formula>
    </cfRule>
    <cfRule type="expression" dxfId="3905" priority="1234">
      <formula>COUNTIF($C$5:$Z$31,$C$109)&gt;1</formula>
    </cfRule>
    <cfRule type="expression" dxfId="3904" priority="1235">
      <formula>COUNTIF($C$5:$Z$31,$C$108)&gt;1</formula>
    </cfRule>
    <cfRule type="expression" dxfId="3903" priority="1236">
      <formula>COUNTIF($C$5:$Z$31,$C$107)&gt;1</formula>
    </cfRule>
    <cfRule type="expression" dxfId="3902" priority="1237">
      <formula>COUNTIF($C$5:$Z$31,$C$106)&gt;1</formula>
    </cfRule>
    <cfRule type="expression" dxfId="3901" priority="1238">
      <formula>COUNTIF($C$5:$Z$31,$C$105)&gt;1</formula>
    </cfRule>
    <cfRule type="expression" dxfId="3900" priority="1239">
      <formula>COUNTIF($C$5:$Z$31,$C$104)&gt;1</formula>
    </cfRule>
    <cfRule type="expression" dxfId="3899" priority="1240">
      <formula>COUNTIF($C$5:$Z$31,$C$103)&gt;1</formula>
    </cfRule>
    <cfRule type="expression" dxfId="3898" priority="1241">
      <formula>COUNTIF($C$5:$Z$31,$C$102)&gt;1</formula>
    </cfRule>
    <cfRule type="expression" dxfId="3897" priority="1242">
      <formula>COUNTIF($C$5:$Z$31,$C$101)&gt;1</formula>
    </cfRule>
  </conditionalFormatting>
  <conditionalFormatting sqref="S29:T29">
    <cfRule type="expression" dxfId="3896" priority="1077" stopIfTrue="1">
      <formula>COUNTIF($C$5:$Z$31,$C$133)&gt;1</formula>
    </cfRule>
    <cfRule type="expression" dxfId="3895" priority="1078" stopIfTrue="1">
      <formula>COUNTIF($C$5:$Z$31,$C$132)&gt;1</formula>
    </cfRule>
    <cfRule type="expression" dxfId="3894" priority="1079" stopIfTrue="1">
      <formula>COUNTIF($C$5:$Z$31,$C$131)&gt;1</formula>
    </cfRule>
    <cfRule type="expression" dxfId="3893" priority="1080" stopIfTrue="1">
      <formula>COUNTIF($C$5:$Z$31,$C$130)&gt;1</formula>
    </cfRule>
    <cfRule type="expression" dxfId="3892" priority="1081" stopIfTrue="1">
      <formula>COUNTIF($C$5:$Z$31,$C$129)&gt;1</formula>
    </cfRule>
    <cfRule type="expression" dxfId="3891" priority="1082" stopIfTrue="1">
      <formula>COUNTIF($C$5:$Z$31,$C$128)&gt;1</formula>
    </cfRule>
    <cfRule type="expression" dxfId="3890" priority="1083" stopIfTrue="1">
      <formula>COUNTIF($C$5:$Z$31,$C$127)&gt;1</formula>
    </cfRule>
    <cfRule type="expression" dxfId="3889" priority="1084" stopIfTrue="1">
      <formula>COUNTIF($C$5:$Z$31,$C$126)&gt;1</formula>
    </cfRule>
    <cfRule type="expression" dxfId="3888" priority="1085" stopIfTrue="1">
      <formula>COUNTIF($C$5:$Z$31,$C$125)&gt;1</formula>
    </cfRule>
    <cfRule type="expression" dxfId="3887" priority="1086" stopIfTrue="1">
      <formula>COUNTIF($C$5:$Z$31,$C$124)&gt;1</formula>
    </cfRule>
    <cfRule type="expression" dxfId="3886" priority="1087" stopIfTrue="1">
      <formula>COUNTIF($C$5:$Z$31,$C$123)&gt;1</formula>
    </cfRule>
    <cfRule type="expression" dxfId="3885" priority="1088" stopIfTrue="1">
      <formula>COUNTIF($C$5:$Z$31,$C$122)&gt;1</formula>
    </cfRule>
    <cfRule type="expression" dxfId="3884" priority="1089" stopIfTrue="1">
      <formula>COUNTIF($C$5:$Z$31,$C$121)&gt;1</formula>
    </cfRule>
    <cfRule type="expression" dxfId="3883" priority="1090" stopIfTrue="1">
      <formula>COUNTIF($C$5:$Z$31,$C$120)&gt;1</formula>
    </cfRule>
    <cfRule type="expression" dxfId="3882" priority="1091" stopIfTrue="1">
      <formula>COUNTIF($C$5:$Z$31,$C$119)&gt;1</formula>
    </cfRule>
    <cfRule type="expression" dxfId="3881" priority="1092" stopIfTrue="1">
      <formula>COUNTIF($C$5:$Z$31,$C$118)&gt;1</formula>
    </cfRule>
    <cfRule type="expression" dxfId="3880" priority="1093" stopIfTrue="1">
      <formula>COUNTIF($C$5:$Z$31,$C$117)&gt;1</formula>
    </cfRule>
    <cfRule type="expression" dxfId="3879" priority="1094" stopIfTrue="1">
      <formula>COUNTIF($C$5:$Z$31,$C$116)&gt;1</formula>
    </cfRule>
    <cfRule type="expression" dxfId="3878" priority="1095" stopIfTrue="1">
      <formula>COUNTIF($C$5:$Z$31,$C$115)&gt;1</formula>
    </cfRule>
    <cfRule type="expression" dxfId="3877" priority="1096" stopIfTrue="1">
      <formula>COUNTIF($C$5:$Z$31,$C$114)&gt;1</formula>
    </cfRule>
    <cfRule type="expression" dxfId="3876" priority="1097" stopIfTrue="1">
      <formula>COUNTIF($C$5:$Z$31,$C$113)&gt;1</formula>
    </cfRule>
    <cfRule type="expression" dxfId="3875" priority="1098" stopIfTrue="1">
      <formula>COUNTIF($C$5:$Z$31,$C$112)&gt;1</formula>
    </cfRule>
    <cfRule type="expression" dxfId="3874" priority="1099" stopIfTrue="1">
      <formula>COUNTIF($C$5:$Z$31,$C$111)&gt;1</formula>
    </cfRule>
    <cfRule type="expression" dxfId="3873" priority="1100" stopIfTrue="1">
      <formula>COUNTIF($C$5:$Z$31,$C$110)&gt;1</formula>
    </cfRule>
    <cfRule type="expression" dxfId="3872" priority="1101" stopIfTrue="1">
      <formula>COUNTIF($C$5:$Z$31,$C$109)&gt;1</formula>
    </cfRule>
    <cfRule type="expression" dxfId="3871" priority="1102" stopIfTrue="1">
      <formula>COUNTIF($C$5:$Z$31,$C$108)&gt;1</formula>
    </cfRule>
    <cfRule type="expression" dxfId="3870" priority="1103" stopIfTrue="1">
      <formula>COUNTIF($C$5:$Z$31,$C$107)&gt;1</formula>
    </cfRule>
    <cfRule type="expression" dxfId="3869" priority="1104" stopIfTrue="1">
      <formula>COUNTIF($C$5:$Z$31,$C$106)&gt;1</formula>
    </cfRule>
    <cfRule type="expression" dxfId="3868" priority="1105" stopIfTrue="1">
      <formula>COUNTIF($C$5:$Z$31,$C$105)&gt;1</formula>
    </cfRule>
    <cfRule type="expression" dxfId="3867" priority="1106" stopIfTrue="1">
      <formula>COUNTIF($C$5:$Z$31,$C$104)&gt;1</formula>
    </cfRule>
    <cfRule type="expression" dxfId="3866" priority="1107" stopIfTrue="1">
      <formula>COUNTIF($C$5:$Z$31,$C$103)&gt;1</formula>
    </cfRule>
    <cfRule type="expression" dxfId="3865" priority="1108" stopIfTrue="1">
      <formula>COUNTIF($C$5:$Z$31,$C$102)&gt;1</formula>
    </cfRule>
    <cfRule type="expression" dxfId="3864" priority="1109" stopIfTrue="1">
      <formula>COUNTIF($C$5:$Z$31,$C$101)&gt;1</formula>
    </cfRule>
    <cfRule type="cellIs" dxfId="3863" priority="1110" operator="between">
      <formula>0</formula>
      <formula>1500</formula>
    </cfRule>
  </conditionalFormatting>
  <conditionalFormatting sqref="D25:E25">
    <cfRule type="expression" dxfId="3862" priority="1043" stopIfTrue="1">
      <formula>COUNTIF($C$5:$Z$31,$C$133)&gt;1</formula>
    </cfRule>
    <cfRule type="expression" dxfId="3861" priority="1044" stopIfTrue="1">
      <formula>COUNTIF($C$5:$Z$31,$C$132)&gt;1</formula>
    </cfRule>
    <cfRule type="expression" dxfId="3860" priority="1045" stopIfTrue="1">
      <formula>COUNTIF($C$5:$Z$31,$C$131)&gt;1</formula>
    </cfRule>
    <cfRule type="expression" dxfId="3859" priority="1046" stopIfTrue="1">
      <formula>COUNTIF($C$5:$Z$31,$C$130)&gt;1</formula>
    </cfRule>
    <cfRule type="expression" dxfId="3858" priority="1047" stopIfTrue="1">
      <formula>COUNTIF($C$5:$Z$31,$C$129)&gt;1</formula>
    </cfRule>
    <cfRule type="expression" dxfId="3857" priority="1048" stopIfTrue="1">
      <formula>COUNTIF($C$5:$Z$31,$C$128)&gt;1</formula>
    </cfRule>
    <cfRule type="expression" dxfId="3856" priority="1049" stopIfTrue="1">
      <formula>COUNTIF($C$5:$Z$31,$C$127)&gt;1</formula>
    </cfRule>
    <cfRule type="expression" dxfId="3855" priority="1050" stopIfTrue="1">
      <formula>COUNTIF($C$5:$Z$31,$C$126)&gt;1</formula>
    </cfRule>
    <cfRule type="expression" dxfId="3854" priority="1051" stopIfTrue="1">
      <formula>COUNTIF($C$5:$Z$31,$C$125)&gt;1</formula>
    </cfRule>
    <cfRule type="expression" dxfId="3853" priority="1052" stopIfTrue="1">
      <formula>COUNTIF($C$5:$Z$31,$C$124)&gt;1</formula>
    </cfRule>
    <cfRule type="expression" dxfId="3852" priority="1053" stopIfTrue="1">
      <formula>COUNTIF($C$5:$Z$31,$C$123)&gt;1</formula>
    </cfRule>
    <cfRule type="expression" dxfId="3851" priority="1054" stopIfTrue="1">
      <formula>COUNTIF($C$5:$Z$31,$C$122)&gt;1</formula>
    </cfRule>
    <cfRule type="expression" dxfId="3850" priority="1055" stopIfTrue="1">
      <formula>COUNTIF($C$5:$Z$31,$C$121)&gt;1</formula>
    </cfRule>
    <cfRule type="expression" dxfId="3849" priority="1056" stopIfTrue="1">
      <formula>COUNTIF($C$5:$Z$31,$C$120)&gt;1</formula>
    </cfRule>
    <cfRule type="expression" dxfId="3848" priority="1057" stopIfTrue="1">
      <formula>COUNTIF($C$5:$Z$31,$C$119)&gt;1</formula>
    </cfRule>
    <cfRule type="expression" dxfId="3847" priority="1058" stopIfTrue="1">
      <formula>COUNTIF($C$5:$Z$31,$C$118)&gt;1</formula>
    </cfRule>
    <cfRule type="expression" dxfId="3846" priority="1059" stopIfTrue="1">
      <formula>COUNTIF($C$5:$Z$31,$C$117)&gt;1</formula>
    </cfRule>
    <cfRule type="expression" dxfId="3845" priority="1060" stopIfTrue="1">
      <formula>COUNTIF($C$5:$Z$31,$C$116)&gt;1</formula>
    </cfRule>
    <cfRule type="expression" dxfId="3844" priority="1061" stopIfTrue="1">
      <formula>COUNTIF($C$5:$Z$31,$C$115)&gt;1</formula>
    </cfRule>
    <cfRule type="expression" dxfId="3843" priority="1062" stopIfTrue="1">
      <formula>COUNTIF($C$5:$Z$31,$C$114)&gt;1</formula>
    </cfRule>
    <cfRule type="expression" dxfId="3842" priority="1063" stopIfTrue="1">
      <formula>COUNTIF($C$5:$Z$31,$C$113)&gt;1</formula>
    </cfRule>
    <cfRule type="expression" dxfId="3841" priority="1064" stopIfTrue="1">
      <formula>COUNTIF($C$5:$Z$31,$C$112)&gt;1</formula>
    </cfRule>
    <cfRule type="expression" dxfId="3840" priority="1065" stopIfTrue="1">
      <formula>COUNTIF($C$5:$Z$31,$C$111)&gt;1</formula>
    </cfRule>
    <cfRule type="expression" dxfId="3839" priority="1066" stopIfTrue="1">
      <formula>COUNTIF($C$5:$Z$31,$C$110)&gt;1</formula>
    </cfRule>
    <cfRule type="expression" dxfId="3838" priority="1067" stopIfTrue="1">
      <formula>COUNTIF($C$5:$Z$31,$C$109)&gt;1</formula>
    </cfRule>
    <cfRule type="expression" dxfId="3837" priority="1068" stopIfTrue="1">
      <formula>COUNTIF($C$5:$Z$31,$C$108)&gt;1</formula>
    </cfRule>
    <cfRule type="expression" dxfId="3836" priority="1069" stopIfTrue="1">
      <formula>COUNTIF($C$5:$Z$31,$C$107)&gt;1</formula>
    </cfRule>
    <cfRule type="expression" dxfId="3835" priority="1070" stopIfTrue="1">
      <formula>COUNTIF($C$5:$Z$31,$C$106)&gt;1</formula>
    </cfRule>
    <cfRule type="expression" dxfId="3834" priority="1071" stopIfTrue="1">
      <formula>COUNTIF($C$5:$Z$31,$C$105)&gt;1</formula>
    </cfRule>
    <cfRule type="expression" dxfId="3833" priority="1072" stopIfTrue="1">
      <formula>COUNTIF($C$5:$Z$31,$C$104)&gt;1</formula>
    </cfRule>
    <cfRule type="expression" dxfId="3832" priority="1073" stopIfTrue="1">
      <formula>COUNTIF($C$5:$Z$31,$C$103)&gt;1</formula>
    </cfRule>
    <cfRule type="expression" dxfId="3831" priority="1074" stopIfTrue="1">
      <formula>COUNTIF($C$5:$Z$31,$C$102)&gt;1</formula>
    </cfRule>
    <cfRule type="expression" dxfId="3830" priority="1075" stopIfTrue="1">
      <formula>COUNTIF($C$5:$Z$31,$C$101)&gt;1</formula>
    </cfRule>
    <cfRule type="cellIs" dxfId="3829" priority="1076" operator="between">
      <formula>0</formula>
      <formula>1500</formula>
    </cfRule>
  </conditionalFormatting>
  <conditionalFormatting sqref="I25:J25">
    <cfRule type="expression" dxfId="3828" priority="1009" stopIfTrue="1">
      <formula>COUNTIF($C$5:$Z$31,$C$133)&gt;1</formula>
    </cfRule>
    <cfRule type="expression" dxfId="3827" priority="1010" stopIfTrue="1">
      <formula>COUNTIF($C$5:$Z$31,$C$132)&gt;1</formula>
    </cfRule>
    <cfRule type="expression" dxfId="3826" priority="1011" stopIfTrue="1">
      <formula>COUNTIF($C$5:$Z$31,$C$131)&gt;1</formula>
    </cfRule>
    <cfRule type="expression" dxfId="3825" priority="1012" stopIfTrue="1">
      <formula>COUNTIF($C$5:$Z$31,$C$130)&gt;1</formula>
    </cfRule>
    <cfRule type="expression" dxfId="3824" priority="1013" stopIfTrue="1">
      <formula>COUNTIF($C$5:$Z$31,$C$129)&gt;1</formula>
    </cfRule>
    <cfRule type="expression" dxfId="3823" priority="1014" stopIfTrue="1">
      <formula>COUNTIF($C$5:$Z$31,$C$128)&gt;1</formula>
    </cfRule>
    <cfRule type="expression" dxfId="3822" priority="1015" stopIfTrue="1">
      <formula>COUNTIF($C$5:$Z$31,$C$127)&gt;1</formula>
    </cfRule>
    <cfRule type="expression" dxfId="3821" priority="1016" stopIfTrue="1">
      <formula>COUNTIF($C$5:$Z$31,$C$126)&gt;1</formula>
    </cfRule>
    <cfRule type="expression" dxfId="3820" priority="1017" stopIfTrue="1">
      <formula>COUNTIF($C$5:$Z$31,$C$125)&gt;1</formula>
    </cfRule>
    <cfRule type="expression" dxfId="3819" priority="1018" stopIfTrue="1">
      <formula>COUNTIF($C$5:$Z$31,$C$124)&gt;1</formula>
    </cfRule>
    <cfRule type="expression" dxfId="3818" priority="1019" stopIfTrue="1">
      <formula>COUNTIF($C$5:$Z$31,$C$123)&gt;1</formula>
    </cfRule>
    <cfRule type="expression" dxfId="3817" priority="1020" stopIfTrue="1">
      <formula>COUNTIF($C$5:$Z$31,$C$122)&gt;1</formula>
    </cfRule>
    <cfRule type="expression" dxfId="3816" priority="1021" stopIfTrue="1">
      <formula>COUNTIF($C$5:$Z$31,$C$121)&gt;1</formula>
    </cfRule>
    <cfRule type="expression" dxfId="3815" priority="1022" stopIfTrue="1">
      <formula>COUNTIF($C$5:$Z$31,$C$120)&gt;1</formula>
    </cfRule>
    <cfRule type="expression" dxfId="3814" priority="1023" stopIfTrue="1">
      <formula>COUNTIF($C$5:$Z$31,$C$119)&gt;1</formula>
    </cfRule>
    <cfRule type="expression" dxfId="3813" priority="1024" stopIfTrue="1">
      <formula>COUNTIF($C$5:$Z$31,$C$118)&gt;1</formula>
    </cfRule>
    <cfRule type="expression" dxfId="3812" priority="1025" stopIfTrue="1">
      <formula>COUNTIF($C$5:$Z$31,$C$117)&gt;1</formula>
    </cfRule>
    <cfRule type="expression" dxfId="3811" priority="1026" stopIfTrue="1">
      <formula>COUNTIF($C$5:$Z$31,$C$116)&gt;1</formula>
    </cfRule>
    <cfRule type="expression" dxfId="3810" priority="1027" stopIfTrue="1">
      <formula>COUNTIF($C$5:$Z$31,$C$115)&gt;1</formula>
    </cfRule>
    <cfRule type="expression" dxfId="3809" priority="1028" stopIfTrue="1">
      <formula>COUNTIF($C$5:$Z$31,$C$114)&gt;1</formula>
    </cfRule>
    <cfRule type="expression" dxfId="3808" priority="1029" stopIfTrue="1">
      <formula>COUNTIF($C$5:$Z$31,$C$113)&gt;1</formula>
    </cfRule>
    <cfRule type="expression" dxfId="3807" priority="1030" stopIfTrue="1">
      <formula>COUNTIF($C$5:$Z$31,$C$112)&gt;1</formula>
    </cfRule>
    <cfRule type="expression" dxfId="3806" priority="1031" stopIfTrue="1">
      <formula>COUNTIF($C$5:$Z$31,$C$111)&gt;1</formula>
    </cfRule>
    <cfRule type="expression" dxfId="3805" priority="1032" stopIfTrue="1">
      <formula>COUNTIF($C$5:$Z$31,$C$110)&gt;1</formula>
    </cfRule>
    <cfRule type="expression" dxfId="3804" priority="1033" stopIfTrue="1">
      <formula>COUNTIF($C$5:$Z$31,$C$109)&gt;1</formula>
    </cfRule>
    <cfRule type="expression" dxfId="3803" priority="1034" stopIfTrue="1">
      <formula>COUNTIF($C$5:$Z$31,$C$108)&gt;1</formula>
    </cfRule>
    <cfRule type="expression" dxfId="3802" priority="1035" stopIfTrue="1">
      <formula>COUNTIF($C$5:$Z$31,$C$107)&gt;1</formula>
    </cfRule>
    <cfRule type="expression" dxfId="3801" priority="1036" stopIfTrue="1">
      <formula>COUNTIF($C$5:$Z$31,$C$106)&gt;1</formula>
    </cfRule>
    <cfRule type="expression" dxfId="3800" priority="1037" stopIfTrue="1">
      <formula>COUNTIF($C$5:$Z$31,$C$105)&gt;1</formula>
    </cfRule>
    <cfRule type="expression" dxfId="3799" priority="1038" stopIfTrue="1">
      <formula>COUNTIF($C$5:$Z$31,$C$104)&gt;1</formula>
    </cfRule>
    <cfRule type="expression" dxfId="3798" priority="1039" stopIfTrue="1">
      <formula>COUNTIF($C$5:$Z$31,$C$103)&gt;1</formula>
    </cfRule>
    <cfRule type="expression" dxfId="3797" priority="1040" stopIfTrue="1">
      <formula>COUNTIF($C$5:$Z$31,$C$102)&gt;1</formula>
    </cfRule>
    <cfRule type="expression" dxfId="3796" priority="1041" stopIfTrue="1">
      <formula>COUNTIF($C$5:$Z$31,$C$101)&gt;1</formula>
    </cfRule>
    <cfRule type="cellIs" dxfId="3795" priority="1042" operator="between">
      <formula>0</formula>
      <formula>1500</formula>
    </cfRule>
  </conditionalFormatting>
  <conditionalFormatting sqref="N25:O25">
    <cfRule type="expression" dxfId="3794" priority="975" stopIfTrue="1">
      <formula>COUNTIF($C$5:$Z$31,$C$133)&gt;1</formula>
    </cfRule>
    <cfRule type="expression" dxfId="3793" priority="976" stopIfTrue="1">
      <formula>COUNTIF($C$5:$Z$31,$C$132)&gt;1</formula>
    </cfRule>
    <cfRule type="expression" dxfId="3792" priority="977" stopIfTrue="1">
      <formula>COUNTIF($C$5:$Z$31,$C$131)&gt;1</formula>
    </cfRule>
    <cfRule type="expression" dxfId="3791" priority="978" stopIfTrue="1">
      <formula>COUNTIF($C$5:$Z$31,$C$130)&gt;1</formula>
    </cfRule>
    <cfRule type="expression" dxfId="3790" priority="979" stopIfTrue="1">
      <formula>COUNTIF($C$5:$Z$31,$C$129)&gt;1</formula>
    </cfRule>
    <cfRule type="expression" dxfId="3789" priority="980" stopIfTrue="1">
      <formula>COUNTIF($C$5:$Z$31,$C$128)&gt;1</formula>
    </cfRule>
    <cfRule type="expression" dxfId="3788" priority="981" stopIfTrue="1">
      <formula>COUNTIF($C$5:$Z$31,$C$127)&gt;1</formula>
    </cfRule>
    <cfRule type="expression" dxfId="3787" priority="982" stopIfTrue="1">
      <formula>COUNTIF($C$5:$Z$31,$C$126)&gt;1</formula>
    </cfRule>
    <cfRule type="expression" dxfId="3786" priority="983" stopIfTrue="1">
      <formula>COUNTIF($C$5:$Z$31,$C$125)&gt;1</formula>
    </cfRule>
    <cfRule type="expression" dxfId="3785" priority="984" stopIfTrue="1">
      <formula>COUNTIF($C$5:$Z$31,$C$124)&gt;1</formula>
    </cfRule>
    <cfRule type="expression" dxfId="3784" priority="985" stopIfTrue="1">
      <formula>COUNTIF($C$5:$Z$31,$C$123)&gt;1</formula>
    </cfRule>
    <cfRule type="expression" dxfId="3783" priority="986" stopIfTrue="1">
      <formula>COUNTIF($C$5:$Z$31,$C$122)&gt;1</formula>
    </cfRule>
    <cfRule type="expression" dxfId="3782" priority="987" stopIfTrue="1">
      <formula>COUNTIF($C$5:$Z$31,$C$121)&gt;1</formula>
    </cfRule>
    <cfRule type="expression" dxfId="3781" priority="988" stopIfTrue="1">
      <formula>COUNTIF($C$5:$Z$31,$C$120)&gt;1</formula>
    </cfRule>
    <cfRule type="expression" dxfId="3780" priority="989" stopIfTrue="1">
      <formula>COUNTIF($C$5:$Z$31,$C$119)&gt;1</formula>
    </cfRule>
    <cfRule type="expression" dxfId="3779" priority="990" stopIfTrue="1">
      <formula>COUNTIF($C$5:$Z$31,$C$118)&gt;1</formula>
    </cfRule>
    <cfRule type="expression" dxfId="3778" priority="991" stopIfTrue="1">
      <formula>COUNTIF($C$5:$Z$31,$C$117)&gt;1</formula>
    </cfRule>
    <cfRule type="expression" dxfId="3777" priority="992" stopIfTrue="1">
      <formula>COUNTIF($C$5:$Z$31,$C$116)&gt;1</formula>
    </cfRule>
    <cfRule type="expression" dxfId="3776" priority="993" stopIfTrue="1">
      <formula>COUNTIF($C$5:$Z$31,$C$115)&gt;1</formula>
    </cfRule>
    <cfRule type="expression" dxfId="3775" priority="994" stopIfTrue="1">
      <formula>COUNTIF($C$5:$Z$31,$C$114)&gt;1</formula>
    </cfRule>
    <cfRule type="expression" dxfId="3774" priority="995" stopIfTrue="1">
      <formula>COUNTIF($C$5:$Z$31,$C$113)&gt;1</formula>
    </cfRule>
    <cfRule type="expression" dxfId="3773" priority="996" stopIfTrue="1">
      <formula>COUNTIF($C$5:$Z$31,$C$112)&gt;1</formula>
    </cfRule>
    <cfRule type="expression" dxfId="3772" priority="997" stopIfTrue="1">
      <formula>COUNTIF($C$5:$Z$31,$C$111)&gt;1</formula>
    </cfRule>
    <cfRule type="expression" dxfId="3771" priority="998" stopIfTrue="1">
      <formula>COUNTIF($C$5:$Z$31,$C$110)&gt;1</formula>
    </cfRule>
    <cfRule type="expression" dxfId="3770" priority="999" stopIfTrue="1">
      <formula>COUNTIF($C$5:$Z$31,$C$109)&gt;1</formula>
    </cfRule>
    <cfRule type="expression" dxfId="3769" priority="1000" stopIfTrue="1">
      <formula>COUNTIF($C$5:$Z$31,$C$108)&gt;1</formula>
    </cfRule>
    <cfRule type="expression" dxfId="3768" priority="1001" stopIfTrue="1">
      <formula>COUNTIF($C$5:$Z$31,$C$107)&gt;1</formula>
    </cfRule>
    <cfRule type="expression" dxfId="3767" priority="1002" stopIfTrue="1">
      <formula>COUNTIF($C$5:$Z$31,$C$106)&gt;1</formula>
    </cfRule>
    <cfRule type="expression" dxfId="3766" priority="1003" stopIfTrue="1">
      <formula>COUNTIF($C$5:$Z$31,$C$105)&gt;1</formula>
    </cfRule>
    <cfRule type="expression" dxfId="3765" priority="1004" stopIfTrue="1">
      <formula>COUNTIF($C$5:$Z$31,$C$104)&gt;1</formula>
    </cfRule>
    <cfRule type="expression" dxfId="3764" priority="1005" stopIfTrue="1">
      <formula>COUNTIF($C$5:$Z$31,$C$103)&gt;1</formula>
    </cfRule>
    <cfRule type="expression" dxfId="3763" priority="1006" stopIfTrue="1">
      <formula>COUNTIF($C$5:$Z$31,$C$102)&gt;1</formula>
    </cfRule>
    <cfRule type="expression" dxfId="3762" priority="1007" stopIfTrue="1">
      <formula>COUNTIF($C$5:$Z$31,$C$101)&gt;1</formula>
    </cfRule>
    <cfRule type="cellIs" dxfId="3761" priority="1008" operator="between">
      <formula>0</formula>
      <formula>1500</formula>
    </cfRule>
  </conditionalFormatting>
  <conditionalFormatting sqref="S25:T25">
    <cfRule type="expression" dxfId="3760" priority="941" stopIfTrue="1">
      <formula>COUNTIF($C$5:$Z$31,$C$133)&gt;1</formula>
    </cfRule>
    <cfRule type="expression" dxfId="3759" priority="942" stopIfTrue="1">
      <formula>COUNTIF($C$5:$Z$31,$C$132)&gt;1</formula>
    </cfRule>
    <cfRule type="expression" dxfId="3758" priority="943" stopIfTrue="1">
      <formula>COUNTIF($C$5:$Z$31,$C$131)&gt;1</formula>
    </cfRule>
    <cfRule type="expression" dxfId="3757" priority="944" stopIfTrue="1">
      <formula>COUNTIF($C$5:$Z$31,$C$130)&gt;1</formula>
    </cfRule>
    <cfRule type="expression" dxfId="3756" priority="945" stopIfTrue="1">
      <formula>COUNTIF($C$5:$Z$31,$C$129)&gt;1</formula>
    </cfRule>
    <cfRule type="expression" dxfId="3755" priority="946" stopIfTrue="1">
      <formula>COUNTIF($C$5:$Z$31,$C$128)&gt;1</formula>
    </cfRule>
    <cfRule type="expression" dxfId="3754" priority="947" stopIfTrue="1">
      <formula>COUNTIF($C$5:$Z$31,$C$127)&gt;1</formula>
    </cfRule>
    <cfRule type="expression" dxfId="3753" priority="948" stopIfTrue="1">
      <formula>COUNTIF($C$5:$Z$31,$C$126)&gt;1</formula>
    </cfRule>
    <cfRule type="expression" dxfId="3752" priority="949" stopIfTrue="1">
      <formula>COUNTIF($C$5:$Z$31,$C$125)&gt;1</formula>
    </cfRule>
    <cfRule type="expression" dxfId="3751" priority="950" stopIfTrue="1">
      <formula>COUNTIF($C$5:$Z$31,$C$124)&gt;1</formula>
    </cfRule>
    <cfRule type="expression" dxfId="3750" priority="951" stopIfTrue="1">
      <formula>COUNTIF($C$5:$Z$31,$C$123)&gt;1</formula>
    </cfRule>
    <cfRule type="expression" dxfId="3749" priority="952" stopIfTrue="1">
      <formula>COUNTIF($C$5:$Z$31,$C$122)&gt;1</formula>
    </cfRule>
    <cfRule type="expression" dxfId="3748" priority="953" stopIfTrue="1">
      <formula>COUNTIF($C$5:$Z$31,$C$121)&gt;1</formula>
    </cfRule>
    <cfRule type="expression" dxfId="3747" priority="954" stopIfTrue="1">
      <formula>COUNTIF($C$5:$Z$31,$C$120)&gt;1</formula>
    </cfRule>
    <cfRule type="expression" dxfId="3746" priority="955" stopIfTrue="1">
      <formula>COUNTIF($C$5:$Z$31,$C$119)&gt;1</formula>
    </cfRule>
    <cfRule type="expression" dxfId="3745" priority="956" stopIfTrue="1">
      <formula>COUNTIF($C$5:$Z$31,$C$118)&gt;1</formula>
    </cfRule>
    <cfRule type="expression" dxfId="3744" priority="957" stopIfTrue="1">
      <formula>COUNTIF($C$5:$Z$31,$C$117)&gt;1</formula>
    </cfRule>
    <cfRule type="expression" dxfId="3743" priority="958" stopIfTrue="1">
      <formula>COUNTIF($C$5:$Z$31,$C$116)&gt;1</formula>
    </cfRule>
    <cfRule type="expression" dxfId="3742" priority="959" stopIfTrue="1">
      <formula>COUNTIF($C$5:$Z$31,$C$115)&gt;1</formula>
    </cfRule>
    <cfRule type="expression" dxfId="3741" priority="960" stopIfTrue="1">
      <formula>COUNTIF($C$5:$Z$31,$C$114)&gt;1</formula>
    </cfRule>
    <cfRule type="expression" dxfId="3740" priority="961" stopIfTrue="1">
      <formula>COUNTIF($C$5:$Z$31,$C$113)&gt;1</formula>
    </cfRule>
    <cfRule type="expression" dxfId="3739" priority="962" stopIfTrue="1">
      <formula>COUNTIF($C$5:$Z$31,$C$112)&gt;1</formula>
    </cfRule>
    <cfRule type="expression" dxfId="3738" priority="963" stopIfTrue="1">
      <formula>COUNTIF($C$5:$Z$31,$C$111)&gt;1</formula>
    </cfRule>
    <cfRule type="expression" dxfId="3737" priority="964" stopIfTrue="1">
      <formula>COUNTIF($C$5:$Z$31,$C$110)&gt;1</formula>
    </cfRule>
    <cfRule type="expression" dxfId="3736" priority="965" stopIfTrue="1">
      <formula>COUNTIF($C$5:$Z$31,$C$109)&gt;1</formula>
    </cfRule>
    <cfRule type="expression" dxfId="3735" priority="966" stopIfTrue="1">
      <formula>COUNTIF($C$5:$Z$31,$C$108)&gt;1</formula>
    </cfRule>
    <cfRule type="expression" dxfId="3734" priority="967" stopIfTrue="1">
      <formula>COUNTIF($C$5:$Z$31,$C$107)&gt;1</formula>
    </cfRule>
    <cfRule type="expression" dxfId="3733" priority="968" stopIfTrue="1">
      <formula>COUNTIF($C$5:$Z$31,$C$106)&gt;1</formula>
    </cfRule>
    <cfRule type="expression" dxfId="3732" priority="969" stopIfTrue="1">
      <formula>COUNTIF($C$5:$Z$31,$C$105)&gt;1</formula>
    </cfRule>
    <cfRule type="expression" dxfId="3731" priority="970" stopIfTrue="1">
      <formula>COUNTIF($C$5:$Z$31,$C$104)&gt;1</formula>
    </cfRule>
    <cfRule type="expression" dxfId="3730" priority="971" stopIfTrue="1">
      <formula>COUNTIF($C$5:$Z$31,$C$103)&gt;1</formula>
    </cfRule>
    <cfRule type="expression" dxfId="3729" priority="972" stopIfTrue="1">
      <formula>COUNTIF($C$5:$Z$31,$C$102)&gt;1</formula>
    </cfRule>
    <cfRule type="expression" dxfId="3728" priority="973" stopIfTrue="1">
      <formula>COUNTIF($C$5:$Z$31,$C$101)&gt;1</formula>
    </cfRule>
    <cfRule type="cellIs" dxfId="3727" priority="974" operator="between">
      <formula>0</formula>
      <formula>1500</formula>
    </cfRule>
  </conditionalFormatting>
  <conditionalFormatting sqref="X29:Y29">
    <cfRule type="expression" dxfId="3726" priority="907" stopIfTrue="1">
      <formula>COUNTIF($C$5:$Z$31,$C$133)&gt;1</formula>
    </cfRule>
    <cfRule type="expression" dxfId="3725" priority="908" stopIfTrue="1">
      <formula>COUNTIF($C$5:$Z$31,$C$132)&gt;1</formula>
    </cfRule>
    <cfRule type="expression" dxfId="3724" priority="909" stopIfTrue="1">
      <formula>COUNTIF($C$5:$Z$31,$C$131)&gt;1</formula>
    </cfRule>
    <cfRule type="expression" dxfId="3723" priority="910" stopIfTrue="1">
      <formula>COUNTIF($C$5:$Z$31,$C$130)&gt;1</formula>
    </cfRule>
    <cfRule type="expression" dxfId="3722" priority="911" stopIfTrue="1">
      <formula>COUNTIF($C$5:$Z$31,$C$129)&gt;1</formula>
    </cfRule>
    <cfRule type="expression" dxfId="3721" priority="912" stopIfTrue="1">
      <formula>COUNTIF($C$5:$Z$31,$C$128)&gt;1</formula>
    </cfRule>
    <cfRule type="expression" dxfId="3720" priority="913" stopIfTrue="1">
      <formula>COUNTIF($C$5:$Z$31,$C$127)&gt;1</formula>
    </cfRule>
    <cfRule type="expression" dxfId="3719" priority="914" stopIfTrue="1">
      <formula>COUNTIF($C$5:$Z$31,$C$126)&gt;1</formula>
    </cfRule>
    <cfRule type="expression" dxfId="3718" priority="915" stopIfTrue="1">
      <formula>COUNTIF($C$5:$Z$31,$C$125)&gt;1</formula>
    </cfRule>
    <cfRule type="expression" dxfId="3717" priority="916" stopIfTrue="1">
      <formula>COUNTIF($C$5:$Z$31,$C$124)&gt;1</formula>
    </cfRule>
    <cfRule type="expression" dxfId="3716" priority="917" stopIfTrue="1">
      <formula>COUNTIF($C$5:$Z$31,$C$123)&gt;1</formula>
    </cfRule>
    <cfRule type="expression" dxfId="3715" priority="918" stopIfTrue="1">
      <formula>COUNTIF($C$5:$Z$31,$C$122)&gt;1</formula>
    </cfRule>
    <cfRule type="expression" dxfId="3714" priority="919" stopIfTrue="1">
      <formula>COUNTIF($C$5:$Z$31,$C$121)&gt;1</formula>
    </cfRule>
    <cfRule type="expression" dxfId="3713" priority="920" stopIfTrue="1">
      <formula>COUNTIF($C$5:$Z$31,$C$120)&gt;1</formula>
    </cfRule>
    <cfRule type="expression" dxfId="3712" priority="921" stopIfTrue="1">
      <formula>COUNTIF($C$5:$Z$31,$C$119)&gt;1</formula>
    </cfRule>
    <cfRule type="expression" dxfId="3711" priority="922" stopIfTrue="1">
      <formula>COUNTIF($C$5:$Z$31,$C$118)&gt;1</formula>
    </cfRule>
    <cfRule type="expression" dxfId="3710" priority="923" stopIfTrue="1">
      <formula>COUNTIF($C$5:$Z$31,$C$117)&gt;1</formula>
    </cfRule>
    <cfRule type="expression" dxfId="3709" priority="924" stopIfTrue="1">
      <formula>COUNTIF($C$5:$Z$31,$C$116)&gt;1</formula>
    </cfRule>
    <cfRule type="expression" dxfId="3708" priority="925" stopIfTrue="1">
      <formula>COUNTIF($C$5:$Z$31,$C$115)&gt;1</formula>
    </cfRule>
    <cfRule type="expression" dxfId="3707" priority="926" stopIfTrue="1">
      <formula>COUNTIF($C$5:$Z$31,$C$114)&gt;1</formula>
    </cfRule>
    <cfRule type="expression" dxfId="3706" priority="927" stopIfTrue="1">
      <formula>COUNTIF($C$5:$Z$31,$C$113)&gt;1</formula>
    </cfRule>
    <cfRule type="expression" dxfId="3705" priority="928" stopIfTrue="1">
      <formula>COUNTIF($C$5:$Z$31,$C$112)&gt;1</formula>
    </cfRule>
    <cfRule type="expression" dxfId="3704" priority="929" stopIfTrue="1">
      <formula>COUNTIF($C$5:$Z$31,$C$111)&gt;1</formula>
    </cfRule>
    <cfRule type="expression" dxfId="3703" priority="930" stopIfTrue="1">
      <formula>COUNTIF($C$5:$Z$31,$C$110)&gt;1</formula>
    </cfRule>
    <cfRule type="expression" dxfId="3702" priority="931" stopIfTrue="1">
      <formula>COUNTIF($C$5:$Z$31,$C$109)&gt;1</formula>
    </cfRule>
    <cfRule type="expression" dxfId="3701" priority="932" stopIfTrue="1">
      <formula>COUNTIF($C$5:$Z$31,$C$108)&gt;1</formula>
    </cfRule>
    <cfRule type="expression" dxfId="3700" priority="933" stopIfTrue="1">
      <formula>COUNTIF($C$5:$Z$31,$C$107)&gt;1</formula>
    </cfRule>
    <cfRule type="expression" dxfId="3699" priority="934" stopIfTrue="1">
      <formula>COUNTIF($C$5:$Z$31,$C$106)&gt;1</formula>
    </cfRule>
    <cfRule type="expression" dxfId="3698" priority="935" stopIfTrue="1">
      <formula>COUNTIF($C$5:$Z$31,$C$105)&gt;1</formula>
    </cfRule>
    <cfRule type="expression" dxfId="3697" priority="936" stopIfTrue="1">
      <formula>COUNTIF($C$5:$Z$31,$C$104)&gt;1</formula>
    </cfRule>
    <cfRule type="expression" dxfId="3696" priority="937" stopIfTrue="1">
      <formula>COUNTIF($C$5:$Z$31,$C$103)&gt;1</formula>
    </cfRule>
    <cfRule type="expression" dxfId="3695" priority="938" stopIfTrue="1">
      <formula>COUNTIF($C$5:$Z$31,$C$102)&gt;1</formula>
    </cfRule>
    <cfRule type="expression" dxfId="3694" priority="939" stopIfTrue="1">
      <formula>COUNTIF($C$5:$Z$31,$C$101)&gt;1</formula>
    </cfRule>
    <cfRule type="cellIs" dxfId="3693" priority="940" operator="between">
      <formula>0</formula>
      <formula>1500</formula>
    </cfRule>
  </conditionalFormatting>
  <conditionalFormatting sqref="D21:E21">
    <cfRule type="expression" dxfId="3692" priority="873" stopIfTrue="1">
      <formula>COUNTIF($C$5:$Z$31,$C$133)&gt;1</formula>
    </cfRule>
    <cfRule type="expression" dxfId="3691" priority="874" stopIfTrue="1">
      <formula>COUNTIF($C$5:$Z$31,$C$132)&gt;1</formula>
    </cfRule>
    <cfRule type="expression" dxfId="3690" priority="875" stopIfTrue="1">
      <formula>COUNTIF($C$5:$Z$31,$C$131)&gt;1</formula>
    </cfRule>
    <cfRule type="expression" dxfId="3689" priority="876" stopIfTrue="1">
      <formula>COUNTIF($C$5:$Z$31,$C$130)&gt;1</formula>
    </cfRule>
    <cfRule type="expression" dxfId="3688" priority="877" stopIfTrue="1">
      <formula>COUNTIF($C$5:$Z$31,$C$129)&gt;1</formula>
    </cfRule>
    <cfRule type="expression" dxfId="3687" priority="878" stopIfTrue="1">
      <formula>COUNTIF($C$5:$Z$31,$C$128)&gt;1</formula>
    </cfRule>
    <cfRule type="expression" dxfId="3686" priority="879" stopIfTrue="1">
      <formula>COUNTIF($C$5:$Z$31,$C$127)&gt;1</formula>
    </cfRule>
    <cfRule type="expression" dxfId="3685" priority="880" stopIfTrue="1">
      <formula>COUNTIF($C$5:$Z$31,$C$126)&gt;1</formula>
    </cfRule>
    <cfRule type="expression" dxfId="3684" priority="881" stopIfTrue="1">
      <formula>COUNTIF($C$5:$Z$31,$C$125)&gt;1</formula>
    </cfRule>
    <cfRule type="expression" dxfId="3683" priority="882" stopIfTrue="1">
      <formula>COUNTIF($C$5:$Z$31,$C$124)&gt;1</formula>
    </cfRule>
    <cfRule type="expression" dxfId="3682" priority="883" stopIfTrue="1">
      <formula>COUNTIF($C$5:$Z$31,$C$123)&gt;1</formula>
    </cfRule>
    <cfRule type="expression" dxfId="3681" priority="884" stopIfTrue="1">
      <formula>COUNTIF($C$5:$Z$31,$C$122)&gt;1</formula>
    </cfRule>
    <cfRule type="expression" dxfId="3680" priority="885" stopIfTrue="1">
      <formula>COUNTIF($C$5:$Z$31,$C$121)&gt;1</formula>
    </cfRule>
    <cfRule type="expression" dxfId="3679" priority="886" stopIfTrue="1">
      <formula>COUNTIF($C$5:$Z$31,$C$120)&gt;1</formula>
    </cfRule>
    <cfRule type="expression" dxfId="3678" priority="887" stopIfTrue="1">
      <formula>COUNTIF($C$5:$Z$31,$C$119)&gt;1</formula>
    </cfRule>
    <cfRule type="expression" dxfId="3677" priority="888" stopIfTrue="1">
      <formula>COUNTIF($C$5:$Z$31,$C$118)&gt;1</formula>
    </cfRule>
    <cfRule type="expression" dxfId="3676" priority="889" stopIfTrue="1">
      <formula>COUNTIF($C$5:$Z$31,$C$117)&gt;1</formula>
    </cfRule>
    <cfRule type="expression" dxfId="3675" priority="890" stopIfTrue="1">
      <formula>COUNTIF($C$5:$Z$31,$C$116)&gt;1</formula>
    </cfRule>
    <cfRule type="expression" dxfId="3674" priority="891" stopIfTrue="1">
      <formula>COUNTIF($C$5:$Z$31,$C$115)&gt;1</formula>
    </cfRule>
    <cfRule type="expression" dxfId="3673" priority="892" stopIfTrue="1">
      <formula>COUNTIF($C$5:$Z$31,$C$114)&gt;1</formula>
    </cfRule>
    <cfRule type="expression" dxfId="3672" priority="893" stopIfTrue="1">
      <formula>COUNTIF($C$5:$Z$31,$C$113)&gt;1</formula>
    </cfRule>
    <cfRule type="expression" dxfId="3671" priority="894" stopIfTrue="1">
      <formula>COUNTIF($C$5:$Z$31,$C$112)&gt;1</formula>
    </cfRule>
    <cfRule type="expression" dxfId="3670" priority="895" stopIfTrue="1">
      <formula>COUNTIF($C$5:$Z$31,$C$111)&gt;1</formula>
    </cfRule>
    <cfRule type="expression" dxfId="3669" priority="896" stopIfTrue="1">
      <formula>COUNTIF($C$5:$Z$31,$C$110)&gt;1</formula>
    </cfRule>
    <cfRule type="expression" dxfId="3668" priority="897" stopIfTrue="1">
      <formula>COUNTIF($C$5:$Z$31,$C$109)&gt;1</formula>
    </cfRule>
    <cfRule type="expression" dxfId="3667" priority="898" stopIfTrue="1">
      <formula>COUNTIF($C$5:$Z$31,$C$108)&gt;1</formula>
    </cfRule>
    <cfRule type="expression" dxfId="3666" priority="899" stopIfTrue="1">
      <formula>COUNTIF($C$5:$Z$31,$C$107)&gt;1</formula>
    </cfRule>
    <cfRule type="expression" dxfId="3665" priority="900" stopIfTrue="1">
      <formula>COUNTIF($C$5:$Z$31,$C$106)&gt;1</formula>
    </cfRule>
    <cfRule type="expression" dxfId="3664" priority="901" stopIfTrue="1">
      <formula>COUNTIF($C$5:$Z$31,$C$105)&gt;1</formula>
    </cfRule>
    <cfRule type="expression" dxfId="3663" priority="902" stopIfTrue="1">
      <formula>COUNTIF($C$5:$Z$31,$C$104)&gt;1</formula>
    </cfRule>
    <cfRule type="expression" dxfId="3662" priority="903" stopIfTrue="1">
      <formula>COUNTIF($C$5:$Z$31,$C$103)&gt;1</formula>
    </cfRule>
    <cfRule type="expression" dxfId="3661" priority="904" stopIfTrue="1">
      <formula>COUNTIF($C$5:$Z$31,$C$102)&gt;1</formula>
    </cfRule>
    <cfRule type="expression" dxfId="3660" priority="905" stopIfTrue="1">
      <formula>COUNTIF($C$5:$Z$31,$C$101)&gt;1</formula>
    </cfRule>
    <cfRule type="cellIs" dxfId="3659" priority="906" operator="between">
      <formula>0</formula>
      <formula>1500</formula>
    </cfRule>
  </conditionalFormatting>
  <conditionalFormatting sqref="D17:E17">
    <cfRule type="expression" dxfId="3658" priority="839" stopIfTrue="1">
      <formula>COUNTIF($C$5:$Z$31,$C$133)&gt;1</formula>
    </cfRule>
    <cfRule type="expression" dxfId="3657" priority="840" stopIfTrue="1">
      <formula>COUNTIF($C$5:$Z$31,$C$132)&gt;1</formula>
    </cfRule>
    <cfRule type="expression" dxfId="3656" priority="841" stopIfTrue="1">
      <formula>COUNTIF($C$5:$Z$31,$C$131)&gt;1</formula>
    </cfRule>
    <cfRule type="expression" dxfId="3655" priority="842" stopIfTrue="1">
      <formula>COUNTIF($C$5:$Z$31,$C$130)&gt;1</formula>
    </cfRule>
    <cfRule type="expression" dxfId="3654" priority="843" stopIfTrue="1">
      <formula>COUNTIF($C$5:$Z$31,$C$129)&gt;1</formula>
    </cfRule>
    <cfRule type="expression" dxfId="3653" priority="844" stopIfTrue="1">
      <formula>COUNTIF($C$5:$Z$31,$C$128)&gt;1</formula>
    </cfRule>
    <cfRule type="expression" dxfId="3652" priority="845" stopIfTrue="1">
      <formula>COUNTIF($C$5:$Z$31,$C$127)&gt;1</formula>
    </cfRule>
    <cfRule type="expression" dxfId="3651" priority="846" stopIfTrue="1">
      <formula>COUNTIF($C$5:$Z$31,$C$126)&gt;1</formula>
    </cfRule>
    <cfRule type="expression" dxfId="3650" priority="847" stopIfTrue="1">
      <formula>COUNTIF($C$5:$Z$31,$C$125)&gt;1</formula>
    </cfRule>
    <cfRule type="expression" dxfId="3649" priority="848" stopIfTrue="1">
      <formula>COUNTIF($C$5:$Z$31,$C$124)&gt;1</formula>
    </cfRule>
    <cfRule type="expression" dxfId="3648" priority="849" stopIfTrue="1">
      <formula>COUNTIF($C$5:$Z$31,$C$123)&gt;1</formula>
    </cfRule>
    <cfRule type="expression" dxfId="3647" priority="850" stopIfTrue="1">
      <formula>COUNTIF($C$5:$Z$31,$C$122)&gt;1</formula>
    </cfRule>
    <cfRule type="expression" dxfId="3646" priority="851" stopIfTrue="1">
      <formula>COUNTIF($C$5:$Z$31,$C$121)&gt;1</formula>
    </cfRule>
    <cfRule type="expression" dxfId="3645" priority="852" stopIfTrue="1">
      <formula>COUNTIF($C$5:$Z$31,$C$120)&gt;1</formula>
    </cfRule>
    <cfRule type="expression" dxfId="3644" priority="853" stopIfTrue="1">
      <formula>COUNTIF($C$5:$Z$31,$C$119)&gt;1</formula>
    </cfRule>
    <cfRule type="expression" dxfId="3643" priority="854" stopIfTrue="1">
      <formula>COUNTIF($C$5:$Z$31,$C$118)&gt;1</formula>
    </cfRule>
    <cfRule type="expression" dxfId="3642" priority="855" stopIfTrue="1">
      <formula>COUNTIF($C$5:$Z$31,$C$117)&gt;1</formula>
    </cfRule>
    <cfRule type="expression" dxfId="3641" priority="856" stopIfTrue="1">
      <formula>COUNTIF($C$5:$Z$31,$C$116)&gt;1</formula>
    </cfRule>
    <cfRule type="expression" dxfId="3640" priority="857" stopIfTrue="1">
      <formula>COUNTIF($C$5:$Z$31,$C$115)&gt;1</formula>
    </cfRule>
    <cfRule type="expression" dxfId="3639" priority="858" stopIfTrue="1">
      <formula>COUNTIF($C$5:$Z$31,$C$114)&gt;1</formula>
    </cfRule>
    <cfRule type="expression" dxfId="3638" priority="859" stopIfTrue="1">
      <formula>COUNTIF($C$5:$Z$31,$C$113)&gt;1</formula>
    </cfRule>
    <cfRule type="expression" dxfId="3637" priority="860" stopIfTrue="1">
      <formula>COUNTIF($C$5:$Z$31,$C$112)&gt;1</formula>
    </cfRule>
    <cfRule type="expression" dxfId="3636" priority="861" stopIfTrue="1">
      <formula>COUNTIF($C$5:$Z$31,$C$111)&gt;1</formula>
    </cfRule>
    <cfRule type="expression" dxfId="3635" priority="862" stopIfTrue="1">
      <formula>COUNTIF($C$5:$Z$31,$C$110)&gt;1</formula>
    </cfRule>
    <cfRule type="expression" dxfId="3634" priority="863" stopIfTrue="1">
      <formula>COUNTIF($C$5:$Z$31,$C$109)&gt;1</formula>
    </cfRule>
    <cfRule type="expression" dxfId="3633" priority="864" stopIfTrue="1">
      <formula>COUNTIF($C$5:$Z$31,$C$108)&gt;1</formula>
    </cfRule>
    <cfRule type="expression" dxfId="3632" priority="865" stopIfTrue="1">
      <formula>COUNTIF($C$5:$Z$31,$C$107)&gt;1</formula>
    </cfRule>
    <cfRule type="expression" dxfId="3631" priority="866" stopIfTrue="1">
      <formula>COUNTIF($C$5:$Z$31,$C$106)&gt;1</formula>
    </cfRule>
    <cfRule type="expression" dxfId="3630" priority="867" stopIfTrue="1">
      <formula>COUNTIF($C$5:$Z$31,$C$105)&gt;1</formula>
    </cfRule>
    <cfRule type="expression" dxfId="3629" priority="868" stopIfTrue="1">
      <formula>COUNTIF($C$5:$Z$31,$C$104)&gt;1</formula>
    </cfRule>
    <cfRule type="expression" dxfId="3628" priority="869" stopIfTrue="1">
      <formula>COUNTIF($C$5:$Z$31,$C$103)&gt;1</formula>
    </cfRule>
    <cfRule type="expression" dxfId="3627" priority="870" stopIfTrue="1">
      <formula>COUNTIF($C$5:$Z$31,$C$102)&gt;1</formula>
    </cfRule>
    <cfRule type="expression" dxfId="3626" priority="871" stopIfTrue="1">
      <formula>COUNTIF($C$5:$Z$31,$C$101)&gt;1</formula>
    </cfRule>
    <cfRule type="cellIs" dxfId="3625" priority="872" operator="between">
      <formula>0</formula>
      <formula>1500</formula>
    </cfRule>
  </conditionalFormatting>
  <conditionalFormatting sqref="I17:J17">
    <cfRule type="expression" dxfId="3624" priority="805" stopIfTrue="1">
      <formula>COUNTIF($C$5:$Z$31,$C$133)&gt;1</formula>
    </cfRule>
    <cfRule type="expression" dxfId="3623" priority="806" stopIfTrue="1">
      <formula>COUNTIF($C$5:$Z$31,$C$132)&gt;1</formula>
    </cfRule>
    <cfRule type="expression" dxfId="3622" priority="807" stopIfTrue="1">
      <formula>COUNTIF($C$5:$Z$31,$C$131)&gt;1</formula>
    </cfRule>
    <cfRule type="expression" dxfId="3621" priority="808" stopIfTrue="1">
      <formula>COUNTIF($C$5:$Z$31,$C$130)&gt;1</formula>
    </cfRule>
    <cfRule type="expression" dxfId="3620" priority="809" stopIfTrue="1">
      <formula>COUNTIF($C$5:$Z$31,$C$129)&gt;1</formula>
    </cfRule>
    <cfRule type="expression" dxfId="3619" priority="810" stopIfTrue="1">
      <formula>COUNTIF($C$5:$Z$31,$C$128)&gt;1</formula>
    </cfRule>
    <cfRule type="expression" dxfId="3618" priority="811" stopIfTrue="1">
      <formula>COUNTIF($C$5:$Z$31,$C$127)&gt;1</formula>
    </cfRule>
    <cfRule type="expression" dxfId="3617" priority="812" stopIfTrue="1">
      <formula>COUNTIF($C$5:$Z$31,$C$126)&gt;1</formula>
    </cfRule>
    <cfRule type="expression" dxfId="3616" priority="813" stopIfTrue="1">
      <formula>COUNTIF($C$5:$Z$31,$C$125)&gt;1</formula>
    </cfRule>
    <cfRule type="expression" dxfId="3615" priority="814" stopIfTrue="1">
      <formula>COUNTIF($C$5:$Z$31,$C$124)&gt;1</formula>
    </cfRule>
    <cfRule type="expression" dxfId="3614" priority="815" stopIfTrue="1">
      <formula>COUNTIF($C$5:$Z$31,$C$123)&gt;1</formula>
    </cfRule>
    <cfRule type="expression" dxfId="3613" priority="816" stopIfTrue="1">
      <formula>COUNTIF($C$5:$Z$31,$C$122)&gt;1</formula>
    </cfRule>
    <cfRule type="expression" dxfId="3612" priority="817" stopIfTrue="1">
      <formula>COUNTIF($C$5:$Z$31,$C$121)&gt;1</formula>
    </cfRule>
    <cfRule type="expression" dxfId="3611" priority="818" stopIfTrue="1">
      <formula>COUNTIF($C$5:$Z$31,$C$120)&gt;1</formula>
    </cfRule>
    <cfRule type="expression" dxfId="3610" priority="819" stopIfTrue="1">
      <formula>COUNTIF($C$5:$Z$31,$C$119)&gt;1</formula>
    </cfRule>
    <cfRule type="expression" dxfId="3609" priority="820" stopIfTrue="1">
      <formula>COUNTIF($C$5:$Z$31,$C$118)&gt;1</formula>
    </cfRule>
    <cfRule type="expression" dxfId="3608" priority="821" stopIfTrue="1">
      <formula>COUNTIF($C$5:$Z$31,$C$117)&gt;1</formula>
    </cfRule>
    <cfRule type="expression" dxfId="3607" priority="822" stopIfTrue="1">
      <formula>COUNTIF($C$5:$Z$31,$C$116)&gt;1</formula>
    </cfRule>
    <cfRule type="expression" dxfId="3606" priority="823" stopIfTrue="1">
      <formula>COUNTIF($C$5:$Z$31,$C$115)&gt;1</formula>
    </cfRule>
    <cfRule type="expression" dxfId="3605" priority="824" stopIfTrue="1">
      <formula>COUNTIF($C$5:$Z$31,$C$114)&gt;1</formula>
    </cfRule>
    <cfRule type="expression" dxfId="3604" priority="825" stopIfTrue="1">
      <formula>COUNTIF($C$5:$Z$31,$C$113)&gt;1</formula>
    </cfRule>
    <cfRule type="expression" dxfId="3603" priority="826" stopIfTrue="1">
      <formula>COUNTIF($C$5:$Z$31,$C$112)&gt;1</formula>
    </cfRule>
    <cfRule type="expression" dxfId="3602" priority="827" stopIfTrue="1">
      <formula>COUNTIF($C$5:$Z$31,$C$111)&gt;1</formula>
    </cfRule>
    <cfRule type="expression" dxfId="3601" priority="828" stopIfTrue="1">
      <formula>COUNTIF($C$5:$Z$31,$C$110)&gt;1</formula>
    </cfRule>
    <cfRule type="expression" dxfId="3600" priority="829" stopIfTrue="1">
      <formula>COUNTIF($C$5:$Z$31,$C$109)&gt;1</formula>
    </cfRule>
    <cfRule type="expression" dxfId="3599" priority="830" stopIfTrue="1">
      <formula>COUNTIF($C$5:$Z$31,$C$108)&gt;1</formula>
    </cfRule>
    <cfRule type="expression" dxfId="3598" priority="831" stopIfTrue="1">
      <formula>COUNTIF($C$5:$Z$31,$C$107)&gt;1</formula>
    </cfRule>
    <cfRule type="expression" dxfId="3597" priority="832" stopIfTrue="1">
      <formula>COUNTIF($C$5:$Z$31,$C$106)&gt;1</formula>
    </cfRule>
    <cfRule type="expression" dxfId="3596" priority="833" stopIfTrue="1">
      <formula>COUNTIF($C$5:$Z$31,$C$105)&gt;1</formula>
    </cfRule>
    <cfRule type="expression" dxfId="3595" priority="834" stopIfTrue="1">
      <formula>COUNTIF($C$5:$Z$31,$C$104)&gt;1</formula>
    </cfRule>
    <cfRule type="expression" dxfId="3594" priority="835" stopIfTrue="1">
      <formula>COUNTIF($C$5:$Z$31,$C$103)&gt;1</formula>
    </cfRule>
    <cfRule type="expression" dxfId="3593" priority="836" stopIfTrue="1">
      <formula>COUNTIF($C$5:$Z$31,$C$102)&gt;1</formula>
    </cfRule>
    <cfRule type="expression" dxfId="3592" priority="837" stopIfTrue="1">
      <formula>COUNTIF($C$5:$Z$31,$C$101)&gt;1</formula>
    </cfRule>
    <cfRule type="cellIs" dxfId="3591" priority="838" operator="between">
      <formula>0</formula>
      <formula>1500</formula>
    </cfRule>
  </conditionalFormatting>
  <conditionalFormatting sqref="I21:J21">
    <cfRule type="expression" dxfId="3590" priority="771" stopIfTrue="1">
      <formula>COUNTIF($C$5:$Z$31,$C$133)&gt;1</formula>
    </cfRule>
    <cfRule type="expression" dxfId="3589" priority="772" stopIfTrue="1">
      <formula>COUNTIF($C$5:$Z$31,$C$132)&gt;1</formula>
    </cfRule>
    <cfRule type="expression" dxfId="3588" priority="773" stopIfTrue="1">
      <formula>COUNTIF($C$5:$Z$31,$C$131)&gt;1</formula>
    </cfRule>
    <cfRule type="expression" dxfId="3587" priority="774" stopIfTrue="1">
      <formula>COUNTIF($C$5:$Z$31,$C$130)&gt;1</formula>
    </cfRule>
    <cfRule type="expression" dxfId="3586" priority="775" stopIfTrue="1">
      <formula>COUNTIF($C$5:$Z$31,$C$129)&gt;1</formula>
    </cfRule>
    <cfRule type="expression" dxfId="3585" priority="776" stopIfTrue="1">
      <formula>COUNTIF($C$5:$Z$31,$C$128)&gt;1</formula>
    </cfRule>
    <cfRule type="expression" dxfId="3584" priority="777" stopIfTrue="1">
      <formula>COUNTIF($C$5:$Z$31,$C$127)&gt;1</formula>
    </cfRule>
    <cfRule type="expression" dxfId="3583" priority="778" stopIfTrue="1">
      <formula>COUNTIF($C$5:$Z$31,$C$126)&gt;1</formula>
    </cfRule>
    <cfRule type="expression" dxfId="3582" priority="779" stopIfTrue="1">
      <formula>COUNTIF($C$5:$Z$31,$C$125)&gt;1</formula>
    </cfRule>
    <cfRule type="expression" dxfId="3581" priority="780" stopIfTrue="1">
      <formula>COUNTIF($C$5:$Z$31,$C$124)&gt;1</formula>
    </cfRule>
    <cfRule type="expression" dxfId="3580" priority="781" stopIfTrue="1">
      <formula>COUNTIF($C$5:$Z$31,$C$123)&gt;1</formula>
    </cfRule>
    <cfRule type="expression" dxfId="3579" priority="782" stopIfTrue="1">
      <formula>COUNTIF($C$5:$Z$31,$C$122)&gt;1</formula>
    </cfRule>
    <cfRule type="expression" dxfId="3578" priority="783" stopIfTrue="1">
      <formula>COUNTIF($C$5:$Z$31,$C$121)&gt;1</formula>
    </cfRule>
    <cfRule type="expression" dxfId="3577" priority="784" stopIfTrue="1">
      <formula>COUNTIF($C$5:$Z$31,$C$120)&gt;1</formula>
    </cfRule>
    <cfRule type="expression" dxfId="3576" priority="785" stopIfTrue="1">
      <formula>COUNTIF($C$5:$Z$31,$C$119)&gt;1</formula>
    </cfRule>
    <cfRule type="expression" dxfId="3575" priority="786" stopIfTrue="1">
      <formula>COUNTIF($C$5:$Z$31,$C$118)&gt;1</formula>
    </cfRule>
    <cfRule type="expression" dxfId="3574" priority="787" stopIfTrue="1">
      <formula>COUNTIF($C$5:$Z$31,$C$117)&gt;1</formula>
    </cfRule>
    <cfRule type="expression" dxfId="3573" priority="788" stopIfTrue="1">
      <formula>COUNTIF($C$5:$Z$31,$C$116)&gt;1</formula>
    </cfRule>
    <cfRule type="expression" dxfId="3572" priority="789" stopIfTrue="1">
      <formula>COUNTIF($C$5:$Z$31,$C$115)&gt;1</formula>
    </cfRule>
    <cfRule type="expression" dxfId="3571" priority="790" stopIfTrue="1">
      <formula>COUNTIF($C$5:$Z$31,$C$114)&gt;1</formula>
    </cfRule>
    <cfRule type="expression" dxfId="3570" priority="791" stopIfTrue="1">
      <formula>COUNTIF($C$5:$Z$31,$C$113)&gt;1</formula>
    </cfRule>
    <cfRule type="expression" dxfId="3569" priority="792" stopIfTrue="1">
      <formula>COUNTIF($C$5:$Z$31,$C$112)&gt;1</formula>
    </cfRule>
    <cfRule type="expression" dxfId="3568" priority="793" stopIfTrue="1">
      <formula>COUNTIF($C$5:$Z$31,$C$111)&gt;1</formula>
    </cfRule>
    <cfRule type="expression" dxfId="3567" priority="794" stopIfTrue="1">
      <formula>COUNTIF($C$5:$Z$31,$C$110)&gt;1</formula>
    </cfRule>
    <cfRule type="expression" dxfId="3566" priority="795" stopIfTrue="1">
      <formula>COUNTIF($C$5:$Z$31,$C$109)&gt;1</formula>
    </cfRule>
    <cfRule type="expression" dxfId="3565" priority="796" stopIfTrue="1">
      <formula>COUNTIF($C$5:$Z$31,$C$108)&gt;1</formula>
    </cfRule>
    <cfRule type="expression" dxfId="3564" priority="797" stopIfTrue="1">
      <formula>COUNTIF($C$5:$Z$31,$C$107)&gt;1</formula>
    </cfRule>
    <cfRule type="expression" dxfId="3563" priority="798" stopIfTrue="1">
      <formula>COUNTIF($C$5:$Z$31,$C$106)&gt;1</formula>
    </cfRule>
    <cfRule type="expression" dxfId="3562" priority="799" stopIfTrue="1">
      <formula>COUNTIF($C$5:$Z$31,$C$105)&gt;1</formula>
    </cfRule>
    <cfRule type="expression" dxfId="3561" priority="800" stopIfTrue="1">
      <formula>COUNTIF($C$5:$Z$31,$C$104)&gt;1</formula>
    </cfRule>
    <cfRule type="expression" dxfId="3560" priority="801" stopIfTrue="1">
      <formula>COUNTIF($C$5:$Z$31,$C$103)&gt;1</formula>
    </cfRule>
    <cfRule type="expression" dxfId="3559" priority="802" stopIfTrue="1">
      <formula>COUNTIF($C$5:$Z$31,$C$102)&gt;1</formula>
    </cfRule>
    <cfRule type="expression" dxfId="3558" priority="803" stopIfTrue="1">
      <formula>COUNTIF($C$5:$Z$31,$C$101)&gt;1</formula>
    </cfRule>
    <cfRule type="cellIs" dxfId="3557" priority="804" operator="between">
      <formula>0</formula>
      <formula>1500</formula>
    </cfRule>
  </conditionalFormatting>
  <conditionalFormatting sqref="N21:O21">
    <cfRule type="expression" dxfId="3556" priority="737" stopIfTrue="1">
      <formula>COUNTIF($C$5:$Z$31,$C$133)&gt;1</formula>
    </cfRule>
    <cfRule type="expression" dxfId="3555" priority="738" stopIfTrue="1">
      <formula>COUNTIF($C$5:$Z$31,$C$132)&gt;1</formula>
    </cfRule>
    <cfRule type="expression" dxfId="3554" priority="739" stopIfTrue="1">
      <formula>COUNTIF($C$5:$Z$31,$C$131)&gt;1</formula>
    </cfRule>
    <cfRule type="expression" dxfId="3553" priority="740" stopIfTrue="1">
      <formula>COUNTIF($C$5:$Z$31,$C$130)&gt;1</formula>
    </cfRule>
    <cfRule type="expression" dxfId="3552" priority="741" stopIfTrue="1">
      <formula>COUNTIF($C$5:$Z$31,$C$129)&gt;1</formula>
    </cfRule>
    <cfRule type="expression" dxfId="3551" priority="742" stopIfTrue="1">
      <formula>COUNTIF($C$5:$Z$31,$C$128)&gt;1</formula>
    </cfRule>
    <cfRule type="expression" dxfId="3550" priority="743" stopIfTrue="1">
      <formula>COUNTIF($C$5:$Z$31,$C$127)&gt;1</formula>
    </cfRule>
    <cfRule type="expression" dxfId="3549" priority="744" stopIfTrue="1">
      <formula>COUNTIF($C$5:$Z$31,$C$126)&gt;1</formula>
    </cfRule>
    <cfRule type="expression" dxfId="3548" priority="745" stopIfTrue="1">
      <formula>COUNTIF($C$5:$Z$31,$C$125)&gt;1</formula>
    </cfRule>
    <cfRule type="expression" dxfId="3547" priority="746" stopIfTrue="1">
      <formula>COUNTIF($C$5:$Z$31,$C$124)&gt;1</formula>
    </cfRule>
    <cfRule type="expression" dxfId="3546" priority="747" stopIfTrue="1">
      <formula>COUNTIF($C$5:$Z$31,$C$123)&gt;1</formula>
    </cfRule>
    <cfRule type="expression" dxfId="3545" priority="748" stopIfTrue="1">
      <formula>COUNTIF($C$5:$Z$31,$C$122)&gt;1</formula>
    </cfRule>
    <cfRule type="expression" dxfId="3544" priority="749" stopIfTrue="1">
      <formula>COUNTIF($C$5:$Z$31,$C$121)&gt;1</formula>
    </cfRule>
    <cfRule type="expression" dxfId="3543" priority="750" stopIfTrue="1">
      <formula>COUNTIF($C$5:$Z$31,$C$120)&gt;1</formula>
    </cfRule>
    <cfRule type="expression" dxfId="3542" priority="751" stopIfTrue="1">
      <formula>COUNTIF($C$5:$Z$31,$C$119)&gt;1</formula>
    </cfRule>
    <cfRule type="expression" dxfId="3541" priority="752" stopIfTrue="1">
      <formula>COUNTIF($C$5:$Z$31,$C$118)&gt;1</formula>
    </cfRule>
    <cfRule type="expression" dxfId="3540" priority="753" stopIfTrue="1">
      <formula>COUNTIF($C$5:$Z$31,$C$117)&gt;1</formula>
    </cfRule>
    <cfRule type="expression" dxfId="3539" priority="754" stopIfTrue="1">
      <formula>COUNTIF($C$5:$Z$31,$C$116)&gt;1</formula>
    </cfRule>
    <cfRule type="expression" dxfId="3538" priority="755" stopIfTrue="1">
      <formula>COUNTIF($C$5:$Z$31,$C$115)&gt;1</formula>
    </cfRule>
    <cfRule type="expression" dxfId="3537" priority="756" stopIfTrue="1">
      <formula>COUNTIF($C$5:$Z$31,$C$114)&gt;1</formula>
    </cfRule>
    <cfRule type="expression" dxfId="3536" priority="757" stopIfTrue="1">
      <formula>COUNTIF($C$5:$Z$31,$C$113)&gt;1</formula>
    </cfRule>
    <cfRule type="expression" dxfId="3535" priority="758" stopIfTrue="1">
      <formula>COUNTIF($C$5:$Z$31,$C$112)&gt;1</formula>
    </cfRule>
    <cfRule type="expression" dxfId="3534" priority="759" stopIfTrue="1">
      <formula>COUNTIF($C$5:$Z$31,$C$111)&gt;1</formula>
    </cfRule>
    <cfRule type="expression" dxfId="3533" priority="760" stopIfTrue="1">
      <formula>COUNTIF($C$5:$Z$31,$C$110)&gt;1</formula>
    </cfRule>
    <cfRule type="expression" dxfId="3532" priority="761" stopIfTrue="1">
      <formula>COUNTIF($C$5:$Z$31,$C$109)&gt;1</formula>
    </cfRule>
    <cfRule type="expression" dxfId="3531" priority="762" stopIfTrue="1">
      <formula>COUNTIF($C$5:$Z$31,$C$108)&gt;1</formula>
    </cfRule>
    <cfRule type="expression" dxfId="3530" priority="763" stopIfTrue="1">
      <formula>COUNTIF($C$5:$Z$31,$C$107)&gt;1</formula>
    </cfRule>
    <cfRule type="expression" dxfId="3529" priority="764" stopIfTrue="1">
      <formula>COUNTIF($C$5:$Z$31,$C$106)&gt;1</formula>
    </cfRule>
    <cfRule type="expression" dxfId="3528" priority="765" stopIfTrue="1">
      <formula>COUNTIF($C$5:$Z$31,$C$105)&gt;1</formula>
    </cfRule>
    <cfRule type="expression" dxfId="3527" priority="766" stopIfTrue="1">
      <formula>COUNTIF($C$5:$Z$31,$C$104)&gt;1</formula>
    </cfRule>
    <cfRule type="expression" dxfId="3526" priority="767" stopIfTrue="1">
      <formula>COUNTIF($C$5:$Z$31,$C$103)&gt;1</formula>
    </cfRule>
    <cfRule type="expression" dxfId="3525" priority="768" stopIfTrue="1">
      <formula>COUNTIF($C$5:$Z$31,$C$102)&gt;1</formula>
    </cfRule>
    <cfRule type="expression" dxfId="3524" priority="769" stopIfTrue="1">
      <formula>COUNTIF($C$5:$Z$31,$C$101)&gt;1</formula>
    </cfRule>
    <cfRule type="cellIs" dxfId="3523" priority="770" operator="between">
      <formula>0</formula>
      <formula>1500</formula>
    </cfRule>
  </conditionalFormatting>
  <conditionalFormatting sqref="N17:O17">
    <cfRule type="expression" dxfId="3522" priority="703" stopIfTrue="1">
      <formula>COUNTIF($C$5:$Z$31,$C$133)&gt;1</formula>
    </cfRule>
    <cfRule type="expression" dxfId="3521" priority="704" stopIfTrue="1">
      <formula>COUNTIF($C$5:$Z$31,$C$132)&gt;1</formula>
    </cfRule>
    <cfRule type="expression" dxfId="3520" priority="705" stopIfTrue="1">
      <formula>COUNTIF($C$5:$Z$31,$C$131)&gt;1</formula>
    </cfRule>
    <cfRule type="expression" dxfId="3519" priority="706" stopIfTrue="1">
      <formula>COUNTIF($C$5:$Z$31,$C$130)&gt;1</formula>
    </cfRule>
    <cfRule type="expression" dxfId="3518" priority="707" stopIfTrue="1">
      <formula>COUNTIF($C$5:$Z$31,$C$129)&gt;1</formula>
    </cfRule>
    <cfRule type="expression" dxfId="3517" priority="708" stopIfTrue="1">
      <formula>COUNTIF($C$5:$Z$31,$C$128)&gt;1</formula>
    </cfRule>
    <cfRule type="expression" dxfId="3516" priority="709" stopIfTrue="1">
      <formula>COUNTIF($C$5:$Z$31,$C$127)&gt;1</formula>
    </cfRule>
    <cfRule type="expression" dxfId="3515" priority="710" stopIfTrue="1">
      <formula>COUNTIF($C$5:$Z$31,$C$126)&gt;1</formula>
    </cfRule>
    <cfRule type="expression" dxfId="3514" priority="711" stopIfTrue="1">
      <formula>COUNTIF($C$5:$Z$31,$C$125)&gt;1</formula>
    </cfRule>
    <cfRule type="expression" dxfId="3513" priority="712" stopIfTrue="1">
      <formula>COUNTIF($C$5:$Z$31,$C$124)&gt;1</formula>
    </cfRule>
    <cfRule type="expression" dxfId="3512" priority="713" stopIfTrue="1">
      <formula>COUNTIF($C$5:$Z$31,$C$123)&gt;1</formula>
    </cfRule>
    <cfRule type="expression" dxfId="3511" priority="714" stopIfTrue="1">
      <formula>COUNTIF($C$5:$Z$31,$C$122)&gt;1</formula>
    </cfRule>
    <cfRule type="expression" dxfId="3510" priority="715" stopIfTrue="1">
      <formula>COUNTIF($C$5:$Z$31,$C$121)&gt;1</formula>
    </cfRule>
    <cfRule type="expression" dxfId="3509" priority="716" stopIfTrue="1">
      <formula>COUNTIF($C$5:$Z$31,$C$120)&gt;1</formula>
    </cfRule>
    <cfRule type="expression" dxfId="3508" priority="717" stopIfTrue="1">
      <formula>COUNTIF($C$5:$Z$31,$C$119)&gt;1</formula>
    </cfRule>
    <cfRule type="expression" dxfId="3507" priority="718" stopIfTrue="1">
      <formula>COUNTIF($C$5:$Z$31,$C$118)&gt;1</formula>
    </cfRule>
    <cfRule type="expression" dxfId="3506" priority="719" stopIfTrue="1">
      <formula>COUNTIF($C$5:$Z$31,$C$117)&gt;1</formula>
    </cfRule>
    <cfRule type="expression" dxfId="3505" priority="720" stopIfTrue="1">
      <formula>COUNTIF($C$5:$Z$31,$C$116)&gt;1</formula>
    </cfRule>
    <cfRule type="expression" dxfId="3504" priority="721" stopIfTrue="1">
      <formula>COUNTIF($C$5:$Z$31,$C$115)&gt;1</formula>
    </cfRule>
    <cfRule type="expression" dxfId="3503" priority="722" stopIfTrue="1">
      <formula>COUNTIF($C$5:$Z$31,$C$114)&gt;1</formula>
    </cfRule>
    <cfRule type="expression" dxfId="3502" priority="723" stopIfTrue="1">
      <formula>COUNTIF($C$5:$Z$31,$C$113)&gt;1</formula>
    </cfRule>
    <cfRule type="expression" dxfId="3501" priority="724" stopIfTrue="1">
      <formula>COUNTIF($C$5:$Z$31,$C$112)&gt;1</formula>
    </cfRule>
    <cfRule type="expression" dxfId="3500" priority="725" stopIfTrue="1">
      <formula>COUNTIF($C$5:$Z$31,$C$111)&gt;1</formula>
    </cfRule>
    <cfRule type="expression" dxfId="3499" priority="726" stopIfTrue="1">
      <formula>COUNTIF($C$5:$Z$31,$C$110)&gt;1</formula>
    </cfRule>
    <cfRule type="expression" dxfId="3498" priority="727" stopIfTrue="1">
      <formula>COUNTIF($C$5:$Z$31,$C$109)&gt;1</formula>
    </cfRule>
    <cfRule type="expression" dxfId="3497" priority="728" stopIfTrue="1">
      <formula>COUNTIF($C$5:$Z$31,$C$108)&gt;1</formula>
    </cfRule>
    <cfRule type="expression" dxfId="3496" priority="729" stopIfTrue="1">
      <formula>COUNTIF($C$5:$Z$31,$C$107)&gt;1</formula>
    </cfRule>
    <cfRule type="expression" dxfId="3495" priority="730" stopIfTrue="1">
      <formula>COUNTIF($C$5:$Z$31,$C$106)&gt;1</formula>
    </cfRule>
    <cfRule type="expression" dxfId="3494" priority="731" stopIfTrue="1">
      <formula>COUNTIF($C$5:$Z$31,$C$105)&gt;1</formula>
    </cfRule>
    <cfRule type="expression" dxfId="3493" priority="732" stopIfTrue="1">
      <formula>COUNTIF($C$5:$Z$31,$C$104)&gt;1</formula>
    </cfRule>
    <cfRule type="expression" dxfId="3492" priority="733" stopIfTrue="1">
      <formula>COUNTIF($C$5:$Z$31,$C$103)&gt;1</formula>
    </cfRule>
    <cfRule type="expression" dxfId="3491" priority="734" stopIfTrue="1">
      <formula>COUNTIF($C$5:$Z$31,$C$102)&gt;1</formula>
    </cfRule>
    <cfRule type="expression" dxfId="3490" priority="735" stopIfTrue="1">
      <formula>COUNTIF($C$5:$Z$31,$C$101)&gt;1</formula>
    </cfRule>
    <cfRule type="cellIs" dxfId="3489" priority="736" operator="between">
      <formula>0</formula>
      <formula>1500</formula>
    </cfRule>
  </conditionalFormatting>
  <conditionalFormatting sqref="S17:T17">
    <cfRule type="expression" dxfId="3488" priority="669" stopIfTrue="1">
      <formula>COUNTIF($C$5:$Z$31,$C$133)&gt;1</formula>
    </cfRule>
    <cfRule type="expression" dxfId="3487" priority="670" stopIfTrue="1">
      <formula>COUNTIF($C$5:$Z$31,$C$132)&gt;1</formula>
    </cfRule>
    <cfRule type="expression" dxfId="3486" priority="671" stopIfTrue="1">
      <formula>COUNTIF($C$5:$Z$31,$C$131)&gt;1</formula>
    </cfRule>
    <cfRule type="expression" dxfId="3485" priority="672" stopIfTrue="1">
      <formula>COUNTIF($C$5:$Z$31,$C$130)&gt;1</formula>
    </cfRule>
    <cfRule type="expression" dxfId="3484" priority="673" stopIfTrue="1">
      <formula>COUNTIF($C$5:$Z$31,$C$129)&gt;1</formula>
    </cfRule>
    <cfRule type="expression" dxfId="3483" priority="674" stopIfTrue="1">
      <formula>COUNTIF($C$5:$Z$31,$C$128)&gt;1</formula>
    </cfRule>
    <cfRule type="expression" dxfId="3482" priority="675" stopIfTrue="1">
      <formula>COUNTIF($C$5:$Z$31,$C$127)&gt;1</formula>
    </cfRule>
    <cfRule type="expression" dxfId="3481" priority="676" stopIfTrue="1">
      <formula>COUNTIF($C$5:$Z$31,$C$126)&gt;1</formula>
    </cfRule>
    <cfRule type="expression" dxfId="3480" priority="677" stopIfTrue="1">
      <formula>COUNTIF($C$5:$Z$31,$C$125)&gt;1</formula>
    </cfRule>
    <cfRule type="expression" dxfId="3479" priority="678" stopIfTrue="1">
      <formula>COUNTIF($C$5:$Z$31,$C$124)&gt;1</formula>
    </cfRule>
    <cfRule type="expression" dxfId="3478" priority="679" stopIfTrue="1">
      <formula>COUNTIF($C$5:$Z$31,$C$123)&gt;1</formula>
    </cfRule>
    <cfRule type="expression" dxfId="3477" priority="680" stopIfTrue="1">
      <formula>COUNTIF($C$5:$Z$31,$C$122)&gt;1</formula>
    </cfRule>
    <cfRule type="expression" dxfId="3476" priority="681" stopIfTrue="1">
      <formula>COUNTIF($C$5:$Z$31,$C$121)&gt;1</formula>
    </cfRule>
    <cfRule type="expression" dxfId="3475" priority="682" stopIfTrue="1">
      <formula>COUNTIF($C$5:$Z$31,$C$120)&gt;1</formula>
    </cfRule>
    <cfRule type="expression" dxfId="3474" priority="683" stopIfTrue="1">
      <formula>COUNTIF($C$5:$Z$31,$C$119)&gt;1</formula>
    </cfRule>
    <cfRule type="expression" dxfId="3473" priority="684" stopIfTrue="1">
      <formula>COUNTIF($C$5:$Z$31,$C$118)&gt;1</formula>
    </cfRule>
    <cfRule type="expression" dxfId="3472" priority="685" stopIfTrue="1">
      <formula>COUNTIF($C$5:$Z$31,$C$117)&gt;1</formula>
    </cfRule>
    <cfRule type="expression" dxfId="3471" priority="686" stopIfTrue="1">
      <formula>COUNTIF($C$5:$Z$31,$C$116)&gt;1</formula>
    </cfRule>
    <cfRule type="expression" dxfId="3470" priority="687" stopIfTrue="1">
      <formula>COUNTIF($C$5:$Z$31,$C$115)&gt;1</formula>
    </cfRule>
    <cfRule type="expression" dxfId="3469" priority="688" stopIfTrue="1">
      <formula>COUNTIF($C$5:$Z$31,$C$114)&gt;1</formula>
    </cfRule>
    <cfRule type="expression" dxfId="3468" priority="689" stopIfTrue="1">
      <formula>COUNTIF($C$5:$Z$31,$C$113)&gt;1</formula>
    </cfRule>
    <cfRule type="expression" dxfId="3467" priority="690" stopIfTrue="1">
      <formula>COUNTIF($C$5:$Z$31,$C$112)&gt;1</formula>
    </cfRule>
    <cfRule type="expression" dxfId="3466" priority="691" stopIfTrue="1">
      <formula>COUNTIF($C$5:$Z$31,$C$111)&gt;1</formula>
    </cfRule>
    <cfRule type="expression" dxfId="3465" priority="692" stopIfTrue="1">
      <formula>COUNTIF($C$5:$Z$31,$C$110)&gt;1</formula>
    </cfRule>
    <cfRule type="expression" dxfId="3464" priority="693" stopIfTrue="1">
      <formula>COUNTIF($C$5:$Z$31,$C$109)&gt;1</formula>
    </cfRule>
    <cfRule type="expression" dxfId="3463" priority="694" stopIfTrue="1">
      <formula>COUNTIF($C$5:$Z$31,$C$108)&gt;1</formula>
    </cfRule>
    <cfRule type="expression" dxfId="3462" priority="695" stopIfTrue="1">
      <formula>COUNTIF($C$5:$Z$31,$C$107)&gt;1</formula>
    </cfRule>
    <cfRule type="expression" dxfId="3461" priority="696" stopIfTrue="1">
      <formula>COUNTIF($C$5:$Z$31,$C$106)&gt;1</formula>
    </cfRule>
    <cfRule type="expression" dxfId="3460" priority="697" stopIfTrue="1">
      <formula>COUNTIF($C$5:$Z$31,$C$105)&gt;1</formula>
    </cfRule>
    <cfRule type="expression" dxfId="3459" priority="698" stopIfTrue="1">
      <formula>COUNTIF($C$5:$Z$31,$C$104)&gt;1</formula>
    </cfRule>
    <cfRule type="expression" dxfId="3458" priority="699" stopIfTrue="1">
      <formula>COUNTIF($C$5:$Z$31,$C$103)&gt;1</formula>
    </cfRule>
    <cfRule type="expression" dxfId="3457" priority="700" stopIfTrue="1">
      <formula>COUNTIF($C$5:$Z$31,$C$102)&gt;1</formula>
    </cfRule>
    <cfRule type="expression" dxfId="3456" priority="701" stopIfTrue="1">
      <formula>COUNTIF($C$5:$Z$31,$C$101)&gt;1</formula>
    </cfRule>
    <cfRule type="cellIs" dxfId="3455" priority="702" operator="between">
      <formula>0</formula>
      <formula>1500</formula>
    </cfRule>
  </conditionalFormatting>
  <conditionalFormatting sqref="S21:T21">
    <cfRule type="expression" dxfId="3454" priority="635" stopIfTrue="1">
      <formula>COUNTIF($C$5:$Z$31,$C$133)&gt;1</formula>
    </cfRule>
    <cfRule type="expression" dxfId="3453" priority="636" stopIfTrue="1">
      <formula>COUNTIF($C$5:$Z$31,$C$132)&gt;1</formula>
    </cfRule>
    <cfRule type="expression" dxfId="3452" priority="637" stopIfTrue="1">
      <formula>COUNTIF($C$5:$Z$31,$C$131)&gt;1</formula>
    </cfRule>
    <cfRule type="expression" dxfId="3451" priority="638" stopIfTrue="1">
      <formula>COUNTIF($C$5:$Z$31,$C$130)&gt;1</formula>
    </cfRule>
    <cfRule type="expression" dxfId="3450" priority="639" stopIfTrue="1">
      <formula>COUNTIF($C$5:$Z$31,$C$129)&gt;1</formula>
    </cfRule>
    <cfRule type="expression" dxfId="3449" priority="640" stopIfTrue="1">
      <formula>COUNTIF($C$5:$Z$31,$C$128)&gt;1</formula>
    </cfRule>
    <cfRule type="expression" dxfId="3448" priority="641" stopIfTrue="1">
      <formula>COUNTIF($C$5:$Z$31,$C$127)&gt;1</formula>
    </cfRule>
    <cfRule type="expression" dxfId="3447" priority="642" stopIfTrue="1">
      <formula>COUNTIF($C$5:$Z$31,$C$126)&gt;1</formula>
    </cfRule>
    <cfRule type="expression" dxfId="3446" priority="643" stopIfTrue="1">
      <formula>COUNTIF($C$5:$Z$31,$C$125)&gt;1</formula>
    </cfRule>
    <cfRule type="expression" dxfId="3445" priority="644" stopIfTrue="1">
      <formula>COUNTIF($C$5:$Z$31,$C$124)&gt;1</formula>
    </cfRule>
    <cfRule type="expression" dxfId="3444" priority="645" stopIfTrue="1">
      <formula>COUNTIF($C$5:$Z$31,$C$123)&gt;1</formula>
    </cfRule>
    <cfRule type="expression" dxfId="3443" priority="646" stopIfTrue="1">
      <formula>COUNTIF($C$5:$Z$31,$C$122)&gt;1</formula>
    </cfRule>
    <cfRule type="expression" dxfId="3442" priority="647" stopIfTrue="1">
      <formula>COUNTIF($C$5:$Z$31,$C$121)&gt;1</formula>
    </cfRule>
    <cfRule type="expression" dxfId="3441" priority="648" stopIfTrue="1">
      <formula>COUNTIF($C$5:$Z$31,$C$120)&gt;1</formula>
    </cfRule>
    <cfRule type="expression" dxfId="3440" priority="649" stopIfTrue="1">
      <formula>COUNTIF($C$5:$Z$31,$C$119)&gt;1</formula>
    </cfRule>
    <cfRule type="expression" dxfId="3439" priority="650" stopIfTrue="1">
      <formula>COUNTIF($C$5:$Z$31,$C$118)&gt;1</formula>
    </cfRule>
    <cfRule type="expression" dxfId="3438" priority="651" stopIfTrue="1">
      <formula>COUNTIF($C$5:$Z$31,$C$117)&gt;1</formula>
    </cfRule>
    <cfRule type="expression" dxfId="3437" priority="652" stopIfTrue="1">
      <formula>COUNTIF($C$5:$Z$31,$C$116)&gt;1</formula>
    </cfRule>
    <cfRule type="expression" dxfId="3436" priority="653" stopIfTrue="1">
      <formula>COUNTIF($C$5:$Z$31,$C$115)&gt;1</formula>
    </cfRule>
    <cfRule type="expression" dxfId="3435" priority="654" stopIfTrue="1">
      <formula>COUNTIF($C$5:$Z$31,$C$114)&gt;1</formula>
    </cfRule>
    <cfRule type="expression" dxfId="3434" priority="655" stopIfTrue="1">
      <formula>COUNTIF($C$5:$Z$31,$C$113)&gt;1</formula>
    </cfRule>
    <cfRule type="expression" dxfId="3433" priority="656" stopIfTrue="1">
      <formula>COUNTIF($C$5:$Z$31,$C$112)&gt;1</formula>
    </cfRule>
    <cfRule type="expression" dxfId="3432" priority="657" stopIfTrue="1">
      <formula>COUNTIF($C$5:$Z$31,$C$111)&gt;1</formula>
    </cfRule>
    <cfRule type="expression" dxfId="3431" priority="658" stopIfTrue="1">
      <formula>COUNTIF($C$5:$Z$31,$C$110)&gt;1</formula>
    </cfRule>
    <cfRule type="expression" dxfId="3430" priority="659" stopIfTrue="1">
      <formula>COUNTIF($C$5:$Z$31,$C$109)&gt;1</formula>
    </cfRule>
    <cfRule type="expression" dxfId="3429" priority="660" stopIfTrue="1">
      <formula>COUNTIF($C$5:$Z$31,$C$108)&gt;1</formula>
    </cfRule>
    <cfRule type="expression" dxfId="3428" priority="661" stopIfTrue="1">
      <formula>COUNTIF($C$5:$Z$31,$C$107)&gt;1</formula>
    </cfRule>
    <cfRule type="expression" dxfId="3427" priority="662" stopIfTrue="1">
      <formula>COUNTIF($C$5:$Z$31,$C$106)&gt;1</formula>
    </cfRule>
    <cfRule type="expression" dxfId="3426" priority="663" stopIfTrue="1">
      <formula>COUNTIF($C$5:$Z$31,$C$105)&gt;1</formula>
    </cfRule>
    <cfRule type="expression" dxfId="3425" priority="664" stopIfTrue="1">
      <formula>COUNTIF($C$5:$Z$31,$C$104)&gt;1</formula>
    </cfRule>
    <cfRule type="expression" dxfId="3424" priority="665" stopIfTrue="1">
      <formula>COUNTIF($C$5:$Z$31,$C$103)&gt;1</formula>
    </cfRule>
    <cfRule type="expression" dxfId="3423" priority="666" stopIfTrue="1">
      <formula>COUNTIF($C$5:$Z$31,$C$102)&gt;1</formula>
    </cfRule>
    <cfRule type="expression" dxfId="3422" priority="667" stopIfTrue="1">
      <formula>COUNTIF($C$5:$Z$31,$C$101)&gt;1</formula>
    </cfRule>
    <cfRule type="cellIs" dxfId="3421" priority="668" operator="between">
      <formula>0</formula>
      <formula>1500</formula>
    </cfRule>
  </conditionalFormatting>
  <conditionalFormatting sqref="X21:Y21">
    <cfRule type="expression" dxfId="3420" priority="601" stopIfTrue="1">
      <formula>COUNTIF($C$5:$Z$31,$C$133)&gt;1</formula>
    </cfRule>
    <cfRule type="expression" dxfId="3419" priority="602" stopIfTrue="1">
      <formula>COUNTIF($C$5:$Z$31,$C$132)&gt;1</formula>
    </cfRule>
    <cfRule type="expression" dxfId="3418" priority="603" stopIfTrue="1">
      <formula>COUNTIF($C$5:$Z$31,$C$131)&gt;1</formula>
    </cfRule>
    <cfRule type="expression" dxfId="3417" priority="604" stopIfTrue="1">
      <formula>COUNTIF($C$5:$Z$31,$C$130)&gt;1</formula>
    </cfRule>
    <cfRule type="expression" dxfId="3416" priority="605" stopIfTrue="1">
      <formula>COUNTIF($C$5:$Z$31,$C$129)&gt;1</formula>
    </cfRule>
    <cfRule type="expression" dxfId="3415" priority="606" stopIfTrue="1">
      <formula>COUNTIF($C$5:$Z$31,$C$128)&gt;1</formula>
    </cfRule>
    <cfRule type="expression" dxfId="3414" priority="607" stopIfTrue="1">
      <formula>COUNTIF($C$5:$Z$31,$C$127)&gt;1</formula>
    </cfRule>
    <cfRule type="expression" dxfId="3413" priority="608" stopIfTrue="1">
      <formula>COUNTIF($C$5:$Z$31,$C$126)&gt;1</formula>
    </cfRule>
    <cfRule type="expression" dxfId="3412" priority="609" stopIfTrue="1">
      <formula>COUNTIF($C$5:$Z$31,$C$125)&gt;1</formula>
    </cfRule>
    <cfRule type="expression" dxfId="3411" priority="610" stopIfTrue="1">
      <formula>COUNTIF($C$5:$Z$31,$C$124)&gt;1</formula>
    </cfRule>
    <cfRule type="expression" dxfId="3410" priority="611" stopIfTrue="1">
      <formula>COUNTIF($C$5:$Z$31,$C$123)&gt;1</formula>
    </cfRule>
    <cfRule type="expression" dxfId="3409" priority="612" stopIfTrue="1">
      <formula>COUNTIF($C$5:$Z$31,$C$122)&gt;1</formula>
    </cfRule>
    <cfRule type="expression" dxfId="3408" priority="613" stopIfTrue="1">
      <formula>COUNTIF($C$5:$Z$31,$C$121)&gt;1</formula>
    </cfRule>
    <cfRule type="expression" dxfId="3407" priority="614" stopIfTrue="1">
      <formula>COUNTIF($C$5:$Z$31,$C$120)&gt;1</formula>
    </cfRule>
    <cfRule type="expression" dxfId="3406" priority="615" stopIfTrue="1">
      <formula>COUNTIF($C$5:$Z$31,$C$119)&gt;1</formula>
    </cfRule>
    <cfRule type="expression" dxfId="3405" priority="616" stopIfTrue="1">
      <formula>COUNTIF($C$5:$Z$31,$C$118)&gt;1</formula>
    </cfRule>
    <cfRule type="expression" dxfId="3404" priority="617" stopIfTrue="1">
      <formula>COUNTIF($C$5:$Z$31,$C$117)&gt;1</formula>
    </cfRule>
    <cfRule type="expression" dxfId="3403" priority="618" stopIfTrue="1">
      <formula>COUNTIF($C$5:$Z$31,$C$116)&gt;1</formula>
    </cfRule>
    <cfRule type="expression" dxfId="3402" priority="619" stopIfTrue="1">
      <formula>COUNTIF($C$5:$Z$31,$C$115)&gt;1</formula>
    </cfRule>
    <cfRule type="expression" dxfId="3401" priority="620" stopIfTrue="1">
      <formula>COUNTIF($C$5:$Z$31,$C$114)&gt;1</formula>
    </cfRule>
    <cfRule type="expression" dxfId="3400" priority="621" stopIfTrue="1">
      <formula>COUNTIF($C$5:$Z$31,$C$113)&gt;1</formula>
    </cfRule>
    <cfRule type="expression" dxfId="3399" priority="622" stopIfTrue="1">
      <formula>COUNTIF($C$5:$Z$31,$C$112)&gt;1</formula>
    </cfRule>
    <cfRule type="expression" dxfId="3398" priority="623" stopIfTrue="1">
      <formula>COUNTIF($C$5:$Z$31,$C$111)&gt;1</formula>
    </cfRule>
    <cfRule type="expression" dxfId="3397" priority="624" stopIfTrue="1">
      <formula>COUNTIF($C$5:$Z$31,$C$110)&gt;1</formula>
    </cfRule>
    <cfRule type="expression" dxfId="3396" priority="625" stopIfTrue="1">
      <formula>COUNTIF($C$5:$Z$31,$C$109)&gt;1</formula>
    </cfRule>
    <cfRule type="expression" dxfId="3395" priority="626" stopIfTrue="1">
      <formula>COUNTIF($C$5:$Z$31,$C$108)&gt;1</formula>
    </cfRule>
    <cfRule type="expression" dxfId="3394" priority="627" stopIfTrue="1">
      <formula>COUNTIF($C$5:$Z$31,$C$107)&gt;1</formula>
    </cfRule>
    <cfRule type="expression" dxfId="3393" priority="628" stopIfTrue="1">
      <formula>COUNTIF($C$5:$Z$31,$C$106)&gt;1</formula>
    </cfRule>
    <cfRule type="expression" dxfId="3392" priority="629" stopIfTrue="1">
      <formula>COUNTIF($C$5:$Z$31,$C$105)&gt;1</formula>
    </cfRule>
    <cfRule type="expression" dxfId="3391" priority="630" stopIfTrue="1">
      <formula>COUNTIF($C$5:$Z$31,$C$104)&gt;1</formula>
    </cfRule>
    <cfRule type="expression" dxfId="3390" priority="631" stopIfTrue="1">
      <formula>COUNTIF($C$5:$Z$31,$C$103)&gt;1</formula>
    </cfRule>
    <cfRule type="expression" dxfId="3389" priority="632" stopIfTrue="1">
      <formula>COUNTIF($C$5:$Z$31,$C$102)&gt;1</formula>
    </cfRule>
    <cfRule type="expression" dxfId="3388" priority="633" stopIfTrue="1">
      <formula>COUNTIF($C$5:$Z$31,$C$101)&gt;1</formula>
    </cfRule>
    <cfRule type="cellIs" dxfId="3387" priority="634" operator="between">
      <formula>0</formula>
      <formula>1500</formula>
    </cfRule>
  </conditionalFormatting>
  <conditionalFormatting sqref="X17:Y17">
    <cfRule type="expression" dxfId="3386" priority="567" stopIfTrue="1">
      <formula>COUNTIF($C$5:$Z$31,$C$133)&gt;1</formula>
    </cfRule>
    <cfRule type="expression" dxfId="3385" priority="568" stopIfTrue="1">
      <formula>COUNTIF($C$5:$Z$31,$C$132)&gt;1</formula>
    </cfRule>
    <cfRule type="expression" dxfId="3384" priority="569" stopIfTrue="1">
      <formula>COUNTIF($C$5:$Z$31,$C$131)&gt;1</formula>
    </cfRule>
    <cfRule type="expression" dxfId="3383" priority="570" stopIfTrue="1">
      <formula>COUNTIF($C$5:$Z$31,$C$130)&gt;1</formula>
    </cfRule>
    <cfRule type="expression" dxfId="3382" priority="571" stopIfTrue="1">
      <formula>COUNTIF($C$5:$Z$31,$C$129)&gt;1</formula>
    </cfRule>
    <cfRule type="expression" dxfId="3381" priority="572" stopIfTrue="1">
      <formula>COUNTIF($C$5:$Z$31,$C$128)&gt;1</formula>
    </cfRule>
    <cfRule type="expression" dxfId="3380" priority="573" stopIfTrue="1">
      <formula>COUNTIF($C$5:$Z$31,$C$127)&gt;1</formula>
    </cfRule>
    <cfRule type="expression" dxfId="3379" priority="574" stopIfTrue="1">
      <formula>COUNTIF($C$5:$Z$31,$C$126)&gt;1</formula>
    </cfRule>
    <cfRule type="expression" dxfId="3378" priority="575" stopIfTrue="1">
      <formula>COUNTIF($C$5:$Z$31,$C$125)&gt;1</formula>
    </cfRule>
    <cfRule type="expression" dxfId="3377" priority="576" stopIfTrue="1">
      <formula>COUNTIF($C$5:$Z$31,$C$124)&gt;1</formula>
    </cfRule>
    <cfRule type="expression" dxfId="3376" priority="577" stopIfTrue="1">
      <formula>COUNTIF($C$5:$Z$31,$C$123)&gt;1</formula>
    </cfRule>
    <cfRule type="expression" dxfId="3375" priority="578" stopIfTrue="1">
      <formula>COUNTIF($C$5:$Z$31,$C$122)&gt;1</formula>
    </cfRule>
    <cfRule type="expression" dxfId="3374" priority="579" stopIfTrue="1">
      <formula>COUNTIF($C$5:$Z$31,$C$121)&gt;1</formula>
    </cfRule>
    <cfRule type="expression" dxfId="3373" priority="580" stopIfTrue="1">
      <formula>COUNTIF($C$5:$Z$31,$C$120)&gt;1</formula>
    </cfRule>
    <cfRule type="expression" dxfId="3372" priority="581" stopIfTrue="1">
      <formula>COUNTIF($C$5:$Z$31,$C$119)&gt;1</formula>
    </cfRule>
    <cfRule type="expression" dxfId="3371" priority="582" stopIfTrue="1">
      <formula>COUNTIF($C$5:$Z$31,$C$118)&gt;1</formula>
    </cfRule>
    <cfRule type="expression" dxfId="3370" priority="583" stopIfTrue="1">
      <formula>COUNTIF($C$5:$Z$31,$C$117)&gt;1</formula>
    </cfRule>
    <cfRule type="expression" dxfId="3369" priority="584" stopIfTrue="1">
      <formula>COUNTIF($C$5:$Z$31,$C$116)&gt;1</formula>
    </cfRule>
    <cfRule type="expression" dxfId="3368" priority="585" stopIfTrue="1">
      <formula>COUNTIF($C$5:$Z$31,$C$115)&gt;1</formula>
    </cfRule>
    <cfRule type="expression" dxfId="3367" priority="586" stopIfTrue="1">
      <formula>COUNTIF($C$5:$Z$31,$C$114)&gt;1</formula>
    </cfRule>
    <cfRule type="expression" dxfId="3366" priority="587" stopIfTrue="1">
      <formula>COUNTIF($C$5:$Z$31,$C$113)&gt;1</formula>
    </cfRule>
    <cfRule type="expression" dxfId="3365" priority="588" stopIfTrue="1">
      <formula>COUNTIF($C$5:$Z$31,$C$112)&gt;1</formula>
    </cfRule>
    <cfRule type="expression" dxfId="3364" priority="589" stopIfTrue="1">
      <formula>COUNTIF($C$5:$Z$31,$C$111)&gt;1</formula>
    </cfRule>
    <cfRule type="expression" dxfId="3363" priority="590" stopIfTrue="1">
      <formula>COUNTIF($C$5:$Z$31,$C$110)&gt;1</formula>
    </cfRule>
    <cfRule type="expression" dxfId="3362" priority="591" stopIfTrue="1">
      <formula>COUNTIF($C$5:$Z$31,$C$109)&gt;1</formula>
    </cfRule>
    <cfRule type="expression" dxfId="3361" priority="592" stopIfTrue="1">
      <formula>COUNTIF($C$5:$Z$31,$C$108)&gt;1</formula>
    </cfRule>
    <cfRule type="expression" dxfId="3360" priority="593" stopIfTrue="1">
      <formula>COUNTIF($C$5:$Z$31,$C$107)&gt;1</formula>
    </cfRule>
    <cfRule type="expression" dxfId="3359" priority="594" stopIfTrue="1">
      <formula>COUNTIF($C$5:$Z$31,$C$106)&gt;1</formula>
    </cfRule>
    <cfRule type="expression" dxfId="3358" priority="595" stopIfTrue="1">
      <formula>COUNTIF($C$5:$Z$31,$C$105)&gt;1</formula>
    </cfRule>
    <cfRule type="expression" dxfId="3357" priority="596" stopIfTrue="1">
      <formula>COUNTIF($C$5:$Z$31,$C$104)&gt;1</formula>
    </cfRule>
    <cfRule type="expression" dxfId="3356" priority="597" stopIfTrue="1">
      <formula>COUNTIF($C$5:$Z$31,$C$103)&gt;1</formula>
    </cfRule>
    <cfRule type="expression" dxfId="3355" priority="598" stopIfTrue="1">
      <formula>COUNTIF($C$5:$Z$31,$C$102)&gt;1</formula>
    </cfRule>
    <cfRule type="expression" dxfId="3354" priority="599" stopIfTrue="1">
      <formula>COUNTIF($C$5:$Z$31,$C$101)&gt;1</formula>
    </cfRule>
    <cfRule type="cellIs" dxfId="3353" priority="600" operator="between">
      <formula>0</formula>
      <formula>1500</formula>
    </cfRule>
  </conditionalFormatting>
  <conditionalFormatting sqref="X25:Y25">
    <cfRule type="expression" dxfId="3352" priority="533" stopIfTrue="1">
      <formula>COUNTIF($C$5:$Z$31,$C$133)&gt;1</formula>
    </cfRule>
    <cfRule type="expression" dxfId="3351" priority="534" stopIfTrue="1">
      <formula>COUNTIF($C$5:$Z$31,$C$132)&gt;1</formula>
    </cfRule>
    <cfRule type="expression" dxfId="3350" priority="535" stopIfTrue="1">
      <formula>COUNTIF($C$5:$Z$31,$C$131)&gt;1</formula>
    </cfRule>
    <cfRule type="expression" dxfId="3349" priority="536" stopIfTrue="1">
      <formula>COUNTIF($C$5:$Z$31,$C$130)&gt;1</formula>
    </cfRule>
    <cfRule type="expression" dxfId="3348" priority="537" stopIfTrue="1">
      <formula>COUNTIF($C$5:$Z$31,$C$129)&gt;1</formula>
    </cfRule>
    <cfRule type="expression" dxfId="3347" priority="538" stopIfTrue="1">
      <formula>COUNTIF($C$5:$Z$31,$C$128)&gt;1</formula>
    </cfRule>
    <cfRule type="expression" dxfId="3346" priority="539" stopIfTrue="1">
      <formula>COUNTIF($C$5:$Z$31,$C$127)&gt;1</formula>
    </cfRule>
    <cfRule type="expression" dxfId="3345" priority="540" stopIfTrue="1">
      <formula>COUNTIF($C$5:$Z$31,$C$126)&gt;1</formula>
    </cfRule>
    <cfRule type="expression" dxfId="3344" priority="541" stopIfTrue="1">
      <formula>COUNTIF($C$5:$Z$31,$C$125)&gt;1</formula>
    </cfRule>
    <cfRule type="expression" dxfId="3343" priority="542" stopIfTrue="1">
      <formula>COUNTIF($C$5:$Z$31,$C$124)&gt;1</formula>
    </cfRule>
    <cfRule type="expression" dxfId="3342" priority="543" stopIfTrue="1">
      <formula>COUNTIF($C$5:$Z$31,$C$123)&gt;1</formula>
    </cfRule>
    <cfRule type="expression" dxfId="3341" priority="544" stopIfTrue="1">
      <formula>COUNTIF($C$5:$Z$31,$C$122)&gt;1</formula>
    </cfRule>
    <cfRule type="expression" dxfId="3340" priority="545" stopIfTrue="1">
      <formula>COUNTIF($C$5:$Z$31,$C$121)&gt;1</formula>
    </cfRule>
    <cfRule type="expression" dxfId="3339" priority="546" stopIfTrue="1">
      <formula>COUNTIF($C$5:$Z$31,$C$120)&gt;1</formula>
    </cfRule>
    <cfRule type="expression" dxfId="3338" priority="547" stopIfTrue="1">
      <formula>COUNTIF($C$5:$Z$31,$C$119)&gt;1</formula>
    </cfRule>
    <cfRule type="expression" dxfId="3337" priority="548" stopIfTrue="1">
      <formula>COUNTIF($C$5:$Z$31,$C$118)&gt;1</formula>
    </cfRule>
    <cfRule type="expression" dxfId="3336" priority="549" stopIfTrue="1">
      <formula>COUNTIF($C$5:$Z$31,$C$117)&gt;1</formula>
    </cfRule>
    <cfRule type="expression" dxfId="3335" priority="550" stopIfTrue="1">
      <formula>COUNTIF($C$5:$Z$31,$C$116)&gt;1</formula>
    </cfRule>
    <cfRule type="expression" dxfId="3334" priority="551" stopIfTrue="1">
      <formula>COUNTIF($C$5:$Z$31,$C$115)&gt;1</formula>
    </cfRule>
    <cfRule type="expression" dxfId="3333" priority="552" stopIfTrue="1">
      <formula>COUNTIF($C$5:$Z$31,$C$114)&gt;1</formula>
    </cfRule>
    <cfRule type="expression" dxfId="3332" priority="553" stopIfTrue="1">
      <formula>COUNTIF($C$5:$Z$31,$C$113)&gt;1</formula>
    </cfRule>
    <cfRule type="expression" dxfId="3331" priority="554" stopIfTrue="1">
      <formula>COUNTIF($C$5:$Z$31,$C$112)&gt;1</formula>
    </cfRule>
    <cfRule type="expression" dxfId="3330" priority="555" stopIfTrue="1">
      <formula>COUNTIF($C$5:$Z$31,$C$111)&gt;1</formula>
    </cfRule>
    <cfRule type="expression" dxfId="3329" priority="556" stopIfTrue="1">
      <formula>COUNTIF($C$5:$Z$31,$C$110)&gt;1</formula>
    </cfRule>
    <cfRule type="expression" dxfId="3328" priority="557" stopIfTrue="1">
      <formula>COUNTIF($C$5:$Z$31,$C$109)&gt;1</formula>
    </cfRule>
    <cfRule type="expression" dxfId="3327" priority="558" stopIfTrue="1">
      <formula>COUNTIF($C$5:$Z$31,$C$108)&gt;1</formula>
    </cfRule>
    <cfRule type="expression" dxfId="3326" priority="559" stopIfTrue="1">
      <formula>COUNTIF($C$5:$Z$31,$C$107)&gt;1</formula>
    </cfRule>
    <cfRule type="expression" dxfId="3325" priority="560" stopIfTrue="1">
      <formula>COUNTIF($C$5:$Z$31,$C$106)&gt;1</formula>
    </cfRule>
    <cfRule type="expression" dxfId="3324" priority="561" stopIfTrue="1">
      <formula>COUNTIF($C$5:$Z$31,$C$105)&gt;1</formula>
    </cfRule>
    <cfRule type="expression" dxfId="3323" priority="562" stopIfTrue="1">
      <formula>COUNTIF($C$5:$Z$31,$C$104)&gt;1</formula>
    </cfRule>
    <cfRule type="expression" dxfId="3322" priority="563" stopIfTrue="1">
      <formula>COUNTIF($C$5:$Z$31,$C$103)&gt;1</formula>
    </cfRule>
    <cfRule type="expression" dxfId="3321" priority="564" stopIfTrue="1">
      <formula>COUNTIF($C$5:$Z$31,$C$102)&gt;1</formula>
    </cfRule>
    <cfRule type="expression" dxfId="3320" priority="565" stopIfTrue="1">
      <formula>COUNTIF($C$5:$Z$31,$C$101)&gt;1</formula>
    </cfRule>
    <cfRule type="cellIs" dxfId="3319" priority="566" operator="between">
      <formula>0</formula>
      <formula>1500</formula>
    </cfRule>
  </conditionalFormatting>
  <conditionalFormatting sqref="D13:E13">
    <cfRule type="expression" dxfId="3318" priority="499" stopIfTrue="1">
      <formula>COUNTIF($C$5:$Z$31,$C$133)&gt;1</formula>
    </cfRule>
    <cfRule type="expression" dxfId="3317" priority="500" stopIfTrue="1">
      <formula>COUNTIF($C$5:$Z$31,$C$132)&gt;1</formula>
    </cfRule>
    <cfRule type="expression" dxfId="3316" priority="501" stopIfTrue="1">
      <formula>COUNTIF($C$5:$Z$31,$C$131)&gt;1</formula>
    </cfRule>
    <cfRule type="expression" dxfId="3315" priority="502" stopIfTrue="1">
      <formula>COUNTIF($C$5:$Z$31,$C$130)&gt;1</formula>
    </cfRule>
    <cfRule type="expression" dxfId="3314" priority="503" stopIfTrue="1">
      <formula>COUNTIF($C$5:$Z$31,$C$129)&gt;1</formula>
    </cfRule>
    <cfRule type="expression" dxfId="3313" priority="504" stopIfTrue="1">
      <formula>COUNTIF($C$5:$Z$31,$C$128)&gt;1</formula>
    </cfRule>
    <cfRule type="expression" dxfId="3312" priority="505" stopIfTrue="1">
      <formula>COUNTIF($C$5:$Z$31,$C$127)&gt;1</formula>
    </cfRule>
    <cfRule type="expression" dxfId="3311" priority="506" stopIfTrue="1">
      <formula>COUNTIF($C$5:$Z$31,$C$126)&gt;1</formula>
    </cfRule>
    <cfRule type="expression" dxfId="3310" priority="507" stopIfTrue="1">
      <formula>COUNTIF($C$5:$Z$31,$C$125)&gt;1</formula>
    </cfRule>
    <cfRule type="expression" dxfId="3309" priority="508" stopIfTrue="1">
      <formula>COUNTIF($C$5:$Z$31,$C$124)&gt;1</formula>
    </cfRule>
    <cfRule type="expression" dxfId="3308" priority="509" stopIfTrue="1">
      <formula>COUNTIF($C$5:$Z$31,$C$123)&gt;1</formula>
    </cfRule>
    <cfRule type="expression" dxfId="3307" priority="510" stopIfTrue="1">
      <formula>COUNTIF($C$5:$Z$31,$C$122)&gt;1</formula>
    </cfRule>
    <cfRule type="expression" dxfId="3306" priority="511" stopIfTrue="1">
      <formula>COUNTIF($C$5:$Z$31,$C$121)&gt;1</formula>
    </cfRule>
    <cfRule type="expression" dxfId="3305" priority="512" stopIfTrue="1">
      <formula>COUNTIF($C$5:$Z$31,$C$120)&gt;1</formula>
    </cfRule>
    <cfRule type="expression" dxfId="3304" priority="513" stopIfTrue="1">
      <formula>COUNTIF($C$5:$Z$31,$C$119)&gt;1</formula>
    </cfRule>
    <cfRule type="expression" dxfId="3303" priority="514" stopIfTrue="1">
      <formula>COUNTIF($C$5:$Z$31,$C$118)&gt;1</formula>
    </cfRule>
    <cfRule type="expression" dxfId="3302" priority="515" stopIfTrue="1">
      <formula>COUNTIF($C$5:$Z$31,$C$117)&gt;1</formula>
    </cfRule>
    <cfRule type="expression" dxfId="3301" priority="516" stopIfTrue="1">
      <formula>COUNTIF($C$5:$Z$31,$C$116)&gt;1</formula>
    </cfRule>
    <cfRule type="expression" dxfId="3300" priority="517" stopIfTrue="1">
      <formula>COUNTIF($C$5:$Z$31,$C$115)&gt;1</formula>
    </cfRule>
    <cfRule type="expression" dxfId="3299" priority="518" stopIfTrue="1">
      <formula>COUNTIF($C$5:$Z$31,$C$114)&gt;1</formula>
    </cfRule>
    <cfRule type="expression" dxfId="3298" priority="519" stopIfTrue="1">
      <formula>COUNTIF($C$5:$Z$31,$C$113)&gt;1</formula>
    </cfRule>
    <cfRule type="expression" dxfId="3297" priority="520" stopIfTrue="1">
      <formula>COUNTIF($C$5:$Z$31,$C$112)&gt;1</formula>
    </cfRule>
    <cfRule type="expression" dxfId="3296" priority="521" stopIfTrue="1">
      <formula>COUNTIF($C$5:$Z$31,$C$111)&gt;1</formula>
    </cfRule>
    <cfRule type="expression" dxfId="3295" priority="522" stopIfTrue="1">
      <formula>COUNTIF($C$5:$Z$31,$C$110)&gt;1</formula>
    </cfRule>
    <cfRule type="expression" dxfId="3294" priority="523" stopIfTrue="1">
      <formula>COUNTIF($C$5:$Z$31,$C$109)&gt;1</formula>
    </cfRule>
    <cfRule type="expression" dxfId="3293" priority="524" stopIfTrue="1">
      <formula>COUNTIF($C$5:$Z$31,$C$108)&gt;1</formula>
    </cfRule>
    <cfRule type="expression" dxfId="3292" priority="525" stopIfTrue="1">
      <formula>COUNTIF($C$5:$Z$31,$C$107)&gt;1</formula>
    </cfRule>
    <cfRule type="expression" dxfId="3291" priority="526" stopIfTrue="1">
      <formula>COUNTIF($C$5:$Z$31,$C$106)&gt;1</formula>
    </cfRule>
    <cfRule type="expression" dxfId="3290" priority="527" stopIfTrue="1">
      <formula>COUNTIF($C$5:$Z$31,$C$105)&gt;1</formula>
    </cfRule>
    <cfRule type="expression" dxfId="3289" priority="528" stopIfTrue="1">
      <formula>COUNTIF($C$5:$Z$31,$C$104)&gt;1</formula>
    </cfRule>
    <cfRule type="expression" dxfId="3288" priority="529" stopIfTrue="1">
      <formula>COUNTIF($C$5:$Z$31,$C$103)&gt;1</formula>
    </cfRule>
    <cfRule type="expression" dxfId="3287" priority="530" stopIfTrue="1">
      <formula>COUNTIF($C$5:$Z$31,$C$102)&gt;1</formula>
    </cfRule>
    <cfRule type="expression" dxfId="3286" priority="531" stopIfTrue="1">
      <formula>COUNTIF($C$5:$Z$31,$C$101)&gt;1</formula>
    </cfRule>
    <cfRule type="cellIs" dxfId="3285" priority="532" operator="between">
      <formula>0</formula>
      <formula>1500</formula>
    </cfRule>
  </conditionalFormatting>
  <conditionalFormatting sqref="I13:J13">
    <cfRule type="expression" dxfId="3284" priority="465" stopIfTrue="1">
      <formula>COUNTIF($C$5:$Z$31,$C$133)&gt;1</formula>
    </cfRule>
    <cfRule type="expression" dxfId="3283" priority="466" stopIfTrue="1">
      <formula>COUNTIF($C$5:$Z$31,$C$132)&gt;1</formula>
    </cfRule>
    <cfRule type="expression" dxfId="3282" priority="467" stopIfTrue="1">
      <formula>COUNTIF($C$5:$Z$31,$C$131)&gt;1</formula>
    </cfRule>
    <cfRule type="expression" dxfId="3281" priority="468" stopIfTrue="1">
      <formula>COUNTIF($C$5:$Z$31,$C$130)&gt;1</formula>
    </cfRule>
    <cfRule type="expression" dxfId="3280" priority="469" stopIfTrue="1">
      <formula>COUNTIF($C$5:$Z$31,$C$129)&gt;1</formula>
    </cfRule>
    <cfRule type="expression" dxfId="3279" priority="470" stopIfTrue="1">
      <formula>COUNTIF($C$5:$Z$31,$C$128)&gt;1</formula>
    </cfRule>
    <cfRule type="expression" dxfId="3278" priority="471" stopIfTrue="1">
      <formula>COUNTIF($C$5:$Z$31,$C$127)&gt;1</formula>
    </cfRule>
    <cfRule type="expression" dxfId="3277" priority="472" stopIfTrue="1">
      <formula>COUNTIF($C$5:$Z$31,$C$126)&gt;1</formula>
    </cfRule>
    <cfRule type="expression" dxfId="3276" priority="473" stopIfTrue="1">
      <formula>COUNTIF($C$5:$Z$31,$C$125)&gt;1</formula>
    </cfRule>
    <cfRule type="expression" dxfId="3275" priority="474" stopIfTrue="1">
      <formula>COUNTIF($C$5:$Z$31,$C$124)&gt;1</formula>
    </cfRule>
    <cfRule type="expression" dxfId="3274" priority="475" stopIfTrue="1">
      <formula>COUNTIF($C$5:$Z$31,$C$123)&gt;1</formula>
    </cfRule>
    <cfRule type="expression" dxfId="3273" priority="476" stopIfTrue="1">
      <formula>COUNTIF($C$5:$Z$31,$C$122)&gt;1</formula>
    </cfRule>
    <cfRule type="expression" dxfId="3272" priority="477" stopIfTrue="1">
      <formula>COUNTIF($C$5:$Z$31,$C$121)&gt;1</formula>
    </cfRule>
    <cfRule type="expression" dxfId="3271" priority="478" stopIfTrue="1">
      <formula>COUNTIF($C$5:$Z$31,$C$120)&gt;1</formula>
    </cfRule>
    <cfRule type="expression" dxfId="3270" priority="479" stopIfTrue="1">
      <formula>COUNTIF($C$5:$Z$31,$C$119)&gt;1</formula>
    </cfRule>
    <cfRule type="expression" dxfId="3269" priority="480" stopIfTrue="1">
      <formula>COUNTIF($C$5:$Z$31,$C$118)&gt;1</formula>
    </cfRule>
    <cfRule type="expression" dxfId="3268" priority="481" stopIfTrue="1">
      <formula>COUNTIF($C$5:$Z$31,$C$117)&gt;1</formula>
    </cfRule>
    <cfRule type="expression" dxfId="3267" priority="482" stopIfTrue="1">
      <formula>COUNTIF($C$5:$Z$31,$C$116)&gt;1</formula>
    </cfRule>
    <cfRule type="expression" dxfId="3266" priority="483" stopIfTrue="1">
      <formula>COUNTIF($C$5:$Z$31,$C$115)&gt;1</formula>
    </cfRule>
    <cfRule type="expression" dxfId="3265" priority="484" stopIfTrue="1">
      <formula>COUNTIF($C$5:$Z$31,$C$114)&gt;1</formula>
    </cfRule>
    <cfRule type="expression" dxfId="3264" priority="485" stopIfTrue="1">
      <formula>COUNTIF($C$5:$Z$31,$C$113)&gt;1</formula>
    </cfRule>
    <cfRule type="expression" dxfId="3263" priority="486" stopIfTrue="1">
      <formula>COUNTIF($C$5:$Z$31,$C$112)&gt;1</formula>
    </cfRule>
    <cfRule type="expression" dxfId="3262" priority="487" stopIfTrue="1">
      <formula>COUNTIF($C$5:$Z$31,$C$111)&gt;1</formula>
    </cfRule>
    <cfRule type="expression" dxfId="3261" priority="488" stopIfTrue="1">
      <formula>COUNTIF($C$5:$Z$31,$C$110)&gt;1</formula>
    </cfRule>
    <cfRule type="expression" dxfId="3260" priority="489" stopIfTrue="1">
      <formula>COUNTIF($C$5:$Z$31,$C$109)&gt;1</formula>
    </cfRule>
    <cfRule type="expression" dxfId="3259" priority="490" stopIfTrue="1">
      <formula>COUNTIF($C$5:$Z$31,$C$108)&gt;1</formula>
    </cfRule>
    <cfRule type="expression" dxfId="3258" priority="491" stopIfTrue="1">
      <formula>COUNTIF($C$5:$Z$31,$C$107)&gt;1</formula>
    </cfRule>
    <cfRule type="expression" dxfId="3257" priority="492" stopIfTrue="1">
      <formula>COUNTIF($C$5:$Z$31,$C$106)&gt;1</formula>
    </cfRule>
    <cfRule type="expression" dxfId="3256" priority="493" stopIfTrue="1">
      <formula>COUNTIF($C$5:$Z$31,$C$105)&gt;1</formula>
    </cfRule>
    <cfRule type="expression" dxfId="3255" priority="494" stopIfTrue="1">
      <formula>COUNTIF($C$5:$Z$31,$C$104)&gt;1</formula>
    </cfRule>
    <cfRule type="expression" dxfId="3254" priority="495" stopIfTrue="1">
      <formula>COUNTIF($C$5:$Z$31,$C$103)&gt;1</formula>
    </cfRule>
    <cfRule type="expression" dxfId="3253" priority="496" stopIfTrue="1">
      <formula>COUNTIF($C$5:$Z$31,$C$102)&gt;1</formula>
    </cfRule>
    <cfRule type="expression" dxfId="3252" priority="497" stopIfTrue="1">
      <formula>COUNTIF($C$5:$Z$31,$C$101)&gt;1</formula>
    </cfRule>
    <cfRule type="cellIs" dxfId="3251" priority="498" operator="between">
      <formula>0</formula>
      <formula>1500</formula>
    </cfRule>
  </conditionalFormatting>
  <conditionalFormatting sqref="N13:O13">
    <cfRule type="expression" dxfId="3250" priority="431" stopIfTrue="1">
      <formula>COUNTIF($C$5:$Z$31,$C$133)&gt;1</formula>
    </cfRule>
    <cfRule type="expression" dxfId="3249" priority="432" stopIfTrue="1">
      <formula>COUNTIF($C$5:$Z$31,$C$132)&gt;1</formula>
    </cfRule>
    <cfRule type="expression" dxfId="3248" priority="433" stopIfTrue="1">
      <formula>COUNTIF($C$5:$Z$31,$C$131)&gt;1</formula>
    </cfRule>
    <cfRule type="expression" dxfId="3247" priority="434" stopIfTrue="1">
      <formula>COUNTIF($C$5:$Z$31,$C$130)&gt;1</formula>
    </cfRule>
    <cfRule type="expression" dxfId="3246" priority="435" stopIfTrue="1">
      <formula>COUNTIF($C$5:$Z$31,$C$129)&gt;1</formula>
    </cfRule>
    <cfRule type="expression" dxfId="3245" priority="436" stopIfTrue="1">
      <formula>COUNTIF($C$5:$Z$31,$C$128)&gt;1</formula>
    </cfRule>
    <cfRule type="expression" dxfId="3244" priority="437" stopIfTrue="1">
      <formula>COUNTIF($C$5:$Z$31,$C$127)&gt;1</formula>
    </cfRule>
    <cfRule type="expression" dxfId="3243" priority="438" stopIfTrue="1">
      <formula>COUNTIF($C$5:$Z$31,$C$126)&gt;1</formula>
    </cfRule>
    <cfRule type="expression" dxfId="3242" priority="439" stopIfTrue="1">
      <formula>COUNTIF($C$5:$Z$31,$C$125)&gt;1</formula>
    </cfRule>
    <cfRule type="expression" dxfId="3241" priority="440" stopIfTrue="1">
      <formula>COUNTIF($C$5:$Z$31,$C$124)&gt;1</formula>
    </cfRule>
    <cfRule type="expression" dxfId="3240" priority="441" stopIfTrue="1">
      <formula>COUNTIF($C$5:$Z$31,$C$123)&gt;1</formula>
    </cfRule>
    <cfRule type="expression" dxfId="3239" priority="442" stopIfTrue="1">
      <formula>COUNTIF($C$5:$Z$31,$C$122)&gt;1</formula>
    </cfRule>
    <cfRule type="expression" dxfId="3238" priority="443" stopIfTrue="1">
      <formula>COUNTIF($C$5:$Z$31,$C$121)&gt;1</formula>
    </cfRule>
    <cfRule type="expression" dxfId="3237" priority="444" stopIfTrue="1">
      <formula>COUNTIF($C$5:$Z$31,$C$120)&gt;1</formula>
    </cfRule>
    <cfRule type="expression" dxfId="3236" priority="445" stopIfTrue="1">
      <formula>COUNTIF($C$5:$Z$31,$C$119)&gt;1</formula>
    </cfRule>
    <cfRule type="expression" dxfId="3235" priority="446" stopIfTrue="1">
      <formula>COUNTIF($C$5:$Z$31,$C$118)&gt;1</formula>
    </cfRule>
    <cfRule type="expression" dxfId="3234" priority="447" stopIfTrue="1">
      <formula>COUNTIF($C$5:$Z$31,$C$117)&gt;1</formula>
    </cfRule>
    <cfRule type="expression" dxfId="3233" priority="448" stopIfTrue="1">
      <formula>COUNTIF($C$5:$Z$31,$C$116)&gt;1</formula>
    </cfRule>
    <cfRule type="expression" dxfId="3232" priority="449" stopIfTrue="1">
      <formula>COUNTIF($C$5:$Z$31,$C$115)&gt;1</formula>
    </cfRule>
    <cfRule type="expression" dxfId="3231" priority="450" stopIfTrue="1">
      <formula>COUNTIF($C$5:$Z$31,$C$114)&gt;1</formula>
    </cfRule>
    <cfRule type="expression" dxfId="3230" priority="451" stopIfTrue="1">
      <formula>COUNTIF($C$5:$Z$31,$C$113)&gt;1</formula>
    </cfRule>
    <cfRule type="expression" dxfId="3229" priority="452" stopIfTrue="1">
      <formula>COUNTIF($C$5:$Z$31,$C$112)&gt;1</formula>
    </cfRule>
    <cfRule type="expression" dxfId="3228" priority="453" stopIfTrue="1">
      <formula>COUNTIF($C$5:$Z$31,$C$111)&gt;1</formula>
    </cfRule>
    <cfRule type="expression" dxfId="3227" priority="454" stopIfTrue="1">
      <formula>COUNTIF($C$5:$Z$31,$C$110)&gt;1</formula>
    </cfRule>
    <cfRule type="expression" dxfId="3226" priority="455" stopIfTrue="1">
      <formula>COUNTIF($C$5:$Z$31,$C$109)&gt;1</formula>
    </cfRule>
    <cfRule type="expression" dxfId="3225" priority="456" stopIfTrue="1">
      <formula>COUNTIF($C$5:$Z$31,$C$108)&gt;1</formula>
    </cfRule>
    <cfRule type="expression" dxfId="3224" priority="457" stopIfTrue="1">
      <formula>COUNTIF($C$5:$Z$31,$C$107)&gt;1</formula>
    </cfRule>
    <cfRule type="expression" dxfId="3223" priority="458" stopIfTrue="1">
      <formula>COUNTIF($C$5:$Z$31,$C$106)&gt;1</formula>
    </cfRule>
    <cfRule type="expression" dxfId="3222" priority="459" stopIfTrue="1">
      <formula>COUNTIF($C$5:$Z$31,$C$105)&gt;1</formula>
    </cfRule>
    <cfRule type="expression" dxfId="3221" priority="460" stopIfTrue="1">
      <formula>COUNTIF($C$5:$Z$31,$C$104)&gt;1</formula>
    </cfRule>
    <cfRule type="expression" dxfId="3220" priority="461" stopIfTrue="1">
      <formula>COUNTIF($C$5:$Z$31,$C$103)&gt;1</formula>
    </cfRule>
    <cfRule type="expression" dxfId="3219" priority="462" stopIfTrue="1">
      <formula>COUNTIF($C$5:$Z$31,$C$102)&gt;1</formula>
    </cfRule>
    <cfRule type="expression" dxfId="3218" priority="463" stopIfTrue="1">
      <formula>COUNTIF($C$5:$Z$31,$C$101)&gt;1</formula>
    </cfRule>
    <cfRule type="cellIs" dxfId="3217" priority="464" operator="between">
      <formula>0</formula>
      <formula>1500</formula>
    </cfRule>
  </conditionalFormatting>
  <conditionalFormatting sqref="S13:T13">
    <cfRule type="expression" dxfId="3216" priority="397" stopIfTrue="1">
      <formula>COUNTIF($C$5:$Z$31,$C$133)&gt;1</formula>
    </cfRule>
    <cfRule type="expression" dxfId="3215" priority="398" stopIfTrue="1">
      <formula>COUNTIF($C$5:$Z$31,$C$132)&gt;1</formula>
    </cfRule>
    <cfRule type="expression" dxfId="3214" priority="399" stopIfTrue="1">
      <formula>COUNTIF($C$5:$Z$31,$C$131)&gt;1</formula>
    </cfRule>
    <cfRule type="expression" dxfId="3213" priority="400" stopIfTrue="1">
      <formula>COUNTIF($C$5:$Z$31,$C$130)&gt;1</formula>
    </cfRule>
    <cfRule type="expression" dxfId="3212" priority="401" stopIfTrue="1">
      <formula>COUNTIF($C$5:$Z$31,$C$129)&gt;1</formula>
    </cfRule>
    <cfRule type="expression" dxfId="3211" priority="402" stopIfTrue="1">
      <formula>COUNTIF($C$5:$Z$31,$C$128)&gt;1</formula>
    </cfRule>
    <cfRule type="expression" dxfId="3210" priority="403" stopIfTrue="1">
      <formula>COUNTIF($C$5:$Z$31,$C$127)&gt;1</formula>
    </cfRule>
    <cfRule type="expression" dxfId="3209" priority="404" stopIfTrue="1">
      <formula>COUNTIF($C$5:$Z$31,$C$126)&gt;1</formula>
    </cfRule>
    <cfRule type="expression" dxfId="3208" priority="405" stopIfTrue="1">
      <formula>COUNTIF($C$5:$Z$31,$C$125)&gt;1</formula>
    </cfRule>
    <cfRule type="expression" dxfId="3207" priority="406" stopIfTrue="1">
      <formula>COUNTIF($C$5:$Z$31,$C$124)&gt;1</formula>
    </cfRule>
    <cfRule type="expression" dxfId="3206" priority="407" stopIfTrue="1">
      <formula>COUNTIF($C$5:$Z$31,$C$123)&gt;1</formula>
    </cfRule>
    <cfRule type="expression" dxfId="3205" priority="408" stopIfTrue="1">
      <formula>COUNTIF($C$5:$Z$31,$C$122)&gt;1</formula>
    </cfRule>
    <cfRule type="expression" dxfId="3204" priority="409" stopIfTrue="1">
      <formula>COUNTIF($C$5:$Z$31,$C$121)&gt;1</formula>
    </cfRule>
    <cfRule type="expression" dxfId="3203" priority="410" stopIfTrue="1">
      <formula>COUNTIF($C$5:$Z$31,$C$120)&gt;1</formula>
    </cfRule>
    <cfRule type="expression" dxfId="3202" priority="411" stopIfTrue="1">
      <formula>COUNTIF($C$5:$Z$31,$C$119)&gt;1</formula>
    </cfRule>
    <cfRule type="expression" dxfId="3201" priority="412" stopIfTrue="1">
      <formula>COUNTIF($C$5:$Z$31,$C$118)&gt;1</formula>
    </cfRule>
    <cfRule type="expression" dxfId="3200" priority="413" stopIfTrue="1">
      <formula>COUNTIF($C$5:$Z$31,$C$117)&gt;1</formula>
    </cfRule>
    <cfRule type="expression" dxfId="3199" priority="414" stopIfTrue="1">
      <formula>COUNTIF($C$5:$Z$31,$C$116)&gt;1</formula>
    </cfRule>
    <cfRule type="expression" dxfId="3198" priority="415" stopIfTrue="1">
      <formula>COUNTIF($C$5:$Z$31,$C$115)&gt;1</formula>
    </cfRule>
    <cfRule type="expression" dxfId="3197" priority="416" stopIfTrue="1">
      <formula>COUNTIF($C$5:$Z$31,$C$114)&gt;1</formula>
    </cfRule>
    <cfRule type="expression" dxfId="3196" priority="417" stopIfTrue="1">
      <formula>COUNTIF($C$5:$Z$31,$C$113)&gt;1</formula>
    </cfRule>
    <cfRule type="expression" dxfId="3195" priority="418" stopIfTrue="1">
      <formula>COUNTIF($C$5:$Z$31,$C$112)&gt;1</formula>
    </cfRule>
    <cfRule type="expression" dxfId="3194" priority="419" stopIfTrue="1">
      <formula>COUNTIF($C$5:$Z$31,$C$111)&gt;1</formula>
    </cfRule>
    <cfRule type="expression" dxfId="3193" priority="420" stopIfTrue="1">
      <formula>COUNTIF($C$5:$Z$31,$C$110)&gt;1</formula>
    </cfRule>
    <cfRule type="expression" dxfId="3192" priority="421" stopIfTrue="1">
      <formula>COUNTIF($C$5:$Z$31,$C$109)&gt;1</formula>
    </cfRule>
    <cfRule type="expression" dxfId="3191" priority="422" stopIfTrue="1">
      <formula>COUNTIF($C$5:$Z$31,$C$108)&gt;1</formula>
    </cfRule>
    <cfRule type="expression" dxfId="3190" priority="423" stopIfTrue="1">
      <formula>COUNTIF($C$5:$Z$31,$C$107)&gt;1</formula>
    </cfRule>
    <cfRule type="expression" dxfId="3189" priority="424" stopIfTrue="1">
      <formula>COUNTIF($C$5:$Z$31,$C$106)&gt;1</formula>
    </cfRule>
    <cfRule type="expression" dxfId="3188" priority="425" stopIfTrue="1">
      <formula>COUNTIF($C$5:$Z$31,$C$105)&gt;1</formula>
    </cfRule>
    <cfRule type="expression" dxfId="3187" priority="426" stopIfTrue="1">
      <formula>COUNTIF($C$5:$Z$31,$C$104)&gt;1</formula>
    </cfRule>
    <cfRule type="expression" dxfId="3186" priority="427" stopIfTrue="1">
      <formula>COUNTIF($C$5:$Z$31,$C$103)&gt;1</formula>
    </cfRule>
    <cfRule type="expression" dxfId="3185" priority="428" stopIfTrue="1">
      <formula>COUNTIF($C$5:$Z$31,$C$102)&gt;1</formula>
    </cfRule>
    <cfRule type="expression" dxfId="3184" priority="429" stopIfTrue="1">
      <formula>COUNTIF($C$5:$Z$31,$C$101)&gt;1</formula>
    </cfRule>
    <cfRule type="cellIs" dxfId="3183" priority="430" operator="between">
      <formula>0</formula>
      <formula>1500</formula>
    </cfRule>
  </conditionalFormatting>
  <conditionalFormatting sqref="X13:Y13">
    <cfRule type="expression" dxfId="3182" priority="363" stopIfTrue="1">
      <formula>COUNTIF($C$5:$Z$31,$C$133)&gt;1</formula>
    </cfRule>
    <cfRule type="expression" dxfId="3181" priority="364" stopIfTrue="1">
      <formula>COUNTIF($C$5:$Z$31,$C$132)&gt;1</formula>
    </cfRule>
    <cfRule type="expression" dxfId="3180" priority="365" stopIfTrue="1">
      <formula>COUNTIF($C$5:$Z$31,$C$131)&gt;1</formula>
    </cfRule>
    <cfRule type="expression" dxfId="3179" priority="366" stopIfTrue="1">
      <formula>COUNTIF($C$5:$Z$31,$C$130)&gt;1</formula>
    </cfRule>
    <cfRule type="expression" dxfId="3178" priority="367" stopIfTrue="1">
      <formula>COUNTIF($C$5:$Z$31,$C$129)&gt;1</formula>
    </cfRule>
    <cfRule type="expression" dxfId="3177" priority="368" stopIfTrue="1">
      <formula>COUNTIF($C$5:$Z$31,$C$128)&gt;1</formula>
    </cfRule>
    <cfRule type="expression" dxfId="3176" priority="369" stopIfTrue="1">
      <formula>COUNTIF($C$5:$Z$31,$C$127)&gt;1</formula>
    </cfRule>
    <cfRule type="expression" dxfId="3175" priority="370" stopIfTrue="1">
      <formula>COUNTIF($C$5:$Z$31,$C$126)&gt;1</formula>
    </cfRule>
    <cfRule type="expression" dxfId="3174" priority="371" stopIfTrue="1">
      <formula>COUNTIF($C$5:$Z$31,$C$125)&gt;1</formula>
    </cfRule>
    <cfRule type="expression" dxfId="3173" priority="372" stopIfTrue="1">
      <formula>COUNTIF($C$5:$Z$31,$C$124)&gt;1</formula>
    </cfRule>
    <cfRule type="expression" dxfId="3172" priority="373" stopIfTrue="1">
      <formula>COUNTIF($C$5:$Z$31,$C$123)&gt;1</formula>
    </cfRule>
    <cfRule type="expression" dxfId="3171" priority="374" stopIfTrue="1">
      <formula>COUNTIF($C$5:$Z$31,$C$122)&gt;1</formula>
    </cfRule>
    <cfRule type="expression" dxfId="3170" priority="375" stopIfTrue="1">
      <formula>COUNTIF($C$5:$Z$31,$C$121)&gt;1</formula>
    </cfRule>
    <cfRule type="expression" dxfId="3169" priority="376" stopIfTrue="1">
      <formula>COUNTIF($C$5:$Z$31,$C$120)&gt;1</formula>
    </cfRule>
    <cfRule type="expression" dxfId="3168" priority="377" stopIfTrue="1">
      <formula>COUNTIF($C$5:$Z$31,$C$119)&gt;1</formula>
    </cfRule>
    <cfRule type="expression" dxfId="3167" priority="378" stopIfTrue="1">
      <formula>COUNTIF($C$5:$Z$31,$C$118)&gt;1</formula>
    </cfRule>
    <cfRule type="expression" dxfId="3166" priority="379" stopIfTrue="1">
      <formula>COUNTIF($C$5:$Z$31,$C$117)&gt;1</formula>
    </cfRule>
    <cfRule type="expression" dxfId="3165" priority="380" stopIfTrue="1">
      <formula>COUNTIF($C$5:$Z$31,$C$116)&gt;1</formula>
    </cfRule>
    <cfRule type="expression" dxfId="3164" priority="381" stopIfTrue="1">
      <formula>COUNTIF($C$5:$Z$31,$C$115)&gt;1</formula>
    </cfRule>
    <cfRule type="expression" dxfId="3163" priority="382" stopIfTrue="1">
      <formula>COUNTIF($C$5:$Z$31,$C$114)&gt;1</formula>
    </cfRule>
    <cfRule type="expression" dxfId="3162" priority="383" stopIfTrue="1">
      <formula>COUNTIF($C$5:$Z$31,$C$113)&gt;1</formula>
    </cfRule>
    <cfRule type="expression" dxfId="3161" priority="384" stopIfTrue="1">
      <formula>COUNTIF($C$5:$Z$31,$C$112)&gt;1</formula>
    </cfRule>
    <cfRule type="expression" dxfId="3160" priority="385" stopIfTrue="1">
      <formula>COUNTIF($C$5:$Z$31,$C$111)&gt;1</formula>
    </cfRule>
    <cfRule type="expression" dxfId="3159" priority="386" stopIfTrue="1">
      <formula>COUNTIF($C$5:$Z$31,$C$110)&gt;1</formula>
    </cfRule>
    <cfRule type="expression" dxfId="3158" priority="387" stopIfTrue="1">
      <formula>COUNTIF($C$5:$Z$31,$C$109)&gt;1</formula>
    </cfRule>
    <cfRule type="expression" dxfId="3157" priority="388" stopIfTrue="1">
      <formula>COUNTIF($C$5:$Z$31,$C$108)&gt;1</formula>
    </cfRule>
    <cfRule type="expression" dxfId="3156" priority="389" stopIfTrue="1">
      <formula>COUNTIF($C$5:$Z$31,$C$107)&gt;1</formula>
    </cfRule>
    <cfRule type="expression" dxfId="3155" priority="390" stopIfTrue="1">
      <formula>COUNTIF($C$5:$Z$31,$C$106)&gt;1</formula>
    </cfRule>
    <cfRule type="expression" dxfId="3154" priority="391" stopIfTrue="1">
      <formula>COUNTIF($C$5:$Z$31,$C$105)&gt;1</formula>
    </cfRule>
    <cfRule type="expression" dxfId="3153" priority="392" stopIfTrue="1">
      <formula>COUNTIF($C$5:$Z$31,$C$104)&gt;1</formula>
    </cfRule>
    <cfRule type="expression" dxfId="3152" priority="393" stopIfTrue="1">
      <formula>COUNTIF($C$5:$Z$31,$C$103)&gt;1</formula>
    </cfRule>
    <cfRule type="expression" dxfId="3151" priority="394" stopIfTrue="1">
      <formula>COUNTIF($C$5:$Z$31,$C$102)&gt;1</formula>
    </cfRule>
    <cfRule type="expression" dxfId="3150" priority="395" stopIfTrue="1">
      <formula>COUNTIF($C$5:$Z$31,$C$101)&gt;1</formula>
    </cfRule>
    <cfRule type="cellIs" dxfId="3149" priority="396" operator="between">
      <formula>0</formula>
      <formula>1500</formula>
    </cfRule>
  </conditionalFormatting>
  <conditionalFormatting sqref="X9:Y9">
    <cfRule type="expression" dxfId="3148" priority="329" stopIfTrue="1">
      <formula>COUNTIF($C$5:$Z$31,$C$133)&gt;1</formula>
    </cfRule>
    <cfRule type="expression" dxfId="3147" priority="330" stopIfTrue="1">
      <formula>COUNTIF($C$5:$Z$31,$C$132)&gt;1</formula>
    </cfRule>
    <cfRule type="expression" dxfId="3146" priority="331" stopIfTrue="1">
      <formula>COUNTIF($C$5:$Z$31,$C$131)&gt;1</formula>
    </cfRule>
    <cfRule type="expression" dxfId="3145" priority="332" stopIfTrue="1">
      <formula>COUNTIF($C$5:$Z$31,$C$130)&gt;1</formula>
    </cfRule>
    <cfRule type="expression" dxfId="3144" priority="333" stopIfTrue="1">
      <formula>COUNTIF($C$5:$Z$31,$C$129)&gt;1</formula>
    </cfRule>
    <cfRule type="expression" dxfId="3143" priority="334" stopIfTrue="1">
      <formula>COUNTIF($C$5:$Z$31,$C$128)&gt;1</formula>
    </cfRule>
    <cfRule type="expression" dxfId="3142" priority="335" stopIfTrue="1">
      <formula>COUNTIF($C$5:$Z$31,$C$127)&gt;1</formula>
    </cfRule>
    <cfRule type="expression" dxfId="3141" priority="336" stopIfTrue="1">
      <formula>COUNTIF($C$5:$Z$31,$C$126)&gt;1</formula>
    </cfRule>
    <cfRule type="expression" dxfId="3140" priority="337" stopIfTrue="1">
      <formula>COUNTIF($C$5:$Z$31,$C$125)&gt;1</formula>
    </cfRule>
    <cfRule type="expression" dxfId="3139" priority="338" stopIfTrue="1">
      <formula>COUNTIF($C$5:$Z$31,$C$124)&gt;1</formula>
    </cfRule>
    <cfRule type="expression" dxfId="3138" priority="339" stopIfTrue="1">
      <formula>COUNTIF($C$5:$Z$31,$C$123)&gt;1</formula>
    </cfRule>
    <cfRule type="expression" dxfId="3137" priority="340" stopIfTrue="1">
      <formula>COUNTIF($C$5:$Z$31,$C$122)&gt;1</formula>
    </cfRule>
    <cfRule type="expression" dxfId="3136" priority="341" stopIfTrue="1">
      <formula>COUNTIF($C$5:$Z$31,$C$121)&gt;1</formula>
    </cfRule>
    <cfRule type="expression" dxfId="3135" priority="342" stopIfTrue="1">
      <formula>COUNTIF($C$5:$Z$31,$C$120)&gt;1</formula>
    </cfRule>
    <cfRule type="expression" dxfId="3134" priority="343" stopIfTrue="1">
      <formula>COUNTIF($C$5:$Z$31,$C$119)&gt;1</formula>
    </cfRule>
    <cfRule type="expression" dxfId="3133" priority="344" stopIfTrue="1">
      <formula>COUNTIF($C$5:$Z$31,$C$118)&gt;1</formula>
    </cfRule>
    <cfRule type="expression" dxfId="3132" priority="345" stopIfTrue="1">
      <formula>COUNTIF($C$5:$Z$31,$C$117)&gt;1</formula>
    </cfRule>
    <cfRule type="expression" dxfId="3131" priority="346" stopIfTrue="1">
      <formula>COUNTIF($C$5:$Z$31,$C$116)&gt;1</formula>
    </cfRule>
    <cfRule type="expression" dxfId="3130" priority="347" stopIfTrue="1">
      <formula>COUNTIF($C$5:$Z$31,$C$115)&gt;1</formula>
    </cfRule>
    <cfRule type="expression" dxfId="3129" priority="348" stopIfTrue="1">
      <formula>COUNTIF($C$5:$Z$31,$C$114)&gt;1</formula>
    </cfRule>
    <cfRule type="expression" dxfId="3128" priority="349" stopIfTrue="1">
      <formula>COUNTIF($C$5:$Z$31,$C$113)&gt;1</formula>
    </cfRule>
    <cfRule type="expression" dxfId="3127" priority="350" stopIfTrue="1">
      <formula>COUNTIF($C$5:$Z$31,$C$112)&gt;1</formula>
    </cfRule>
    <cfRule type="expression" dxfId="3126" priority="351" stopIfTrue="1">
      <formula>COUNTIF($C$5:$Z$31,$C$111)&gt;1</formula>
    </cfRule>
    <cfRule type="expression" dxfId="3125" priority="352" stopIfTrue="1">
      <formula>COUNTIF($C$5:$Z$31,$C$110)&gt;1</formula>
    </cfRule>
    <cfRule type="expression" dxfId="3124" priority="353" stopIfTrue="1">
      <formula>COUNTIF($C$5:$Z$31,$C$109)&gt;1</formula>
    </cfRule>
    <cfRule type="expression" dxfId="3123" priority="354" stopIfTrue="1">
      <formula>COUNTIF($C$5:$Z$31,$C$108)&gt;1</formula>
    </cfRule>
    <cfRule type="expression" dxfId="3122" priority="355" stopIfTrue="1">
      <formula>COUNTIF($C$5:$Z$31,$C$107)&gt;1</formula>
    </cfRule>
    <cfRule type="expression" dxfId="3121" priority="356" stopIfTrue="1">
      <formula>COUNTIF($C$5:$Z$31,$C$106)&gt;1</formula>
    </cfRule>
    <cfRule type="expression" dxfId="3120" priority="357" stopIfTrue="1">
      <formula>COUNTIF($C$5:$Z$31,$C$105)&gt;1</formula>
    </cfRule>
    <cfRule type="expression" dxfId="3119" priority="358" stopIfTrue="1">
      <formula>COUNTIF($C$5:$Z$31,$C$104)&gt;1</formula>
    </cfRule>
    <cfRule type="expression" dxfId="3118" priority="359" stopIfTrue="1">
      <formula>COUNTIF($C$5:$Z$31,$C$103)&gt;1</formula>
    </cfRule>
    <cfRule type="expression" dxfId="3117" priority="360" stopIfTrue="1">
      <formula>COUNTIF($C$5:$Z$31,$C$102)&gt;1</formula>
    </cfRule>
    <cfRule type="expression" dxfId="3116" priority="361" stopIfTrue="1">
      <formula>COUNTIF($C$5:$Z$31,$C$101)&gt;1</formula>
    </cfRule>
    <cfRule type="cellIs" dxfId="3115" priority="362" operator="between">
      <formula>0</formula>
      <formula>1500</formula>
    </cfRule>
  </conditionalFormatting>
  <conditionalFormatting sqref="S9:T9">
    <cfRule type="expression" dxfId="3114" priority="295" stopIfTrue="1">
      <formula>COUNTIF($C$5:$Z$31,$C$133)&gt;1</formula>
    </cfRule>
    <cfRule type="expression" dxfId="3113" priority="296" stopIfTrue="1">
      <formula>COUNTIF($C$5:$Z$31,$C$132)&gt;1</formula>
    </cfRule>
    <cfRule type="expression" dxfId="3112" priority="297" stopIfTrue="1">
      <formula>COUNTIF($C$5:$Z$31,$C$131)&gt;1</formula>
    </cfRule>
    <cfRule type="expression" dxfId="3111" priority="298" stopIfTrue="1">
      <formula>COUNTIF($C$5:$Z$31,$C$130)&gt;1</formula>
    </cfRule>
    <cfRule type="expression" dxfId="3110" priority="299" stopIfTrue="1">
      <formula>COUNTIF($C$5:$Z$31,$C$129)&gt;1</formula>
    </cfRule>
    <cfRule type="expression" dxfId="3109" priority="300" stopIfTrue="1">
      <formula>COUNTIF($C$5:$Z$31,$C$128)&gt;1</formula>
    </cfRule>
    <cfRule type="expression" dxfId="3108" priority="301" stopIfTrue="1">
      <formula>COUNTIF($C$5:$Z$31,$C$127)&gt;1</formula>
    </cfRule>
    <cfRule type="expression" dxfId="3107" priority="302" stopIfTrue="1">
      <formula>COUNTIF($C$5:$Z$31,$C$126)&gt;1</formula>
    </cfRule>
    <cfRule type="expression" dxfId="3106" priority="303" stopIfTrue="1">
      <formula>COUNTIF($C$5:$Z$31,$C$125)&gt;1</formula>
    </cfRule>
    <cfRule type="expression" dxfId="3105" priority="304" stopIfTrue="1">
      <formula>COUNTIF($C$5:$Z$31,$C$124)&gt;1</formula>
    </cfRule>
    <cfRule type="expression" dxfId="3104" priority="305" stopIfTrue="1">
      <formula>COUNTIF($C$5:$Z$31,$C$123)&gt;1</formula>
    </cfRule>
    <cfRule type="expression" dxfId="3103" priority="306" stopIfTrue="1">
      <formula>COUNTIF($C$5:$Z$31,$C$122)&gt;1</formula>
    </cfRule>
    <cfRule type="expression" dxfId="3102" priority="307" stopIfTrue="1">
      <formula>COUNTIF($C$5:$Z$31,$C$121)&gt;1</formula>
    </cfRule>
    <cfRule type="expression" dxfId="3101" priority="308" stopIfTrue="1">
      <formula>COUNTIF($C$5:$Z$31,$C$120)&gt;1</formula>
    </cfRule>
    <cfRule type="expression" dxfId="3100" priority="309" stopIfTrue="1">
      <formula>COUNTIF($C$5:$Z$31,$C$119)&gt;1</formula>
    </cfRule>
    <cfRule type="expression" dxfId="3099" priority="310" stopIfTrue="1">
      <formula>COUNTIF($C$5:$Z$31,$C$118)&gt;1</formula>
    </cfRule>
    <cfRule type="expression" dxfId="3098" priority="311" stopIfTrue="1">
      <formula>COUNTIF($C$5:$Z$31,$C$117)&gt;1</formula>
    </cfRule>
    <cfRule type="expression" dxfId="3097" priority="312" stopIfTrue="1">
      <formula>COUNTIF($C$5:$Z$31,$C$116)&gt;1</formula>
    </cfRule>
    <cfRule type="expression" dxfId="3096" priority="313" stopIfTrue="1">
      <formula>COUNTIF($C$5:$Z$31,$C$115)&gt;1</formula>
    </cfRule>
    <cfRule type="expression" dxfId="3095" priority="314" stopIfTrue="1">
      <formula>COUNTIF($C$5:$Z$31,$C$114)&gt;1</formula>
    </cfRule>
    <cfRule type="expression" dxfId="3094" priority="315" stopIfTrue="1">
      <formula>COUNTIF($C$5:$Z$31,$C$113)&gt;1</formula>
    </cfRule>
    <cfRule type="expression" dxfId="3093" priority="316" stopIfTrue="1">
      <formula>COUNTIF($C$5:$Z$31,$C$112)&gt;1</formula>
    </cfRule>
    <cfRule type="expression" dxfId="3092" priority="317" stopIfTrue="1">
      <formula>COUNTIF($C$5:$Z$31,$C$111)&gt;1</formula>
    </cfRule>
    <cfRule type="expression" dxfId="3091" priority="318" stopIfTrue="1">
      <formula>COUNTIF($C$5:$Z$31,$C$110)&gt;1</formula>
    </cfRule>
    <cfRule type="expression" dxfId="3090" priority="319" stopIfTrue="1">
      <formula>COUNTIF($C$5:$Z$31,$C$109)&gt;1</formula>
    </cfRule>
    <cfRule type="expression" dxfId="3089" priority="320" stopIfTrue="1">
      <formula>COUNTIF($C$5:$Z$31,$C$108)&gt;1</formula>
    </cfRule>
    <cfRule type="expression" dxfId="3088" priority="321" stopIfTrue="1">
      <formula>COUNTIF($C$5:$Z$31,$C$107)&gt;1</formula>
    </cfRule>
    <cfRule type="expression" dxfId="3087" priority="322" stopIfTrue="1">
      <formula>COUNTIF($C$5:$Z$31,$C$106)&gt;1</formula>
    </cfRule>
    <cfRule type="expression" dxfId="3086" priority="323" stopIfTrue="1">
      <formula>COUNTIF($C$5:$Z$31,$C$105)&gt;1</formula>
    </cfRule>
    <cfRule type="expression" dxfId="3085" priority="324" stopIfTrue="1">
      <formula>COUNTIF($C$5:$Z$31,$C$104)&gt;1</formula>
    </cfRule>
    <cfRule type="expression" dxfId="3084" priority="325" stopIfTrue="1">
      <formula>COUNTIF($C$5:$Z$31,$C$103)&gt;1</formula>
    </cfRule>
    <cfRule type="expression" dxfId="3083" priority="326" stopIfTrue="1">
      <formula>COUNTIF($C$5:$Z$31,$C$102)&gt;1</formula>
    </cfRule>
    <cfRule type="expression" dxfId="3082" priority="327" stopIfTrue="1">
      <formula>COUNTIF($C$5:$Z$31,$C$101)&gt;1</formula>
    </cfRule>
    <cfRule type="cellIs" dxfId="3081" priority="328" operator="between">
      <formula>0</formula>
      <formula>1500</formula>
    </cfRule>
  </conditionalFormatting>
  <conditionalFormatting sqref="N9:O9">
    <cfRule type="expression" dxfId="3080" priority="261" stopIfTrue="1">
      <formula>COUNTIF($C$5:$Z$31,$C$133)&gt;1</formula>
    </cfRule>
    <cfRule type="expression" dxfId="3079" priority="262" stopIfTrue="1">
      <formula>COUNTIF($C$5:$Z$31,$C$132)&gt;1</formula>
    </cfRule>
    <cfRule type="expression" dxfId="3078" priority="263" stopIfTrue="1">
      <formula>COUNTIF($C$5:$Z$31,$C$131)&gt;1</formula>
    </cfRule>
    <cfRule type="expression" dxfId="3077" priority="264" stopIfTrue="1">
      <formula>COUNTIF($C$5:$Z$31,$C$130)&gt;1</formula>
    </cfRule>
    <cfRule type="expression" dxfId="3076" priority="265" stopIfTrue="1">
      <formula>COUNTIF($C$5:$Z$31,$C$129)&gt;1</formula>
    </cfRule>
    <cfRule type="expression" dxfId="3075" priority="266" stopIfTrue="1">
      <formula>COUNTIF($C$5:$Z$31,$C$128)&gt;1</formula>
    </cfRule>
    <cfRule type="expression" dxfId="3074" priority="267" stopIfTrue="1">
      <formula>COUNTIF($C$5:$Z$31,$C$127)&gt;1</formula>
    </cfRule>
    <cfRule type="expression" dxfId="3073" priority="268" stopIfTrue="1">
      <formula>COUNTIF($C$5:$Z$31,$C$126)&gt;1</formula>
    </cfRule>
    <cfRule type="expression" dxfId="3072" priority="269" stopIfTrue="1">
      <formula>COUNTIF($C$5:$Z$31,$C$125)&gt;1</formula>
    </cfRule>
    <cfRule type="expression" dxfId="3071" priority="270" stopIfTrue="1">
      <formula>COUNTIF($C$5:$Z$31,$C$124)&gt;1</formula>
    </cfRule>
    <cfRule type="expression" dxfId="3070" priority="271" stopIfTrue="1">
      <formula>COUNTIF($C$5:$Z$31,$C$123)&gt;1</formula>
    </cfRule>
    <cfRule type="expression" dxfId="3069" priority="272" stopIfTrue="1">
      <formula>COUNTIF($C$5:$Z$31,$C$122)&gt;1</formula>
    </cfRule>
    <cfRule type="expression" dxfId="3068" priority="273" stopIfTrue="1">
      <formula>COUNTIF($C$5:$Z$31,$C$121)&gt;1</formula>
    </cfRule>
    <cfRule type="expression" dxfId="3067" priority="274" stopIfTrue="1">
      <formula>COUNTIF($C$5:$Z$31,$C$120)&gt;1</formula>
    </cfRule>
    <cfRule type="expression" dxfId="3066" priority="275" stopIfTrue="1">
      <formula>COUNTIF($C$5:$Z$31,$C$119)&gt;1</formula>
    </cfRule>
    <cfRule type="expression" dxfId="3065" priority="276" stopIfTrue="1">
      <formula>COUNTIF($C$5:$Z$31,$C$118)&gt;1</formula>
    </cfRule>
    <cfRule type="expression" dxfId="3064" priority="277" stopIfTrue="1">
      <formula>COUNTIF($C$5:$Z$31,$C$117)&gt;1</formula>
    </cfRule>
    <cfRule type="expression" dxfId="3063" priority="278" stopIfTrue="1">
      <formula>COUNTIF($C$5:$Z$31,$C$116)&gt;1</formula>
    </cfRule>
    <cfRule type="expression" dxfId="3062" priority="279" stopIfTrue="1">
      <formula>COUNTIF($C$5:$Z$31,$C$115)&gt;1</formula>
    </cfRule>
    <cfRule type="expression" dxfId="3061" priority="280" stopIfTrue="1">
      <formula>COUNTIF($C$5:$Z$31,$C$114)&gt;1</formula>
    </cfRule>
    <cfRule type="expression" dxfId="3060" priority="281" stopIfTrue="1">
      <formula>COUNTIF($C$5:$Z$31,$C$113)&gt;1</formula>
    </cfRule>
    <cfRule type="expression" dxfId="3059" priority="282" stopIfTrue="1">
      <formula>COUNTIF($C$5:$Z$31,$C$112)&gt;1</formula>
    </cfRule>
    <cfRule type="expression" dxfId="3058" priority="283" stopIfTrue="1">
      <formula>COUNTIF($C$5:$Z$31,$C$111)&gt;1</formula>
    </cfRule>
    <cfRule type="expression" dxfId="3057" priority="284" stopIfTrue="1">
      <formula>COUNTIF($C$5:$Z$31,$C$110)&gt;1</formula>
    </cfRule>
    <cfRule type="expression" dxfId="3056" priority="285" stopIfTrue="1">
      <formula>COUNTIF($C$5:$Z$31,$C$109)&gt;1</formula>
    </cfRule>
    <cfRule type="expression" dxfId="3055" priority="286" stopIfTrue="1">
      <formula>COUNTIF($C$5:$Z$31,$C$108)&gt;1</formula>
    </cfRule>
    <cfRule type="expression" dxfId="3054" priority="287" stopIfTrue="1">
      <formula>COUNTIF($C$5:$Z$31,$C$107)&gt;1</formula>
    </cfRule>
    <cfRule type="expression" dxfId="3053" priority="288" stopIfTrue="1">
      <formula>COUNTIF($C$5:$Z$31,$C$106)&gt;1</formula>
    </cfRule>
    <cfRule type="expression" dxfId="3052" priority="289" stopIfTrue="1">
      <formula>COUNTIF($C$5:$Z$31,$C$105)&gt;1</formula>
    </cfRule>
    <cfRule type="expression" dxfId="3051" priority="290" stopIfTrue="1">
      <formula>COUNTIF($C$5:$Z$31,$C$104)&gt;1</formula>
    </cfRule>
    <cfRule type="expression" dxfId="3050" priority="291" stopIfTrue="1">
      <formula>COUNTIF($C$5:$Z$31,$C$103)&gt;1</formula>
    </cfRule>
    <cfRule type="expression" dxfId="3049" priority="292" stopIfTrue="1">
      <formula>COUNTIF($C$5:$Z$31,$C$102)&gt;1</formula>
    </cfRule>
    <cfRule type="expression" dxfId="3048" priority="293" stopIfTrue="1">
      <formula>COUNTIF($C$5:$Z$31,$C$101)&gt;1</formula>
    </cfRule>
    <cfRule type="cellIs" dxfId="3047" priority="294" operator="between">
      <formula>0</formula>
      <formula>1500</formula>
    </cfRule>
  </conditionalFormatting>
  <conditionalFormatting sqref="I9:J9">
    <cfRule type="expression" dxfId="3046" priority="227" stopIfTrue="1">
      <formula>COUNTIF($C$5:$Z$31,$C$133)&gt;1</formula>
    </cfRule>
    <cfRule type="expression" dxfId="3045" priority="228" stopIfTrue="1">
      <formula>COUNTIF($C$5:$Z$31,$C$132)&gt;1</formula>
    </cfRule>
    <cfRule type="expression" dxfId="3044" priority="229" stopIfTrue="1">
      <formula>COUNTIF($C$5:$Z$31,$C$131)&gt;1</formula>
    </cfRule>
    <cfRule type="expression" dxfId="3043" priority="230" stopIfTrue="1">
      <formula>COUNTIF($C$5:$Z$31,$C$130)&gt;1</formula>
    </cfRule>
    <cfRule type="expression" dxfId="3042" priority="231" stopIfTrue="1">
      <formula>COUNTIF($C$5:$Z$31,$C$129)&gt;1</formula>
    </cfRule>
    <cfRule type="expression" dxfId="3041" priority="232" stopIfTrue="1">
      <formula>COUNTIF($C$5:$Z$31,$C$128)&gt;1</formula>
    </cfRule>
    <cfRule type="expression" dxfId="3040" priority="233" stopIfTrue="1">
      <formula>COUNTIF($C$5:$Z$31,$C$127)&gt;1</formula>
    </cfRule>
    <cfRule type="expression" dxfId="3039" priority="234" stopIfTrue="1">
      <formula>COUNTIF($C$5:$Z$31,$C$126)&gt;1</formula>
    </cfRule>
    <cfRule type="expression" dxfId="3038" priority="235" stopIfTrue="1">
      <formula>COUNTIF($C$5:$Z$31,$C$125)&gt;1</formula>
    </cfRule>
    <cfRule type="expression" dxfId="3037" priority="236" stopIfTrue="1">
      <formula>COUNTIF($C$5:$Z$31,$C$124)&gt;1</formula>
    </cfRule>
    <cfRule type="expression" dxfId="3036" priority="237" stopIfTrue="1">
      <formula>COUNTIF($C$5:$Z$31,$C$123)&gt;1</formula>
    </cfRule>
    <cfRule type="expression" dxfId="3035" priority="238" stopIfTrue="1">
      <formula>COUNTIF($C$5:$Z$31,$C$122)&gt;1</formula>
    </cfRule>
    <cfRule type="expression" dxfId="3034" priority="239" stopIfTrue="1">
      <formula>COUNTIF($C$5:$Z$31,$C$121)&gt;1</formula>
    </cfRule>
    <cfRule type="expression" dxfId="3033" priority="240" stopIfTrue="1">
      <formula>COUNTIF($C$5:$Z$31,$C$120)&gt;1</formula>
    </cfRule>
    <cfRule type="expression" dxfId="3032" priority="241" stopIfTrue="1">
      <formula>COUNTIF($C$5:$Z$31,$C$119)&gt;1</formula>
    </cfRule>
    <cfRule type="expression" dxfId="3031" priority="242" stopIfTrue="1">
      <formula>COUNTIF($C$5:$Z$31,$C$118)&gt;1</formula>
    </cfRule>
    <cfRule type="expression" dxfId="3030" priority="243" stopIfTrue="1">
      <formula>COUNTIF($C$5:$Z$31,$C$117)&gt;1</formula>
    </cfRule>
    <cfRule type="expression" dxfId="3029" priority="244" stopIfTrue="1">
      <formula>COUNTIF($C$5:$Z$31,$C$116)&gt;1</formula>
    </cfRule>
    <cfRule type="expression" dxfId="3028" priority="245" stopIfTrue="1">
      <formula>COUNTIF($C$5:$Z$31,$C$115)&gt;1</formula>
    </cfRule>
    <cfRule type="expression" dxfId="3027" priority="246" stopIfTrue="1">
      <formula>COUNTIF($C$5:$Z$31,$C$114)&gt;1</formula>
    </cfRule>
    <cfRule type="expression" dxfId="3026" priority="247" stopIfTrue="1">
      <formula>COUNTIF($C$5:$Z$31,$C$113)&gt;1</formula>
    </cfRule>
    <cfRule type="expression" dxfId="3025" priority="248" stopIfTrue="1">
      <formula>COUNTIF($C$5:$Z$31,$C$112)&gt;1</formula>
    </cfRule>
    <cfRule type="expression" dxfId="3024" priority="249" stopIfTrue="1">
      <formula>COUNTIF($C$5:$Z$31,$C$111)&gt;1</formula>
    </cfRule>
    <cfRule type="expression" dxfId="3023" priority="250" stopIfTrue="1">
      <formula>COUNTIF($C$5:$Z$31,$C$110)&gt;1</formula>
    </cfRule>
    <cfRule type="expression" dxfId="3022" priority="251" stopIfTrue="1">
      <formula>COUNTIF($C$5:$Z$31,$C$109)&gt;1</formula>
    </cfRule>
    <cfRule type="expression" dxfId="3021" priority="252" stopIfTrue="1">
      <formula>COUNTIF($C$5:$Z$31,$C$108)&gt;1</formula>
    </cfRule>
    <cfRule type="expression" dxfId="3020" priority="253" stopIfTrue="1">
      <formula>COUNTIF($C$5:$Z$31,$C$107)&gt;1</formula>
    </cfRule>
    <cfRule type="expression" dxfId="3019" priority="254" stopIfTrue="1">
      <formula>COUNTIF($C$5:$Z$31,$C$106)&gt;1</formula>
    </cfRule>
    <cfRule type="expression" dxfId="3018" priority="255" stopIfTrue="1">
      <formula>COUNTIF($C$5:$Z$31,$C$105)&gt;1</formula>
    </cfRule>
    <cfRule type="expression" dxfId="3017" priority="256" stopIfTrue="1">
      <formula>COUNTIF($C$5:$Z$31,$C$104)&gt;1</formula>
    </cfRule>
    <cfRule type="expression" dxfId="3016" priority="257" stopIfTrue="1">
      <formula>COUNTIF($C$5:$Z$31,$C$103)&gt;1</formula>
    </cfRule>
    <cfRule type="expression" dxfId="3015" priority="258" stopIfTrue="1">
      <formula>COUNTIF($C$5:$Z$31,$C$102)&gt;1</formula>
    </cfRule>
    <cfRule type="expression" dxfId="3014" priority="259" stopIfTrue="1">
      <formula>COUNTIF($C$5:$Z$31,$C$101)&gt;1</formula>
    </cfRule>
    <cfRule type="cellIs" dxfId="3013" priority="260" operator="between">
      <formula>0</formula>
      <formula>1500</formula>
    </cfRule>
  </conditionalFormatting>
  <conditionalFormatting sqref="D9:E9">
    <cfRule type="expression" dxfId="3012" priority="193" stopIfTrue="1">
      <formula>COUNTIF($C$5:$Z$31,$C$133)&gt;1</formula>
    </cfRule>
    <cfRule type="expression" dxfId="3011" priority="194" stopIfTrue="1">
      <formula>COUNTIF($C$5:$Z$31,$C$132)&gt;1</formula>
    </cfRule>
    <cfRule type="expression" dxfId="3010" priority="195" stopIfTrue="1">
      <formula>COUNTIF($C$5:$Z$31,$C$131)&gt;1</formula>
    </cfRule>
    <cfRule type="expression" dxfId="3009" priority="196" stopIfTrue="1">
      <formula>COUNTIF($C$5:$Z$31,$C$130)&gt;1</formula>
    </cfRule>
    <cfRule type="expression" dxfId="3008" priority="197" stopIfTrue="1">
      <formula>COUNTIF($C$5:$Z$31,$C$129)&gt;1</formula>
    </cfRule>
    <cfRule type="expression" dxfId="3007" priority="198" stopIfTrue="1">
      <formula>COUNTIF($C$5:$Z$31,$C$128)&gt;1</formula>
    </cfRule>
    <cfRule type="expression" dxfId="3006" priority="199" stopIfTrue="1">
      <formula>COUNTIF($C$5:$Z$31,$C$127)&gt;1</formula>
    </cfRule>
    <cfRule type="expression" dxfId="3005" priority="200" stopIfTrue="1">
      <formula>COUNTIF($C$5:$Z$31,$C$126)&gt;1</formula>
    </cfRule>
    <cfRule type="expression" dxfId="3004" priority="201" stopIfTrue="1">
      <formula>COUNTIF($C$5:$Z$31,$C$125)&gt;1</formula>
    </cfRule>
    <cfRule type="expression" dxfId="3003" priority="202" stopIfTrue="1">
      <formula>COUNTIF($C$5:$Z$31,$C$124)&gt;1</formula>
    </cfRule>
    <cfRule type="expression" dxfId="3002" priority="203" stopIfTrue="1">
      <formula>COUNTIF($C$5:$Z$31,$C$123)&gt;1</formula>
    </cfRule>
    <cfRule type="expression" dxfId="3001" priority="204" stopIfTrue="1">
      <formula>COUNTIF($C$5:$Z$31,$C$122)&gt;1</formula>
    </cfRule>
    <cfRule type="expression" dxfId="3000" priority="205" stopIfTrue="1">
      <formula>COUNTIF($C$5:$Z$31,$C$121)&gt;1</formula>
    </cfRule>
    <cfRule type="expression" dxfId="2999" priority="206" stopIfTrue="1">
      <formula>COUNTIF($C$5:$Z$31,$C$120)&gt;1</formula>
    </cfRule>
    <cfRule type="expression" dxfId="2998" priority="207" stopIfTrue="1">
      <formula>COUNTIF($C$5:$Z$31,$C$119)&gt;1</formula>
    </cfRule>
    <cfRule type="expression" dxfId="2997" priority="208" stopIfTrue="1">
      <formula>COUNTIF($C$5:$Z$31,$C$118)&gt;1</formula>
    </cfRule>
    <cfRule type="expression" dxfId="2996" priority="209" stopIfTrue="1">
      <formula>COUNTIF($C$5:$Z$31,$C$117)&gt;1</formula>
    </cfRule>
    <cfRule type="expression" dxfId="2995" priority="210" stopIfTrue="1">
      <formula>COUNTIF($C$5:$Z$31,$C$116)&gt;1</formula>
    </cfRule>
    <cfRule type="expression" dxfId="2994" priority="211" stopIfTrue="1">
      <formula>COUNTIF($C$5:$Z$31,$C$115)&gt;1</formula>
    </cfRule>
    <cfRule type="expression" dxfId="2993" priority="212" stopIfTrue="1">
      <formula>COUNTIF($C$5:$Z$31,$C$114)&gt;1</formula>
    </cfRule>
    <cfRule type="expression" dxfId="2992" priority="213" stopIfTrue="1">
      <formula>COUNTIF($C$5:$Z$31,$C$113)&gt;1</formula>
    </cfRule>
    <cfRule type="expression" dxfId="2991" priority="214" stopIfTrue="1">
      <formula>COUNTIF($C$5:$Z$31,$C$112)&gt;1</formula>
    </cfRule>
    <cfRule type="expression" dxfId="2990" priority="215" stopIfTrue="1">
      <formula>COUNTIF($C$5:$Z$31,$C$111)&gt;1</formula>
    </cfRule>
    <cfRule type="expression" dxfId="2989" priority="216" stopIfTrue="1">
      <formula>COUNTIF($C$5:$Z$31,$C$110)&gt;1</formula>
    </cfRule>
    <cfRule type="expression" dxfId="2988" priority="217" stopIfTrue="1">
      <formula>COUNTIF($C$5:$Z$31,$C$109)&gt;1</formula>
    </cfRule>
    <cfRule type="expression" dxfId="2987" priority="218" stopIfTrue="1">
      <formula>COUNTIF($C$5:$Z$31,$C$108)&gt;1</formula>
    </cfRule>
    <cfRule type="expression" dxfId="2986" priority="219" stopIfTrue="1">
      <formula>COUNTIF($C$5:$Z$31,$C$107)&gt;1</formula>
    </cfRule>
    <cfRule type="expression" dxfId="2985" priority="220" stopIfTrue="1">
      <formula>COUNTIF($C$5:$Z$31,$C$106)&gt;1</formula>
    </cfRule>
    <cfRule type="expression" dxfId="2984" priority="221" stopIfTrue="1">
      <formula>COUNTIF($C$5:$Z$31,$C$105)&gt;1</formula>
    </cfRule>
    <cfRule type="expression" dxfId="2983" priority="222" stopIfTrue="1">
      <formula>COUNTIF($C$5:$Z$31,$C$104)&gt;1</formula>
    </cfRule>
    <cfRule type="expression" dxfId="2982" priority="223" stopIfTrue="1">
      <formula>COUNTIF($C$5:$Z$31,$C$103)&gt;1</formula>
    </cfRule>
    <cfRule type="expression" dxfId="2981" priority="224" stopIfTrue="1">
      <formula>COUNTIF($C$5:$Z$31,$C$102)&gt;1</formula>
    </cfRule>
    <cfRule type="expression" dxfId="2980" priority="225" stopIfTrue="1">
      <formula>COUNTIF($C$5:$Z$31,$C$101)&gt;1</formula>
    </cfRule>
    <cfRule type="cellIs" dxfId="2979" priority="226" operator="between">
      <formula>0</formula>
      <formula>1500</formula>
    </cfRule>
  </conditionalFormatting>
  <conditionalFormatting sqref="M29:O29">
    <cfRule type="expression" dxfId="2978" priority="160">
      <formula>COUNTIF($C$5:$Z$31,$C$133)&gt;1</formula>
    </cfRule>
    <cfRule type="expression" dxfId="2977" priority="161">
      <formula>COUNTIF($C$5:$Z$31,$C$132)&gt;1</formula>
    </cfRule>
    <cfRule type="expression" dxfId="2976" priority="162">
      <formula>COUNTIF($C$5:$Z$31,$C$131)&gt;1</formula>
    </cfRule>
    <cfRule type="expression" dxfId="2975" priority="163">
      <formula>COUNTIF($C$5:$Z$31,$C$130)&gt;1</formula>
    </cfRule>
    <cfRule type="expression" dxfId="2974" priority="164">
      <formula>COUNTIF($C$5:$Z$31,$C$129)&gt;1</formula>
    </cfRule>
    <cfRule type="expression" dxfId="2973" priority="165">
      <formula>COUNTIF($C$5:$Z$31,$C$128)&gt;1</formula>
    </cfRule>
    <cfRule type="expression" dxfId="2972" priority="166">
      <formula>COUNTIF($C$5:$Z$31,$C$127)&gt;1</formula>
    </cfRule>
    <cfRule type="expression" dxfId="2971" priority="167">
      <formula>COUNTIF($C$5:$Z$31,$C$126)&gt;1</formula>
    </cfRule>
    <cfRule type="expression" dxfId="2970" priority="168">
      <formula>COUNTIF($C$5:$Z$31,$C$125)&gt;1</formula>
    </cfRule>
    <cfRule type="expression" dxfId="2969" priority="169">
      <formula>COUNTIF($C$5:$Z$31,$C$124)&gt;1</formula>
    </cfRule>
    <cfRule type="expression" dxfId="2968" priority="170">
      <formula>COUNTIF($C$5:$Z$31,$C$123)&gt;1</formula>
    </cfRule>
    <cfRule type="expression" dxfId="2967" priority="171">
      <formula>COUNTIF($C$5:$Z$31,$C$122)&gt;1</formula>
    </cfRule>
    <cfRule type="expression" dxfId="2966" priority="172">
      <formula>COUNTIF($C$5:$Z$31,$C$121)&gt;1</formula>
    </cfRule>
    <cfRule type="expression" dxfId="2965" priority="173">
      <formula>COUNTIF($C$5:$Z$31,$C$120)&gt;1</formula>
    </cfRule>
    <cfRule type="expression" dxfId="2964" priority="174">
      <formula>COUNTIF($C$5:$Z$31,$C$119)&gt;1</formula>
    </cfRule>
    <cfRule type="expression" dxfId="2963" priority="175">
      <formula>COUNTIF($C$5:$Z$31,$C$118)&gt;1</formula>
    </cfRule>
    <cfRule type="expression" dxfId="2962" priority="176">
      <formula>COUNTIF($C$5:$Z$31,$C$117)&gt;1</formula>
    </cfRule>
    <cfRule type="expression" dxfId="2961" priority="177">
      <formula>COUNTIF($C$5:$Z$31,$C$116)&gt;1</formula>
    </cfRule>
    <cfRule type="expression" dxfId="2960" priority="178">
      <formula>COUNTIF($C$5:$Z$31,$C$115)&gt;1</formula>
    </cfRule>
    <cfRule type="expression" dxfId="2959" priority="179">
      <formula>COUNTIF($C$5:$Z$31,$C$114)&gt;1</formula>
    </cfRule>
    <cfRule type="expression" dxfId="2958" priority="180">
      <formula>COUNTIF($C$5:$Z$31,$C$113)&gt;1</formula>
    </cfRule>
    <cfRule type="expression" dxfId="2957" priority="181">
      <formula>COUNTIF($C$5:$Z$31,$C$112)&gt;1</formula>
    </cfRule>
    <cfRule type="expression" dxfId="2956" priority="182">
      <formula>COUNTIF($C$5:$Z$31,$C$111)&gt;1</formula>
    </cfRule>
    <cfRule type="expression" dxfId="2955" priority="183">
      <formula>COUNTIF($C$5:$Z$31,$C$110)&gt;1</formula>
    </cfRule>
    <cfRule type="expression" dxfId="2954" priority="184">
      <formula>COUNTIF($C$5:$Z$31,$C$109)&gt;1</formula>
    </cfRule>
    <cfRule type="expression" dxfId="2953" priority="185">
      <formula>COUNTIF($C$5:$Z$31,$C$108)&gt;1</formula>
    </cfRule>
    <cfRule type="expression" dxfId="2952" priority="186">
      <formula>COUNTIF($C$5:$Z$31,$C$107)&gt;1</formula>
    </cfRule>
    <cfRule type="expression" dxfId="2951" priority="187">
      <formula>COUNTIF($C$5:$Z$31,$C$106)&gt;1</formula>
    </cfRule>
    <cfRule type="expression" dxfId="2950" priority="188">
      <formula>COUNTIF($C$5:$Z$31,$C$105)&gt;1</formula>
    </cfRule>
    <cfRule type="expression" dxfId="2949" priority="189">
      <formula>COUNTIF($C$5:$Z$31,$C$104)&gt;1</formula>
    </cfRule>
    <cfRule type="expression" dxfId="2948" priority="190">
      <formula>COUNTIF($C$5:$Z$31,$C$103)&gt;1</formula>
    </cfRule>
    <cfRule type="expression" dxfId="2947" priority="191">
      <formula>COUNTIF($C$5:$Z$31,$C$102)&gt;1</formula>
    </cfRule>
    <cfRule type="expression" dxfId="2946" priority="192">
      <formula>COUNTIF($C$5:$Z$31,$C$101)&gt;1</formula>
    </cfRule>
  </conditionalFormatting>
  <conditionalFormatting sqref="H29:J29">
    <cfRule type="expression" dxfId="2945" priority="127">
      <formula>COUNTIF($C$5:$Z$31,$C$133)&gt;1</formula>
    </cfRule>
    <cfRule type="expression" dxfId="2944" priority="128">
      <formula>COUNTIF($C$5:$Z$31,$C$132)&gt;1</formula>
    </cfRule>
    <cfRule type="expression" dxfId="2943" priority="129">
      <formula>COUNTIF($C$5:$Z$31,$C$131)&gt;1</formula>
    </cfRule>
    <cfRule type="expression" dxfId="2942" priority="130">
      <formula>COUNTIF($C$5:$Z$31,$C$130)&gt;1</formula>
    </cfRule>
    <cfRule type="expression" dxfId="2941" priority="131">
      <formula>COUNTIF($C$5:$Z$31,$C$129)&gt;1</formula>
    </cfRule>
    <cfRule type="expression" dxfId="2940" priority="132">
      <formula>COUNTIF($C$5:$Z$31,$C$128)&gt;1</formula>
    </cfRule>
    <cfRule type="expression" dxfId="2939" priority="133">
      <formula>COUNTIF($C$5:$Z$31,$C$127)&gt;1</formula>
    </cfRule>
    <cfRule type="expression" dxfId="2938" priority="134">
      <formula>COUNTIF($C$5:$Z$31,$C$126)&gt;1</formula>
    </cfRule>
    <cfRule type="expression" dxfId="2937" priority="135">
      <formula>COUNTIF($C$5:$Z$31,$C$125)&gt;1</formula>
    </cfRule>
    <cfRule type="expression" dxfId="2936" priority="136">
      <formula>COUNTIF($C$5:$Z$31,$C$124)&gt;1</formula>
    </cfRule>
    <cfRule type="expression" dxfId="2935" priority="137">
      <formula>COUNTIF($C$5:$Z$31,$C$123)&gt;1</formula>
    </cfRule>
    <cfRule type="expression" dxfId="2934" priority="138">
      <formula>COUNTIF($C$5:$Z$31,$C$122)&gt;1</formula>
    </cfRule>
    <cfRule type="expression" dxfId="2933" priority="139">
      <formula>COUNTIF($C$5:$Z$31,$C$121)&gt;1</formula>
    </cfRule>
    <cfRule type="expression" dxfId="2932" priority="140">
      <formula>COUNTIF($C$5:$Z$31,$C$120)&gt;1</formula>
    </cfRule>
    <cfRule type="expression" dxfId="2931" priority="141">
      <formula>COUNTIF($C$5:$Z$31,$C$119)&gt;1</formula>
    </cfRule>
    <cfRule type="expression" dxfId="2930" priority="142">
      <formula>COUNTIF($C$5:$Z$31,$C$118)&gt;1</formula>
    </cfRule>
    <cfRule type="expression" dxfId="2929" priority="143">
      <formula>COUNTIF($C$5:$Z$31,$C$117)&gt;1</formula>
    </cfRule>
    <cfRule type="expression" dxfId="2928" priority="144">
      <formula>COUNTIF($C$5:$Z$31,$C$116)&gt;1</formula>
    </cfRule>
    <cfRule type="expression" dxfId="2927" priority="145">
      <formula>COUNTIF($C$5:$Z$31,$C$115)&gt;1</formula>
    </cfRule>
    <cfRule type="expression" dxfId="2926" priority="146">
      <formula>COUNTIF($C$5:$Z$31,$C$114)&gt;1</formula>
    </cfRule>
    <cfRule type="expression" dxfId="2925" priority="147">
      <formula>COUNTIF($C$5:$Z$31,$C$113)&gt;1</formula>
    </cfRule>
    <cfRule type="expression" dxfId="2924" priority="148">
      <formula>COUNTIF($C$5:$Z$31,$C$112)&gt;1</formula>
    </cfRule>
    <cfRule type="expression" dxfId="2923" priority="149">
      <formula>COUNTIF($C$5:$Z$31,$C$111)&gt;1</formula>
    </cfRule>
    <cfRule type="expression" dxfId="2922" priority="150">
      <formula>COUNTIF($C$5:$Z$31,$C$110)&gt;1</formula>
    </cfRule>
    <cfRule type="expression" dxfId="2921" priority="151">
      <formula>COUNTIF($C$5:$Z$31,$C$109)&gt;1</formula>
    </cfRule>
    <cfRule type="expression" dxfId="2920" priority="152">
      <formula>COUNTIF($C$5:$Z$31,$C$108)&gt;1</formula>
    </cfRule>
    <cfRule type="expression" dxfId="2919" priority="153">
      <formula>COUNTIF($C$5:$Z$31,$C$107)&gt;1</formula>
    </cfRule>
    <cfRule type="expression" dxfId="2918" priority="154">
      <formula>COUNTIF($C$5:$Z$31,$C$106)&gt;1</formula>
    </cfRule>
    <cfRule type="expression" dxfId="2917" priority="155">
      <formula>COUNTIF($C$5:$Z$31,$C$105)&gt;1</formula>
    </cfRule>
    <cfRule type="expression" dxfId="2916" priority="156">
      <formula>COUNTIF($C$5:$Z$31,$C$104)&gt;1</formula>
    </cfRule>
    <cfRule type="expression" dxfId="2915" priority="157">
      <formula>COUNTIF($C$5:$Z$31,$C$103)&gt;1</formula>
    </cfRule>
    <cfRule type="expression" dxfId="2914" priority="158">
      <formula>COUNTIF($C$5:$Z$31,$C$102)&gt;1</formula>
    </cfRule>
    <cfRule type="expression" dxfId="2913" priority="159">
      <formula>COUNTIF($C$5:$Z$31,$C$101)&gt;1</formula>
    </cfRule>
  </conditionalFormatting>
  <conditionalFormatting sqref="C29:E29">
    <cfRule type="expression" dxfId="2912" priority="94">
      <formula>COUNTIF($C$5:$Z$31,$C$133)&gt;1</formula>
    </cfRule>
    <cfRule type="expression" dxfId="2911" priority="95">
      <formula>COUNTIF($C$5:$Z$31,$C$132)&gt;1</formula>
    </cfRule>
    <cfRule type="expression" dxfId="2910" priority="96">
      <formula>COUNTIF($C$5:$Z$31,$C$131)&gt;1</formula>
    </cfRule>
    <cfRule type="expression" dxfId="2909" priority="97">
      <formula>COUNTIF($C$5:$Z$31,$C$130)&gt;1</formula>
    </cfRule>
    <cfRule type="expression" dxfId="2908" priority="98">
      <formula>COUNTIF($C$5:$Z$31,$C$129)&gt;1</formula>
    </cfRule>
    <cfRule type="expression" dxfId="2907" priority="99">
      <formula>COUNTIF($C$5:$Z$31,$C$128)&gt;1</formula>
    </cfRule>
    <cfRule type="expression" dxfId="2906" priority="100">
      <formula>COUNTIF($C$5:$Z$31,$C$127)&gt;1</formula>
    </cfRule>
    <cfRule type="expression" dxfId="2905" priority="101">
      <formula>COUNTIF($C$5:$Z$31,$C$126)&gt;1</formula>
    </cfRule>
    <cfRule type="expression" dxfId="2904" priority="102">
      <formula>COUNTIF($C$5:$Z$31,$C$125)&gt;1</formula>
    </cfRule>
    <cfRule type="expression" dxfId="2903" priority="103">
      <formula>COUNTIF($C$5:$Z$31,$C$124)&gt;1</formula>
    </cfRule>
    <cfRule type="expression" dxfId="2902" priority="104">
      <formula>COUNTIF($C$5:$Z$31,$C$123)&gt;1</formula>
    </cfRule>
    <cfRule type="expression" dxfId="2901" priority="105">
      <formula>COUNTIF($C$5:$Z$31,$C$122)&gt;1</formula>
    </cfRule>
    <cfRule type="expression" dxfId="2900" priority="106">
      <formula>COUNTIF($C$5:$Z$31,$C$121)&gt;1</formula>
    </cfRule>
    <cfRule type="expression" dxfId="2899" priority="107">
      <formula>COUNTIF($C$5:$Z$31,$C$120)&gt;1</formula>
    </cfRule>
    <cfRule type="expression" dxfId="2898" priority="108">
      <formula>COUNTIF($C$5:$Z$31,$C$119)&gt;1</formula>
    </cfRule>
    <cfRule type="expression" dxfId="2897" priority="109">
      <formula>COUNTIF($C$5:$Z$31,$C$118)&gt;1</formula>
    </cfRule>
    <cfRule type="expression" dxfId="2896" priority="110">
      <formula>COUNTIF($C$5:$Z$31,$C$117)&gt;1</formula>
    </cfRule>
    <cfRule type="expression" dxfId="2895" priority="111">
      <formula>COUNTIF($C$5:$Z$31,$C$116)&gt;1</formula>
    </cfRule>
    <cfRule type="expression" dxfId="2894" priority="112">
      <formula>COUNTIF($C$5:$Z$31,$C$115)&gt;1</formula>
    </cfRule>
    <cfRule type="expression" dxfId="2893" priority="113">
      <formula>COUNTIF($C$5:$Z$31,$C$114)&gt;1</formula>
    </cfRule>
    <cfRule type="expression" dxfId="2892" priority="114">
      <formula>COUNTIF($C$5:$Z$31,$C$113)&gt;1</formula>
    </cfRule>
    <cfRule type="expression" dxfId="2891" priority="115">
      <formula>COUNTIF($C$5:$Z$31,$C$112)&gt;1</formula>
    </cfRule>
    <cfRule type="expression" dxfId="2890" priority="116">
      <formula>COUNTIF($C$5:$Z$31,$C$111)&gt;1</formula>
    </cfRule>
    <cfRule type="expression" dxfId="2889" priority="117">
      <formula>COUNTIF($C$5:$Z$31,$C$110)&gt;1</formula>
    </cfRule>
    <cfRule type="expression" dxfId="2888" priority="118">
      <formula>COUNTIF($C$5:$Z$31,$C$109)&gt;1</formula>
    </cfRule>
    <cfRule type="expression" dxfId="2887" priority="119">
      <formula>COUNTIF($C$5:$Z$31,$C$108)&gt;1</formula>
    </cfRule>
    <cfRule type="expression" dxfId="2886" priority="120">
      <formula>COUNTIF($C$5:$Z$31,$C$107)&gt;1</formula>
    </cfRule>
    <cfRule type="expression" dxfId="2885" priority="121">
      <formula>COUNTIF($C$5:$Z$31,$C$106)&gt;1</formula>
    </cfRule>
    <cfRule type="expression" dxfId="2884" priority="122">
      <formula>COUNTIF($C$5:$Z$31,$C$105)&gt;1</formula>
    </cfRule>
    <cfRule type="expression" dxfId="2883" priority="123">
      <formula>COUNTIF($C$5:$Z$31,$C$104)&gt;1</formula>
    </cfRule>
    <cfRule type="expression" dxfId="2882" priority="124">
      <formula>COUNTIF($C$5:$Z$31,$C$103)&gt;1</formula>
    </cfRule>
    <cfRule type="expression" dxfId="2881" priority="125">
      <formula>COUNTIF($C$5:$Z$31,$C$102)&gt;1</formula>
    </cfRule>
    <cfRule type="expression" dxfId="2880" priority="126">
      <formula>COUNTIF($C$5:$Z$31,$C$101)&gt;1</formula>
    </cfRule>
  </conditionalFormatting>
  <conditionalFormatting sqref="D87:D92">
    <cfRule type="cellIs" dxfId="2879" priority="69" operator="equal">
      <formula>"GL"</formula>
    </cfRule>
    <cfRule type="cellIs" dxfId="2878" priority="70" operator="equal">
      <formula>"VE"</formula>
    </cfRule>
    <cfRule type="cellIs" dxfId="2877" priority="71" operator="equal">
      <formula>"AT"</formula>
    </cfRule>
  </conditionalFormatting>
  <conditionalFormatting sqref="I87:I92">
    <cfRule type="cellIs" dxfId="2876" priority="66" operator="equal">
      <formula>"GL"</formula>
    </cfRule>
    <cfRule type="cellIs" dxfId="2875" priority="67" operator="equal">
      <formula>"VE"</formula>
    </cfRule>
    <cfRule type="cellIs" dxfId="2874" priority="68" operator="equal">
      <formula>"AT"</formula>
    </cfRule>
  </conditionalFormatting>
  <conditionalFormatting sqref="N87:N92">
    <cfRule type="cellIs" dxfId="2873" priority="63" operator="equal">
      <formula>"GL"</formula>
    </cfRule>
    <cfRule type="cellIs" dxfId="2872" priority="64" operator="equal">
      <formula>"VE"</formula>
    </cfRule>
    <cfRule type="cellIs" dxfId="2871" priority="65" operator="equal">
      <formula>"AT"</formula>
    </cfRule>
  </conditionalFormatting>
  <conditionalFormatting sqref="S87:S92">
    <cfRule type="cellIs" dxfId="2870" priority="60" operator="equal">
      <formula>"GL"</formula>
    </cfRule>
    <cfRule type="cellIs" dxfId="2869" priority="61" operator="equal">
      <formula>"VE"</formula>
    </cfRule>
    <cfRule type="cellIs" dxfId="2868" priority="62" operator="equal">
      <formula>"AT"</formula>
    </cfRule>
  </conditionalFormatting>
  <conditionalFormatting sqref="X87:X92">
    <cfRule type="cellIs" dxfId="2867" priority="57" operator="equal">
      <formula>"GL"</formula>
    </cfRule>
    <cfRule type="cellIs" dxfId="2866" priority="58" operator="equal">
      <formula>"VE"</formula>
    </cfRule>
    <cfRule type="cellIs" dxfId="2865" priority="59" operator="equal">
      <formula>"AT"</formula>
    </cfRule>
  </conditionalFormatting>
  <conditionalFormatting sqref="AC87:AC92">
    <cfRule type="cellIs" dxfId="2864" priority="54" operator="equal">
      <formula>"GL"</formula>
    </cfRule>
    <cfRule type="cellIs" dxfId="2863" priority="55" operator="equal">
      <formula>"VE"</formula>
    </cfRule>
    <cfRule type="cellIs" dxfId="2862" priority="56" operator="equal">
      <formula>"AT"</formula>
    </cfRule>
  </conditionalFormatting>
  <conditionalFormatting sqref="C87:C91">
    <cfRule type="expression" dxfId="2861" priority="49">
      <formula>AND(D87="B")</formula>
    </cfRule>
    <cfRule type="expression" dxfId="2860" priority="50">
      <formula>AND(D87="g")</formula>
    </cfRule>
    <cfRule type="expression" dxfId="2859" priority="51">
      <formula>AND(D87="t")</formula>
    </cfRule>
    <cfRule type="expression" dxfId="2858" priority="52">
      <formula>AND(D87="L")</formula>
    </cfRule>
    <cfRule type="expression" dxfId="2857" priority="53">
      <formula>AND(D87="N")</formula>
    </cfRule>
  </conditionalFormatting>
  <conditionalFormatting sqref="C92">
    <cfRule type="expression" dxfId="2856" priority="44">
      <formula>AND(D92="B")</formula>
    </cfRule>
    <cfRule type="expression" dxfId="2855" priority="45">
      <formula>AND(D92="g")</formula>
    </cfRule>
    <cfRule type="expression" dxfId="2854" priority="46">
      <formula>AND(D92="t")</formula>
    </cfRule>
    <cfRule type="expression" dxfId="2853" priority="47">
      <formula>AND(D92="L")</formula>
    </cfRule>
    <cfRule type="expression" dxfId="2852" priority="48">
      <formula>AND(D92="N")</formula>
    </cfRule>
  </conditionalFormatting>
  <conditionalFormatting sqref="H87:H92">
    <cfRule type="expression" dxfId="2851" priority="39">
      <formula>AND(I87="B")</formula>
    </cfRule>
    <cfRule type="expression" dxfId="2850" priority="40">
      <formula>AND(I87="g")</formula>
    </cfRule>
    <cfRule type="expression" dxfId="2849" priority="41">
      <formula>AND(I87="t")</formula>
    </cfRule>
    <cfRule type="expression" dxfId="2848" priority="42">
      <formula>AND(I87="L")</formula>
    </cfRule>
    <cfRule type="expression" dxfId="2847" priority="43">
      <formula>AND(I87="N")</formula>
    </cfRule>
  </conditionalFormatting>
  <conditionalFormatting sqref="M87:M92">
    <cfRule type="expression" dxfId="2846" priority="34">
      <formula>AND(N87="B")</formula>
    </cfRule>
    <cfRule type="expression" dxfId="2845" priority="35">
      <formula>AND(N87="g")</formula>
    </cfRule>
    <cfRule type="expression" dxfId="2844" priority="36">
      <formula>AND(N87="t")</formula>
    </cfRule>
    <cfRule type="expression" dxfId="2843" priority="37">
      <formula>AND(N87="L")</formula>
    </cfRule>
    <cfRule type="expression" dxfId="2842" priority="38">
      <formula>AND(N87="N")</formula>
    </cfRule>
  </conditionalFormatting>
  <conditionalFormatting sqref="R87:R92">
    <cfRule type="expression" dxfId="2841" priority="29">
      <formula>AND(S87="B")</formula>
    </cfRule>
    <cfRule type="expression" dxfId="2840" priority="30">
      <formula>AND(S87="g")</formula>
    </cfRule>
    <cfRule type="expression" dxfId="2839" priority="31">
      <formula>AND(S87="t")</formula>
    </cfRule>
    <cfRule type="expression" dxfId="2838" priority="32">
      <formula>AND(S87="L")</formula>
    </cfRule>
    <cfRule type="expression" dxfId="2837" priority="33">
      <formula>AND(S87="N")</formula>
    </cfRule>
  </conditionalFormatting>
  <conditionalFormatting sqref="W87:W92">
    <cfRule type="expression" dxfId="2836" priority="24">
      <formula>AND(X87="B")</formula>
    </cfRule>
    <cfRule type="expression" dxfId="2835" priority="25">
      <formula>AND(X87="g")</formula>
    </cfRule>
    <cfRule type="expression" dxfId="2834" priority="26">
      <formula>AND(X87="t")</formula>
    </cfRule>
    <cfRule type="expression" dxfId="2833" priority="27">
      <formula>AND(X87="L")</formula>
    </cfRule>
    <cfRule type="expression" dxfId="2832" priority="28">
      <formula>AND(X87="N")</formula>
    </cfRule>
  </conditionalFormatting>
  <conditionalFormatting sqref="AB87:AB89">
    <cfRule type="expression" dxfId="2831" priority="19">
      <formula>AND(AC87="B")</formula>
    </cfRule>
    <cfRule type="expression" dxfId="2830" priority="20">
      <formula>AND(AC87="g")</formula>
    </cfRule>
    <cfRule type="expression" dxfId="2829" priority="21">
      <formula>AND(AC87="t")</formula>
    </cfRule>
    <cfRule type="expression" dxfId="2828" priority="22">
      <formula>AND(AC87="L")</formula>
    </cfRule>
    <cfRule type="expression" dxfId="2827" priority="23">
      <formula>AND(AC87="N")</formula>
    </cfRule>
  </conditionalFormatting>
  <conditionalFormatting sqref="E87:E92">
    <cfRule type="cellIs" dxfId="2826" priority="16" operator="equal">
      <formula>"GL"</formula>
    </cfRule>
    <cfRule type="cellIs" dxfId="2825" priority="17" operator="equal">
      <formula>"VE"</formula>
    </cfRule>
    <cfRule type="cellIs" dxfId="2824" priority="18" operator="equal">
      <formula>"AT"</formula>
    </cfRule>
  </conditionalFormatting>
  <conditionalFormatting sqref="J87:J92">
    <cfRule type="cellIs" dxfId="2823" priority="13" operator="equal">
      <formula>"GL"</formula>
    </cfRule>
    <cfRule type="cellIs" dxfId="2822" priority="14" operator="equal">
      <formula>"VE"</formula>
    </cfRule>
    <cfRule type="cellIs" dxfId="2821" priority="15" operator="equal">
      <formula>"AT"</formula>
    </cfRule>
  </conditionalFormatting>
  <conditionalFormatting sqref="O87:O92">
    <cfRule type="cellIs" dxfId="2820" priority="10" operator="equal">
      <formula>"GL"</formula>
    </cfRule>
    <cfRule type="cellIs" dxfId="2819" priority="11" operator="equal">
      <formula>"VE"</formula>
    </cfRule>
    <cfRule type="cellIs" dxfId="2818" priority="12" operator="equal">
      <formula>"AT"</formula>
    </cfRule>
  </conditionalFormatting>
  <conditionalFormatting sqref="T87:T92">
    <cfRule type="cellIs" dxfId="2817" priority="7" operator="equal">
      <formula>"GL"</formula>
    </cfRule>
    <cfRule type="cellIs" dxfId="2816" priority="8" operator="equal">
      <formula>"VE"</formula>
    </cfRule>
    <cfRule type="cellIs" dxfId="2815" priority="9" operator="equal">
      <formula>"AT"</formula>
    </cfRule>
  </conditionalFormatting>
  <conditionalFormatting sqref="Y87:Y92">
    <cfRule type="cellIs" dxfId="2814" priority="4" operator="equal">
      <formula>"GL"</formula>
    </cfRule>
    <cfRule type="cellIs" dxfId="2813" priority="5" operator="equal">
      <formula>"VE"</formula>
    </cfRule>
    <cfRule type="cellIs" dxfId="2812" priority="6" operator="equal">
      <formula>"AT"</formula>
    </cfRule>
  </conditionalFormatting>
  <conditionalFormatting sqref="AD87:AD92">
    <cfRule type="cellIs" dxfId="2811" priority="1" operator="equal">
      <formula>"GL"</formula>
    </cfRule>
    <cfRule type="cellIs" dxfId="2810" priority="2" operator="equal">
      <formula>"VE"</formula>
    </cfRule>
    <cfRule type="cellIs" dxfId="2809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Samedi_S1">
                <anchor moveWithCells="1" sizeWithCells="1">
                  <from>
                    <xdr:col>27</xdr:col>
                    <xdr:colOff>47625</xdr:colOff>
                    <xdr:row>21</xdr:row>
                    <xdr:rowOff>85725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3">
    <tabColor rgb="FFFF0000"/>
    <pageSetUpPr fitToPage="1"/>
  </sheetPr>
  <dimension ref="A1:AM167"/>
  <sheetViews>
    <sheetView workbookViewId="0">
      <selection activeCell="N29" sqref="N29:O29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28515625" style="1" customWidth="1"/>
    <col min="7" max="7" width="2" style="1" customWidth="1"/>
    <col min="8" max="8" width="7.7109375" style="1" customWidth="1"/>
    <col min="9" max="9" width="4.140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7.5703125" style="1" customWidth="1"/>
    <col min="30" max="30" width="6.5703125" style="1" customWidth="1"/>
    <col min="31" max="31" width="17.140625" style="1" customWidth="1"/>
    <col min="32" max="32" width="11.140625" style="1" customWidth="1"/>
    <col min="33" max="33" width="14.140625" style="1" customWidth="1"/>
    <col min="34" max="34" width="11.42578125" style="1"/>
    <col min="35" max="35" width="14.28515625" style="1" customWidth="1"/>
    <col min="36" max="16384" width="11.42578125" style="1"/>
  </cols>
  <sheetData>
    <row r="1" spans="1:38" ht="21" x14ac:dyDescent="0.3">
      <c r="A1" s="1044">
        <f ca="1">TODAY()</f>
        <v>45613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1044"/>
      <c r="M1" s="1044"/>
      <c r="N1" s="1044"/>
      <c r="O1" s="1044"/>
      <c r="P1" s="1044"/>
      <c r="Q1" s="1044"/>
      <c r="R1" s="1044"/>
      <c r="S1" s="1044"/>
      <c r="T1" s="1044"/>
      <c r="U1" s="1044"/>
      <c r="V1" s="1044"/>
      <c r="W1" s="1044"/>
      <c r="X1" s="1044"/>
      <c r="Y1" s="1044"/>
      <c r="Z1" s="1044"/>
    </row>
    <row r="2" spans="1:38" ht="15.75" customHeight="1" x14ac:dyDescent="0.35">
      <c r="A2" s="119">
        <v>0</v>
      </c>
      <c r="F2" s="1" t="s">
        <v>1</v>
      </c>
    </row>
    <row r="3" spans="1:38" ht="31.5" customHeight="1" x14ac:dyDescent="0.35">
      <c r="A3" s="867">
        <v>201</v>
      </c>
      <c r="B3" s="1114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 x14ac:dyDescent="0.4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 x14ac:dyDescent="0.4">
      <c r="A5" s="841" t="s">
        <v>8</v>
      </c>
      <c r="B5" s="5"/>
      <c r="C5" s="845">
        <v>1024</v>
      </c>
      <c r="D5" s="877"/>
      <c r="E5" s="934"/>
      <c r="F5" s="393"/>
      <c r="G5" s="5"/>
      <c r="H5" s="845"/>
      <c r="I5" s="877"/>
      <c r="J5" s="934"/>
      <c r="K5" s="584"/>
      <c r="L5" s="5"/>
      <c r="M5" s="843"/>
      <c r="N5" s="878"/>
      <c r="O5" s="887"/>
      <c r="P5" s="11"/>
      <c r="Q5" s="5"/>
      <c r="R5" s="843"/>
      <c r="S5" s="878"/>
      <c r="T5" s="887"/>
      <c r="U5" s="11"/>
      <c r="V5" s="5"/>
      <c r="W5" s="843"/>
      <c r="X5" s="878"/>
      <c r="Y5" s="887"/>
      <c r="Z5" s="11"/>
      <c r="AA5" s="5"/>
      <c r="AE5" s="793">
        <v>1006</v>
      </c>
      <c r="AF5" s="586"/>
      <c r="AG5" s="257"/>
      <c r="AH5" s="127"/>
      <c r="AI5" s="169" t="s">
        <v>10</v>
      </c>
      <c r="AJ5" s="170"/>
    </row>
    <row r="6" spans="1:38" ht="18" customHeight="1" thickBot="1" x14ac:dyDescent="0.4">
      <c r="A6" s="841"/>
      <c r="B6" s="5"/>
      <c r="C6" s="954"/>
      <c r="D6" s="1115"/>
      <c r="E6" s="1057" t="s">
        <v>265</v>
      </c>
      <c r="F6" s="1247"/>
      <c r="G6" s="183"/>
      <c r="H6" s="954"/>
      <c r="I6" s="1115"/>
      <c r="J6" s="954"/>
      <c r="K6" s="1115"/>
      <c r="L6" s="183"/>
      <c r="M6" s="954"/>
      <c r="N6" s="1115"/>
      <c r="O6" s="1116"/>
      <c r="P6" s="1117"/>
      <c r="Q6" s="183"/>
      <c r="R6" s="1091"/>
      <c r="S6" s="1118"/>
      <c r="T6" s="1116"/>
      <c r="U6" s="1117"/>
      <c r="V6" s="5"/>
      <c r="W6" s="954"/>
      <c r="X6" s="1046"/>
      <c r="Y6" s="1116"/>
      <c r="Z6" s="1117"/>
      <c r="AA6" s="5"/>
      <c r="AC6" s="1" t="s">
        <v>2</v>
      </c>
      <c r="AE6" s="159"/>
      <c r="AF6" s="564"/>
      <c r="AG6" s="257"/>
      <c r="AH6" s="85"/>
      <c r="AI6" s="162" t="s">
        <v>11</v>
      </c>
      <c r="AJ6" s="290"/>
    </row>
    <row r="7" spans="1:38" ht="18" customHeight="1" x14ac:dyDescent="0.35">
      <c r="A7" s="1108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677"/>
      <c r="AF7" s="274"/>
      <c r="AG7" s="285"/>
      <c r="AH7" s="85"/>
      <c r="AI7" s="163" t="s">
        <v>12</v>
      </c>
      <c r="AJ7" s="264"/>
      <c r="AL7" s="139"/>
    </row>
    <row r="8" spans="1:38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L8" s="1" t="s">
        <v>2</v>
      </c>
    </row>
    <row r="9" spans="1:38" ht="18" customHeight="1" thickBot="1" x14ac:dyDescent="0.4">
      <c r="A9" s="847" t="s">
        <v>13</v>
      </c>
      <c r="B9" s="5"/>
      <c r="C9" s="27">
        <v>9207</v>
      </c>
      <c r="D9" s="1166"/>
      <c r="E9" s="1080"/>
      <c r="F9" s="26">
        <v>13</v>
      </c>
      <c r="G9" s="5"/>
      <c r="H9" s="27" t="str">
        <f>$AB$41</f>
        <v>9204</v>
      </c>
      <c r="I9" s="843"/>
      <c r="J9" s="878"/>
      <c r="K9" s="26">
        <v>8</v>
      </c>
      <c r="M9" s="27" t="str">
        <f>$AB$39</f>
        <v>9103</v>
      </c>
      <c r="N9" s="843"/>
      <c r="O9" s="878"/>
      <c r="P9" s="26">
        <v>6</v>
      </c>
      <c r="Q9" s="5"/>
      <c r="R9" s="27" t="str">
        <f>$AB$37</f>
        <v>9102</v>
      </c>
      <c r="S9" s="843"/>
      <c r="T9" s="878"/>
      <c r="U9" s="26">
        <v>4</v>
      </c>
      <c r="V9" s="5"/>
      <c r="W9" s="27" t="str">
        <f>$AB$34</f>
        <v>9201</v>
      </c>
      <c r="X9" s="1112"/>
      <c r="Y9" s="1113"/>
      <c r="Z9" s="26">
        <v>1</v>
      </c>
      <c r="AA9" s="5"/>
      <c r="AB9" s="858" t="s">
        <v>14</v>
      </c>
      <c r="AC9" s="858"/>
      <c r="AE9" s="158"/>
      <c r="AF9" s="276"/>
      <c r="AG9" s="597"/>
      <c r="AH9" s="85"/>
      <c r="AI9" s="267" t="s">
        <v>15</v>
      </c>
      <c r="AJ9" s="173"/>
    </row>
    <row r="10" spans="1:38" ht="18" customHeight="1" thickBot="1" x14ac:dyDescent="0.4">
      <c r="A10" s="847"/>
      <c r="B10" s="5"/>
      <c r="C10" s="839">
        <f>$AC$46</f>
        <v>0.25833333333333336</v>
      </c>
      <c r="D10" s="1105"/>
      <c r="E10" s="839">
        <f>$AF$46</f>
        <v>5.8333333333333327E-2</v>
      </c>
      <c r="F10" s="840"/>
      <c r="G10" s="25"/>
      <c r="H10" s="839">
        <f>$AC$41</f>
        <v>0.22361111111111109</v>
      </c>
      <c r="I10" s="1105"/>
      <c r="J10" s="839">
        <f>$AF$41</f>
        <v>6.9444444444444447E-4</v>
      </c>
      <c r="K10" s="840"/>
      <c r="M10" s="839">
        <f>$AC$39</f>
        <v>0.21458333333333335</v>
      </c>
      <c r="N10" s="1105"/>
      <c r="O10" s="839">
        <f>$AF$39</f>
        <v>6.1111111111111116E-2</v>
      </c>
      <c r="P10" s="840"/>
      <c r="Q10" s="25"/>
      <c r="R10" s="839">
        <f>$AC$37</f>
        <v>0.20416666666666669</v>
      </c>
      <c r="S10" s="1105"/>
      <c r="T10" s="839">
        <f>$AF$37</f>
        <v>3.888888888888889E-2</v>
      </c>
      <c r="U10" s="840"/>
      <c r="V10" s="25"/>
      <c r="W10" s="839">
        <f>$AC$34</f>
        <v>0.17847222222222223</v>
      </c>
      <c r="X10" s="1105"/>
      <c r="Y10" s="839" t="str">
        <f>$AF$34</f>
        <v>21:10</v>
      </c>
      <c r="Z10" s="840"/>
      <c r="AA10" s="5"/>
      <c r="AB10" s="858" t="s">
        <v>16</v>
      </c>
      <c r="AC10" s="858"/>
      <c r="AE10" s="158"/>
      <c r="AF10" s="277"/>
      <c r="AG10" s="280"/>
      <c r="AH10" s="85"/>
      <c r="AI10" s="227"/>
      <c r="AJ10" s="263"/>
    </row>
    <row r="11" spans="1:38" ht="18" customHeight="1" x14ac:dyDescent="0.35">
      <c r="A11" s="1108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 x14ac:dyDescent="0.4">
      <c r="A13" s="841" t="s">
        <v>18</v>
      </c>
      <c r="B13" s="5"/>
      <c r="C13" s="27">
        <v>9209</v>
      </c>
      <c r="D13" s="843"/>
      <c r="E13" s="878"/>
      <c r="F13" s="26">
        <v>16</v>
      </c>
      <c r="G13" s="5"/>
      <c r="H13" s="27" t="str">
        <f>$AB$40</f>
        <v>9104</v>
      </c>
      <c r="I13" s="843"/>
      <c r="J13" s="878"/>
      <c r="K13" s="26">
        <v>7</v>
      </c>
      <c r="L13" s="5"/>
      <c r="M13" s="27" t="str">
        <f>$AB$38</f>
        <v>9203</v>
      </c>
      <c r="N13" s="843"/>
      <c r="O13" s="878"/>
      <c r="P13" s="26">
        <v>5</v>
      </c>
      <c r="Q13" s="5"/>
      <c r="R13" s="27" t="str">
        <f>$AB$36</f>
        <v>9202</v>
      </c>
      <c r="S13" s="843"/>
      <c r="T13" s="878"/>
      <c r="U13" s="26">
        <v>3</v>
      </c>
      <c r="V13" s="5"/>
      <c r="W13" s="27" t="str">
        <f>$AB$35</f>
        <v>9101</v>
      </c>
      <c r="X13" s="843"/>
      <c r="Y13" s="878"/>
      <c r="Z13" s="26">
        <v>2</v>
      </c>
      <c r="AA13" s="5"/>
      <c r="AB13" s="858" t="s">
        <v>14</v>
      </c>
      <c r="AC13" s="858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 x14ac:dyDescent="0.4">
      <c r="A14" s="841"/>
      <c r="B14" s="5"/>
      <c r="C14" s="839">
        <f>$AC$49</f>
        <v>0.33888888888888885</v>
      </c>
      <c r="D14" s="1105"/>
      <c r="E14" s="839">
        <f>$AF$49</f>
        <v>4.3055555555555562E-2</v>
      </c>
      <c r="F14" s="840"/>
      <c r="G14" s="25"/>
      <c r="H14" s="839">
        <f>$AC$40</f>
        <v>0.22361111111111109</v>
      </c>
      <c r="I14" s="1105"/>
      <c r="J14" s="839" t="str">
        <f>$AF$40</f>
        <v>20:52</v>
      </c>
      <c r="K14" s="840"/>
      <c r="L14" s="25"/>
      <c r="M14" s="839">
        <f>$AC$38</f>
        <v>0.20833333333333334</v>
      </c>
      <c r="N14" s="1105"/>
      <c r="O14" s="839" t="str">
        <f>$AF$38</f>
        <v>19:47</v>
      </c>
      <c r="P14" s="840"/>
      <c r="Q14" s="25"/>
      <c r="R14" s="839">
        <f>$AC$36</f>
        <v>0.19930555555555554</v>
      </c>
      <c r="S14" s="1105"/>
      <c r="T14" s="839">
        <f>$AF$36</f>
        <v>2.1527777777777781E-2</v>
      </c>
      <c r="U14" s="840"/>
      <c r="V14" s="25"/>
      <c r="W14" s="839">
        <f>$AC$35</f>
        <v>0.19097222222222221</v>
      </c>
      <c r="X14" s="1105"/>
      <c r="Y14" s="839">
        <f>$AF$35</f>
        <v>3.125E-2</v>
      </c>
      <c r="Z14" s="840"/>
      <c r="AA14" s="5"/>
      <c r="AB14" s="858" t="s">
        <v>16</v>
      </c>
      <c r="AC14" s="858"/>
      <c r="AE14" s="158"/>
      <c r="AF14" s="565">
        <v>1015</v>
      </c>
      <c r="AG14" s="566"/>
      <c r="AH14" s="85"/>
      <c r="AI14" s="227"/>
      <c r="AJ14" s="263"/>
      <c r="AK14" s="139"/>
    </row>
    <row r="15" spans="1:38" ht="18" customHeight="1" x14ac:dyDescent="0.35">
      <c r="A15" s="1108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 x14ac:dyDescent="0.4">
      <c r="A17" s="847" t="s">
        <v>22</v>
      </c>
      <c r="B17" s="5"/>
      <c r="C17" s="28" t="str">
        <f>$AB$52</f>
        <v>9109</v>
      </c>
      <c r="D17" s="843"/>
      <c r="E17" s="878"/>
      <c r="F17" s="26">
        <v>19</v>
      </c>
      <c r="H17" s="28" t="str">
        <f>$AB$50</f>
        <v>9108</v>
      </c>
      <c r="I17" s="843"/>
      <c r="J17" s="878"/>
      <c r="K17" s="26">
        <v>17</v>
      </c>
      <c r="L17" s="5"/>
      <c r="M17" s="28">
        <v>9208</v>
      </c>
      <c r="N17" s="843"/>
      <c r="O17" s="844"/>
      <c r="P17" s="26">
        <v>15</v>
      </c>
      <c r="Q17" s="5"/>
      <c r="R17" s="28" t="str">
        <f>$AB$45</f>
        <v>9106</v>
      </c>
      <c r="S17" s="843"/>
      <c r="T17" s="844"/>
      <c r="U17" s="26">
        <v>12</v>
      </c>
      <c r="V17" s="5"/>
      <c r="W17" s="28" t="str">
        <f>$AB$42</f>
        <v>9205</v>
      </c>
      <c r="X17" s="843"/>
      <c r="Y17" s="844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 x14ac:dyDescent="0.4">
      <c r="A18" s="847"/>
      <c r="B18" s="5"/>
      <c r="C18" s="839">
        <f>$AC$52</f>
        <v>0.51736111111111105</v>
      </c>
      <c r="D18" s="1105"/>
      <c r="E18" s="839">
        <f>$AF$52</f>
        <v>2.1527777777777781E-2</v>
      </c>
      <c r="F18" s="840"/>
      <c r="H18" s="839">
        <f>$AC$50</f>
        <v>0.4993055555555555</v>
      </c>
      <c r="I18" s="1105"/>
      <c r="J18" s="839">
        <f>$AF$50</f>
        <v>4.8611111111111112E-2</v>
      </c>
      <c r="K18" s="840"/>
      <c r="L18" s="25"/>
      <c r="M18" s="679">
        <f>$AC$48</f>
        <v>0.2673611111111111</v>
      </c>
      <c r="N18" s="680"/>
      <c r="O18" s="839" t="str">
        <f>$AF$48</f>
        <v>20:20</v>
      </c>
      <c r="P18" s="840"/>
      <c r="Q18" s="25"/>
      <c r="R18" s="679">
        <f>$AC$45</f>
        <v>0.24305555555555555</v>
      </c>
      <c r="S18" s="680"/>
      <c r="T18" s="839" t="str">
        <f>$AF$45</f>
        <v>20:19</v>
      </c>
      <c r="U18" s="840"/>
      <c r="V18" s="25"/>
      <c r="W18" s="679">
        <f>$AC$42</f>
        <v>0.22847222222222222</v>
      </c>
      <c r="X18" s="680"/>
      <c r="Y18" s="839" t="str">
        <f>$AF$42</f>
        <v>20:31</v>
      </c>
      <c r="Z18" s="840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 x14ac:dyDescent="0.35">
      <c r="A19" s="1108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 x14ac:dyDescent="0.4">
      <c r="A21" s="841" t="s">
        <v>27</v>
      </c>
      <c r="B21" s="5"/>
      <c r="C21" s="1109">
        <v>1002</v>
      </c>
      <c r="D21" s="1110"/>
      <c r="E21" s="1111"/>
      <c r="F21" s="182"/>
      <c r="G21" s="5"/>
      <c r="H21" s="1236">
        <v>1009</v>
      </c>
      <c r="I21" s="1237"/>
      <c r="J21" s="1238"/>
      <c r="K21" s="182"/>
      <c r="M21" s="28" t="str">
        <f>$AB$47</f>
        <v>9107</v>
      </c>
      <c r="N21" s="843"/>
      <c r="O21" s="878"/>
      <c r="P21" s="26">
        <v>14</v>
      </c>
      <c r="Q21" s="5"/>
      <c r="R21" s="28" t="str">
        <f>$AB$44</f>
        <v>9206</v>
      </c>
      <c r="S21" s="843"/>
      <c r="T21" s="844"/>
      <c r="U21" s="26">
        <v>11</v>
      </c>
      <c r="V21" s="5"/>
      <c r="W21" s="28" t="str">
        <f>$AB$43</f>
        <v>9105</v>
      </c>
      <c r="X21" s="843"/>
      <c r="Y21" s="844"/>
      <c r="Z21" s="26">
        <v>10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 x14ac:dyDescent="0.4">
      <c r="A22" s="841"/>
      <c r="B22" s="5"/>
      <c r="C22" s="954"/>
      <c r="D22" s="1025"/>
      <c r="E22" s="852"/>
      <c r="F22" s="871"/>
      <c r="G22" s="355"/>
      <c r="H22" s="954"/>
      <c r="I22" s="1025"/>
      <c r="J22" s="1101"/>
      <c r="K22" s="871"/>
      <c r="M22" s="839">
        <f>$AC$47</f>
        <v>0.2673611111111111</v>
      </c>
      <c r="N22" s="1105"/>
      <c r="O22" s="839" t="str">
        <f>$AF$47</f>
        <v>19:39</v>
      </c>
      <c r="P22" s="840"/>
      <c r="Q22" s="25"/>
      <c r="R22" s="679">
        <f>$AC$44</f>
        <v>0.23750000000000002</v>
      </c>
      <c r="S22" s="680"/>
      <c r="T22" s="839" t="str">
        <f>$AF$44</f>
        <v>19:42</v>
      </c>
      <c r="U22" s="840"/>
      <c r="V22" s="25"/>
      <c r="W22" s="679">
        <f>$AC$43</f>
        <v>0.23194444444444443</v>
      </c>
      <c r="X22" s="680"/>
      <c r="Y22" s="839" t="str">
        <f>$AF$43</f>
        <v>19:59</v>
      </c>
      <c r="Z22" s="840"/>
      <c r="AA22" s="5"/>
      <c r="AE22" s="225"/>
      <c r="AF22" s="567">
        <f>COUNTA(AE5:AE7,AE9:AE11,AE13:AE15,AF14,AG14,AG15,AG5:AG7,C5,H5,M5,R5,W5,N21,S21,N13,S13,X9,N17,S17,I9,N9,X13,S9,I13,X17,D13,X25,S25,S29,I17,D9,X21,N29,D17,X29,C25,C29,H29,AF5,C21,H21,H25,M25)</f>
        <v>12</v>
      </c>
      <c r="AG22" s="225"/>
      <c r="AH22" s="85"/>
      <c r="AI22" s="493"/>
      <c r="AJ22" s="318"/>
    </row>
    <row r="23" spans="1:39" ht="18" customHeight="1" x14ac:dyDescent="0.35">
      <c r="A23" s="1108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0999999999999996" customHeight="1" thickBot="1" x14ac:dyDescent="0.4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 x14ac:dyDescent="0.4">
      <c r="A25" s="847" t="s">
        <v>30</v>
      </c>
      <c r="B25" s="5"/>
      <c r="C25" s="1109">
        <v>1016</v>
      </c>
      <c r="D25" s="1110"/>
      <c r="E25" s="1111"/>
      <c r="F25" s="182"/>
      <c r="G25" s="183"/>
      <c r="H25" s="1109">
        <v>1013</v>
      </c>
      <c r="I25" s="1110"/>
      <c r="J25" s="1111"/>
      <c r="K25" s="182"/>
      <c r="L25" s="5"/>
      <c r="M25" s="1236">
        <v>1010</v>
      </c>
      <c r="N25" s="1237"/>
      <c r="O25" s="1238"/>
      <c r="P25" s="182"/>
      <c r="Q25" s="5"/>
      <c r="R25" s="28" t="str">
        <f>$AB$56</f>
        <v>9213</v>
      </c>
      <c r="S25" s="843">
        <v>1017</v>
      </c>
      <c r="T25" s="878"/>
      <c r="U25" s="26">
        <v>23</v>
      </c>
      <c r="V25" s="5"/>
      <c r="W25" s="28" t="str">
        <f>$AB$53</f>
        <v>9211</v>
      </c>
      <c r="X25" s="843"/>
      <c r="Y25" s="878"/>
      <c r="Z25" s="26">
        <v>20</v>
      </c>
      <c r="AA25" s="5"/>
      <c r="AH25" s="85"/>
      <c r="AI25" s="268" t="s">
        <v>32</v>
      </c>
      <c r="AJ25" s="848"/>
    </row>
    <row r="26" spans="1:39" ht="18" customHeight="1" thickBot="1" x14ac:dyDescent="0.4">
      <c r="A26" s="847"/>
      <c r="B26" s="5"/>
      <c r="C26" s="954"/>
      <c r="D26" s="1025"/>
      <c r="E26" s="1101"/>
      <c r="F26" s="871"/>
      <c r="G26" s="183"/>
      <c r="H26" s="954"/>
      <c r="I26" s="1104"/>
      <c r="J26" s="1101"/>
      <c r="K26" s="871"/>
      <c r="L26" s="25"/>
      <c r="M26" s="954"/>
      <c r="N26" s="1104"/>
      <c r="O26" s="1101"/>
      <c r="P26" s="871"/>
      <c r="Q26" s="25"/>
      <c r="R26" s="1243">
        <f>$AC$56</f>
        <v>0.54722222222222217</v>
      </c>
      <c r="S26" s="1244"/>
      <c r="T26" s="839">
        <f>$AF$56</f>
        <v>5.4166666666666669E-2</v>
      </c>
      <c r="U26" s="840"/>
      <c r="V26" s="25"/>
      <c r="W26" s="839">
        <f>$AC$53</f>
        <v>0.52222222222222225</v>
      </c>
      <c r="X26" s="1105"/>
      <c r="Y26" s="839">
        <f>$AF$53</f>
        <v>3.3333333333333333E-2</v>
      </c>
      <c r="Z26" s="840"/>
      <c r="AA26" s="19"/>
      <c r="AH26" s="85"/>
      <c r="AI26" s="269" t="s">
        <v>33</v>
      </c>
      <c r="AJ26" s="849"/>
    </row>
    <row r="27" spans="1:39" ht="18" customHeight="1" x14ac:dyDescent="0.35">
      <c r="A27" s="1108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H27" s="85"/>
      <c r="AI27" s="265"/>
      <c r="AJ27" s="263"/>
    </row>
    <row r="28" spans="1:39" ht="5.0999999999999996" customHeight="1" thickBot="1" x14ac:dyDescent="0.4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 x14ac:dyDescent="0.4">
      <c r="A29" s="841" t="s">
        <v>35</v>
      </c>
      <c r="B29" s="5"/>
      <c r="C29" s="845">
        <v>1022</v>
      </c>
      <c r="D29" s="877"/>
      <c r="E29" s="934"/>
      <c r="F29" s="182"/>
      <c r="G29" s="183"/>
      <c r="H29" s="845">
        <v>1028</v>
      </c>
      <c r="I29" s="877"/>
      <c r="J29" s="934"/>
      <c r="K29" s="182"/>
      <c r="L29" s="183"/>
      <c r="M29" s="29" t="str">
        <f>$AB$55</f>
        <v>9110</v>
      </c>
      <c r="N29" s="843">
        <v>1019</v>
      </c>
      <c r="O29" s="878"/>
      <c r="P29" s="236">
        <v>22</v>
      </c>
      <c r="Q29" s="183"/>
      <c r="R29" s="29" t="str">
        <f>$AB$54</f>
        <v>9212</v>
      </c>
      <c r="S29" s="843"/>
      <c r="T29" s="878"/>
      <c r="U29" s="26">
        <v>21</v>
      </c>
      <c r="V29" s="183"/>
      <c r="W29" s="29" t="str">
        <f>$AB$51</f>
        <v>9210</v>
      </c>
      <c r="X29" s="843"/>
      <c r="Y29" s="878"/>
      <c r="Z29" s="26">
        <v>18</v>
      </c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hidden="1" customHeight="1" thickBot="1" x14ac:dyDescent="0.4">
      <c r="A30" s="841"/>
      <c r="B30" s="5"/>
      <c r="C30" s="954"/>
      <c r="D30" s="1104"/>
      <c r="E30" s="954"/>
      <c r="F30" s="1092"/>
      <c r="G30" s="355"/>
      <c r="H30" s="954"/>
      <c r="I30" s="1104"/>
      <c r="J30" s="954"/>
      <c r="K30" s="955"/>
      <c r="L30" s="355"/>
      <c r="M30" s="839">
        <f>$AC$55</f>
        <v>0.53194444444444444</v>
      </c>
      <c r="N30" s="1105"/>
      <c r="O30" s="839" t="str">
        <f>$AF$55</f>
        <v>21:20</v>
      </c>
      <c r="P30" s="840"/>
      <c r="Q30" s="19"/>
      <c r="R30" s="839">
        <f>$AC$54</f>
        <v>0.52430555555555558</v>
      </c>
      <c r="S30" s="1105"/>
      <c r="T30" s="839" t="str">
        <f>$AF$54</f>
        <v>20:40</v>
      </c>
      <c r="U30" s="840"/>
      <c r="V30" s="19"/>
      <c r="W30" s="839">
        <f>$AC$51</f>
        <v>0.50902777777777775</v>
      </c>
      <c r="X30" s="1105"/>
      <c r="Y30" s="839" t="str">
        <f>$AF$51</f>
        <v>21:13</v>
      </c>
      <c r="Z30" s="840"/>
      <c r="AA30" s="5"/>
      <c r="AE30" s="85"/>
      <c r="AF30" s="85"/>
      <c r="AG30" s="85"/>
      <c r="AH30" s="85"/>
      <c r="AI30" s="266"/>
      <c r="AJ30" s="266"/>
    </row>
    <row r="31" spans="1:39" ht="16.149999999999999" hidden="1" customHeight="1" thickBot="1" x14ac:dyDescent="0.4">
      <c r="A31" s="1108"/>
      <c r="B31" s="5"/>
      <c r="C31" s="1101"/>
      <c r="D31" s="1102"/>
      <c r="E31" s="1101"/>
      <c r="F31" s="1103"/>
      <c r="G31" s="568"/>
      <c r="H31" s="1101"/>
      <c r="I31" s="1102"/>
      <c r="J31" s="1101"/>
      <c r="K31" s="1103"/>
      <c r="L31" s="355"/>
      <c r="M31" s="852"/>
      <c r="N31" s="1242"/>
      <c r="O31" s="1245"/>
      <c r="P31" s="1246"/>
      <c r="Q31" s="19"/>
      <c r="R31" s="1085"/>
      <c r="S31" s="1239"/>
      <c r="T31" s="1240"/>
      <c r="U31" s="1241"/>
      <c r="V31" s="19"/>
      <c r="W31" s="1101"/>
      <c r="X31" s="1102"/>
      <c r="Y31" s="1101"/>
      <c r="Z31" s="1103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 x14ac:dyDescent="0.3">
      <c r="Z34" s="1">
        <v>1</v>
      </c>
      <c r="AB34" s="12" t="s">
        <v>41</v>
      </c>
      <c r="AC34" s="569">
        <v>0.17847222222222223</v>
      </c>
      <c r="AD34" s="225"/>
      <c r="AE34" s="225"/>
      <c r="AF34" s="569" t="s">
        <v>324</v>
      </c>
      <c r="AG34" s="570">
        <v>259</v>
      </c>
      <c r="AH34" s="678"/>
      <c r="AI34"/>
      <c r="AJ34"/>
      <c r="AK34"/>
      <c r="AL34"/>
    </row>
    <row r="35" spans="3:38" ht="16.149999999999999" hidden="1" customHeight="1" x14ac:dyDescent="0.3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>
        <v>306</v>
      </c>
      <c r="AH35" s="678"/>
      <c r="AI35"/>
      <c r="AJ35"/>
      <c r="AK35"/>
      <c r="AL35"/>
    </row>
    <row r="36" spans="3:38" ht="16.149999999999999" hidden="1" customHeight="1" x14ac:dyDescent="0.3">
      <c r="Z36" s="1">
        <v>3</v>
      </c>
      <c r="AB36" s="12" t="s">
        <v>44</v>
      </c>
      <c r="AC36" s="569">
        <v>0.19930555555555554</v>
      </c>
      <c r="AD36" s="225"/>
      <c r="AE36" s="225"/>
      <c r="AF36" s="569">
        <v>2.1527777777777781E-2</v>
      </c>
      <c r="AG36" s="681">
        <v>310</v>
      </c>
      <c r="AH36" s="678"/>
      <c r="AI36"/>
      <c r="AJ36"/>
      <c r="AK36"/>
      <c r="AL36"/>
    </row>
    <row r="37" spans="3:38" ht="16.149999999999999" hidden="1" customHeight="1" x14ac:dyDescent="0.3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>
        <v>306</v>
      </c>
      <c r="AH37" s="678"/>
      <c r="AI37"/>
      <c r="AJ37"/>
      <c r="AK37"/>
      <c r="AL37"/>
    </row>
    <row r="38" spans="3:38" ht="16.149999999999999" hidden="1" customHeight="1" x14ac:dyDescent="0.3">
      <c r="Z38" s="1">
        <v>5</v>
      </c>
      <c r="AB38" s="12" t="s">
        <v>100</v>
      </c>
      <c r="AC38" s="569">
        <v>0.20833333333333334</v>
      </c>
      <c r="AD38" s="225"/>
      <c r="AE38" s="225"/>
      <c r="AF38" s="569" t="s">
        <v>409</v>
      </c>
      <c r="AG38" s="681">
        <v>232</v>
      </c>
      <c r="AH38" s="678"/>
      <c r="AI38"/>
      <c r="AJ38"/>
      <c r="AK38"/>
      <c r="AL38"/>
    </row>
    <row r="39" spans="3:38" ht="16.149999999999999" hidden="1" customHeight="1" x14ac:dyDescent="0.3">
      <c r="Z39" s="1">
        <v>6</v>
      </c>
      <c r="AB39" s="12" t="s">
        <v>46</v>
      </c>
      <c r="AC39" s="569">
        <v>0.21458333333333335</v>
      </c>
      <c r="AD39" s="225"/>
      <c r="AE39" s="225"/>
      <c r="AF39" s="569">
        <v>6.1111111111111116E-2</v>
      </c>
      <c r="AG39" s="681">
        <v>306</v>
      </c>
      <c r="AH39" s="678"/>
      <c r="AI39"/>
      <c r="AJ39"/>
      <c r="AK39"/>
      <c r="AL39"/>
    </row>
    <row r="40" spans="3:38" ht="16.149999999999999" hidden="1" customHeight="1" x14ac:dyDescent="0.3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48</v>
      </c>
      <c r="AC40" s="569">
        <v>0.22361111111111109</v>
      </c>
      <c r="AD40" s="225"/>
      <c r="AE40" s="225"/>
      <c r="AF40" s="569" t="s">
        <v>364</v>
      </c>
      <c r="AG40" s="681">
        <v>236</v>
      </c>
      <c r="AH40" s="678"/>
      <c r="AI40"/>
      <c r="AJ40"/>
      <c r="AK40"/>
      <c r="AL40"/>
    </row>
    <row r="41" spans="3:38" ht="16.149999999999999" hidden="1" customHeight="1" x14ac:dyDescent="0.3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45</v>
      </c>
      <c r="AC41" s="569">
        <v>0.22361111111111109</v>
      </c>
      <c r="AD41" s="225"/>
      <c r="AE41" s="225"/>
      <c r="AF41" s="569">
        <v>6.9444444444444447E-4</v>
      </c>
      <c r="AG41" s="681">
        <v>286</v>
      </c>
      <c r="AH41" s="678"/>
      <c r="AI41"/>
      <c r="AJ41"/>
      <c r="AK41"/>
      <c r="AL41"/>
    </row>
    <row r="42" spans="3:38" ht="16.149999999999999" hidden="1" customHeight="1" x14ac:dyDescent="0.3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123</v>
      </c>
      <c r="AC42" s="569">
        <v>0.22847222222222222</v>
      </c>
      <c r="AD42" s="225"/>
      <c r="AE42" s="225"/>
      <c r="AF42" s="569" t="s">
        <v>410</v>
      </c>
      <c r="AG42" s="681">
        <v>232</v>
      </c>
      <c r="AH42" s="678"/>
      <c r="AI42"/>
      <c r="AJ42"/>
      <c r="AK42"/>
      <c r="AL42"/>
    </row>
    <row r="43" spans="3:38" ht="16.149999999999999" hidden="1" customHeight="1" x14ac:dyDescent="0.3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119</v>
      </c>
      <c r="AC43" s="569">
        <v>0.23194444444444443</v>
      </c>
      <c r="AD43" s="225"/>
      <c r="AE43" s="225"/>
      <c r="AF43" s="569" t="s">
        <v>365</v>
      </c>
      <c r="AG43" s="681">
        <v>218</v>
      </c>
      <c r="AH43" s="678"/>
      <c r="AI43"/>
      <c r="AJ43"/>
      <c r="AK43"/>
      <c r="AL43"/>
    </row>
    <row r="44" spans="3:38" ht="16.149999999999999" hidden="1" customHeight="1" x14ac:dyDescent="0.3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133</v>
      </c>
      <c r="AC44" s="569">
        <v>0.23750000000000002</v>
      </c>
      <c r="AD44" s="225"/>
      <c r="AE44" s="225"/>
      <c r="AF44" s="569" t="s">
        <v>411</v>
      </c>
      <c r="AG44" s="681">
        <v>216</v>
      </c>
      <c r="AH44" s="678"/>
      <c r="AI44"/>
      <c r="AJ44"/>
      <c r="AK44"/>
      <c r="AL44"/>
    </row>
    <row r="45" spans="3:38" ht="16.149999999999999" hidden="1" customHeight="1" x14ac:dyDescent="0.3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127</v>
      </c>
      <c r="AC45" s="569">
        <v>0.24305555555555555</v>
      </c>
      <c r="AD45" s="225"/>
      <c r="AE45" s="225"/>
      <c r="AF45" s="569" t="s">
        <v>366</v>
      </c>
      <c r="AG45" s="681">
        <v>218</v>
      </c>
      <c r="AH45" s="678"/>
      <c r="AI45"/>
      <c r="AJ45"/>
      <c r="AK45"/>
      <c r="AL45"/>
    </row>
    <row r="46" spans="3:38" ht="16.149999999999999" hidden="1" customHeight="1" x14ac:dyDescent="0.3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142</v>
      </c>
      <c r="AC46" s="569">
        <v>0.25833333333333336</v>
      </c>
      <c r="AD46" s="225"/>
      <c r="AE46" s="225"/>
      <c r="AF46" s="569">
        <v>5.8333333333333327E-2</v>
      </c>
      <c r="AG46" s="681">
        <v>302</v>
      </c>
      <c r="AH46" s="678"/>
      <c r="AI46"/>
      <c r="AJ46"/>
      <c r="AK46"/>
      <c r="AL46"/>
    </row>
    <row r="47" spans="3:38" ht="16.149999999999999" hidden="1" customHeight="1" x14ac:dyDescent="0.3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129</v>
      </c>
      <c r="AC47" s="569">
        <v>0.2673611111111111</v>
      </c>
      <c r="AD47" s="225"/>
      <c r="AE47" s="225"/>
      <c r="AF47" s="569" t="s">
        <v>368</v>
      </c>
      <c r="AG47" s="681">
        <v>201</v>
      </c>
      <c r="AH47" s="678"/>
      <c r="AI47"/>
      <c r="AJ47"/>
      <c r="AK47"/>
      <c r="AL47"/>
    </row>
    <row r="48" spans="3:38" ht="16.149999999999999" hidden="1" customHeight="1" x14ac:dyDescent="0.3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152</v>
      </c>
      <c r="AC48" s="569">
        <v>0.2673611111111111</v>
      </c>
      <c r="AD48" s="225"/>
      <c r="AE48" s="225"/>
      <c r="AF48" s="569" t="s">
        <v>373</v>
      </c>
      <c r="AG48" s="681">
        <v>212</v>
      </c>
      <c r="AH48" s="678"/>
      <c r="AI48"/>
      <c r="AJ48"/>
      <c r="AK48"/>
      <c r="AL48"/>
    </row>
    <row r="49" spans="3:38" ht="16.149999999999999" hidden="1" customHeight="1" x14ac:dyDescent="0.3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157</v>
      </c>
      <c r="AC49" s="569">
        <v>0.33888888888888885</v>
      </c>
      <c r="AD49" s="225"/>
      <c r="AE49" s="225"/>
      <c r="AF49" s="569">
        <v>4.3055555555555562E-2</v>
      </c>
      <c r="AG49" s="681">
        <v>259</v>
      </c>
      <c r="AH49" s="678"/>
      <c r="AI49"/>
      <c r="AJ49"/>
      <c r="AK49"/>
      <c r="AL49"/>
    </row>
    <row r="50" spans="3:38" ht="16.149999999999999" hidden="1" customHeight="1" x14ac:dyDescent="0.3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51</v>
      </c>
      <c r="AC50" s="569">
        <v>0.4993055555555555</v>
      </c>
      <c r="AD50" s="225"/>
      <c r="AE50" s="225"/>
      <c r="AF50" s="569">
        <v>4.8611111111111112E-2</v>
      </c>
      <c r="AG50" s="681">
        <v>201</v>
      </c>
      <c r="AH50" s="678"/>
      <c r="AI50"/>
      <c r="AJ50"/>
      <c r="AK50"/>
      <c r="AL50"/>
    </row>
    <row r="51" spans="3:38" ht="16.149999999999999" hidden="1" customHeight="1" x14ac:dyDescent="0.3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175</v>
      </c>
      <c r="AC51" s="569">
        <v>0.50902777777777775</v>
      </c>
      <c r="AD51" s="225"/>
      <c r="AE51" s="225"/>
      <c r="AF51" s="569" t="s">
        <v>116</v>
      </c>
      <c r="AG51" s="681">
        <v>139</v>
      </c>
      <c r="AH51" s="678"/>
      <c r="AI51"/>
      <c r="AJ51"/>
      <c r="AK51"/>
      <c r="AL51"/>
    </row>
    <row r="52" spans="3:38" ht="16.149999999999999" hidden="1" customHeight="1" x14ac:dyDescent="0.3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52</v>
      </c>
      <c r="AC52" s="569">
        <v>0.51736111111111105</v>
      </c>
      <c r="AD52" s="225"/>
      <c r="AE52" s="225"/>
      <c r="AF52" s="569">
        <v>2.1527777777777781E-2</v>
      </c>
      <c r="AG52" s="681">
        <v>183</v>
      </c>
      <c r="AH52" s="678"/>
      <c r="AI52"/>
      <c r="AJ52"/>
      <c r="AK52"/>
      <c r="AL52"/>
    </row>
    <row r="53" spans="3:38" ht="16.149999999999999" hidden="1" customHeight="1" x14ac:dyDescent="0.3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180</v>
      </c>
      <c r="AC53" s="569">
        <v>0.52222222222222225</v>
      </c>
      <c r="AD53" s="225"/>
      <c r="AE53" s="225"/>
      <c r="AF53" s="569">
        <v>3.3333333333333333E-2</v>
      </c>
      <c r="AG53" s="681">
        <v>189</v>
      </c>
      <c r="AH53" s="678"/>
      <c r="AI53"/>
      <c r="AJ53"/>
      <c r="AK53"/>
      <c r="AL53"/>
    </row>
    <row r="54" spans="3:38" ht="16.149999999999999" hidden="1" customHeight="1" x14ac:dyDescent="0.3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185</v>
      </c>
      <c r="AC54" s="569">
        <v>0.52430555555555558</v>
      </c>
      <c r="AD54" s="225"/>
      <c r="AE54" s="225"/>
      <c r="AF54" s="569" t="s">
        <v>367</v>
      </c>
      <c r="AG54" s="681">
        <v>122</v>
      </c>
      <c r="AH54" s="678"/>
      <c r="AI54"/>
      <c r="AJ54"/>
      <c r="AK54"/>
      <c r="AL54"/>
    </row>
    <row r="55" spans="3:38" ht="16.149999999999999" hidden="1" customHeight="1" x14ac:dyDescent="0.3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55</v>
      </c>
      <c r="AC55" s="569">
        <v>0.53194444444444444</v>
      </c>
      <c r="AD55" s="225"/>
      <c r="AE55" s="225"/>
      <c r="AF55" s="569" t="s">
        <v>300</v>
      </c>
      <c r="AG55" s="681">
        <v>130</v>
      </c>
      <c r="AH55" s="678"/>
      <c r="AI55"/>
      <c r="AJ55"/>
      <c r="AK55"/>
      <c r="AL55"/>
    </row>
    <row r="56" spans="3:38" ht="16.149999999999999" hidden="1" customHeight="1" x14ac:dyDescent="0.3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Z56" s="1">
        <v>23</v>
      </c>
      <c r="AB56" s="12" t="s">
        <v>190</v>
      </c>
      <c r="AC56" s="569">
        <v>0.54722222222222217</v>
      </c>
      <c r="AD56" s="225"/>
      <c r="AE56" s="225"/>
      <c r="AF56" s="569">
        <v>5.4166666666666669E-2</v>
      </c>
      <c r="AG56" s="570">
        <v>189</v>
      </c>
      <c r="AH56" s="678"/>
      <c r="AI56"/>
      <c r="AJ56"/>
      <c r="AK56"/>
      <c r="AL56"/>
    </row>
    <row r="57" spans="3:38" ht="16.149999999999999" hidden="1" customHeight="1" x14ac:dyDescent="0.3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 x14ac:dyDescent="0.3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 x14ac:dyDescent="0.3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 x14ac:dyDescent="0.3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 x14ac:dyDescent="0.3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 x14ac:dyDescent="0.3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 x14ac:dyDescent="0.3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 x14ac:dyDescent="0.3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 x14ac:dyDescent="0.3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 x14ac:dyDescent="0.3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 x14ac:dyDescent="0.3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 x14ac:dyDescent="0.3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 x14ac:dyDescent="0.3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 x14ac:dyDescent="0.3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 x14ac:dyDescent="0.3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 x14ac:dyDescent="0.3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 x14ac:dyDescent="0.3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 x14ac:dyDescent="0.3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 x14ac:dyDescent="0.3"/>
    <row r="76" spans="3:38" ht="16.149999999999999" hidden="1" customHeight="1" x14ac:dyDescent="0.3"/>
    <row r="77" spans="3:38" ht="16.149999999999999" hidden="1" customHeight="1" x14ac:dyDescent="0.3"/>
    <row r="78" spans="3:38" ht="16.149999999999999" hidden="1" customHeight="1" x14ac:dyDescent="0.3"/>
    <row r="79" spans="3:38" ht="16.149999999999999" hidden="1" customHeight="1" x14ac:dyDescent="0.3"/>
    <row r="80" spans="3:38" ht="16.149999999999999" hidden="1" customHeight="1" x14ac:dyDescent="0.3">
      <c r="H80" s="1" t="s">
        <v>2</v>
      </c>
      <c r="W80" s="1" t="s">
        <v>2</v>
      </c>
    </row>
    <row r="81" spans="3:31" ht="16.149999999999999" hidden="1" customHeight="1" x14ac:dyDescent="0.35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1" ht="16.149999999999999" hidden="1" customHeight="1" x14ac:dyDescent="0.3"/>
    <row r="83" spans="3:31" ht="16.149999999999999" hidden="1" customHeight="1" x14ac:dyDescent="0.35">
      <c r="C83" s="572"/>
      <c r="D83" s="572"/>
      <c r="E83" s="572"/>
      <c r="F83" s="572"/>
      <c r="M83" s="1" t="s">
        <v>59</v>
      </c>
    </row>
    <row r="84" spans="3:31" ht="16.149999999999999" hidden="1" customHeight="1" x14ac:dyDescent="0.3"/>
    <row r="85" spans="3:31" ht="16.149999999999999" hidden="1" customHeight="1" x14ac:dyDescent="0.3"/>
    <row r="86" spans="3:31" ht="16.149999999999999" hidden="1" customHeight="1" x14ac:dyDescent="0.3"/>
    <row r="87" spans="3:31" ht="16.149999999999999" customHeight="1" x14ac:dyDescent="0.3">
      <c r="D87" s="574"/>
      <c r="I87" s="574"/>
      <c r="N87" s="574"/>
      <c r="S87" s="574"/>
      <c r="X87" s="574"/>
      <c r="AC87" s="574"/>
    </row>
    <row r="88" spans="3:31" ht="16.149999999999999" customHeight="1" x14ac:dyDescent="0.3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>R1</v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1" x14ac:dyDescent="0.3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31" x14ac:dyDescent="0.3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R1</v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E92" s="1" t="s">
        <v>81</v>
      </c>
    </row>
    <row r="93" spans="3:3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 x14ac:dyDescent="0.3">
      <c r="C101" s="1">
        <v>1001</v>
      </c>
      <c r="D101" s="1" t="str">
        <f>'Semaine P1 30 old'!D101</f>
        <v>L</v>
      </c>
    </row>
    <row r="102" spans="3:30" x14ac:dyDescent="0.3">
      <c r="C102" s="1">
        <v>1002</v>
      </c>
      <c r="D102" s="1" t="str">
        <f>'Semaine P1 30 old'!D102</f>
        <v>T</v>
      </c>
    </row>
    <row r="103" spans="3:30" x14ac:dyDescent="0.3">
      <c r="C103" s="1">
        <v>1003</v>
      </c>
      <c r="D103" s="1" t="str">
        <f>'Semaine P1 30 old'!D103</f>
        <v>N</v>
      </c>
    </row>
    <row r="104" spans="3:30" x14ac:dyDescent="0.3">
      <c r="C104" s="1">
        <v>1004</v>
      </c>
      <c r="D104" s="1" t="str">
        <f>'Semaine P1 30 old'!D104</f>
        <v>L</v>
      </c>
    </row>
    <row r="105" spans="3:30" x14ac:dyDescent="0.3">
      <c r="C105" s="1">
        <v>1005</v>
      </c>
      <c r="D105" s="1" t="str">
        <f>'Semaine P1 30 old'!D105</f>
        <v>T</v>
      </c>
    </row>
    <row r="106" spans="3:30" x14ac:dyDescent="0.3">
      <c r="C106" s="1">
        <v>1006</v>
      </c>
      <c r="D106" s="1" t="str">
        <f>'Semaine P1 30 old'!D106</f>
        <v>N</v>
      </c>
    </row>
    <row r="107" spans="3:30" x14ac:dyDescent="0.3">
      <c r="C107" s="1">
        <v>1007</v>
      </c>
      <c r="D107" s="1" t="str">
        <f>'Semaine P1 30 old'!D107</f>
        <v>N</v>
      </c>
    </row>
    <row r="108" spans="3:30" x14ac:dyDescent="0.3">
      <c r="C108" s="1">
        <v>1008</v>
      </c>
      <c r="D108" s="1" t="str">
        <f>'Semaine P1 30 old'!D108</f>
        <v>L</v>
      </c>
    </row>
    <row r="109" spans="3:30" x14ac:dyDescent="0.3">
      <c r="C109" s="1">
        <v>1009</v>
      </c>
      <c r="D109" s="1" t="str">
        <f>'Semaine P1 30 old'!D109</f>
        <v>N</v>
      </c>
    </row>
    <row r="110" spans="3:30" x14ac:dyDescent="0.3">
      <c r="C110" s="1">
        <v>1010</v>
      </c>
      <c r="D110" s="1" t="str">
        <f>'Semaine P1 30 old'!D110</f>
        <v>T</v>
      </c>
      <c r="AD110" s="1">
        <v>1</v>
      </c>
    </row>
    <row r="111" spans="3:30" x14ac:dyDescent="0.3">
      <c r="C111" s="1">
        <v>1011</v>
      </c>
      <c r="D111" s="1" t="str">
        <f>'Semaine P1 30 old'!D111</f>
        <v>N</v>
      </c>
      <c r="AD111" s="1" t="s">
        <v>379</v>
      </c>
    </row>
    <row r="112" spans="3:30" x14ac:dyDescent="0.3">
      <c r="C112" s="1">
        <v>1012</v>
      </c>
      <c r="D112" s="1" t="str">
        <f>'Semaine P1 30 old'!D112</f>
        <v>L</v>
      </c>
    </row>
    <row r="113" spans="3:4" x14ac:dyDescent="0.3">
      <c r="C113" s="1">
        <v>1013</v>
      </c>
      <c r="D113" s="1" t="str">
        <f>'Semaine P1 30 old'!D113</f>
        <v>T</v>
      </c>
    </row>
    <row r="114" spans="3:4" x14ac:dyDescent="0.3">
      <c r="C114" s="1">
        <v>1014</v>
      </c>
      <c r="D114" s="1" t="str">
        <f>'Semaine P1 30 old'!D114</f>
        <v>T</v>
      </c>
    </row>
    <row r="115" spans="3:4" x14ac:dyDescent="0.3">
      <c r="C115" s="1">
        <v>1015</v>
      </c>
      <c r="D115" s="1" t="str">
        <f>'Semaine P1 30 old'!D115</f>
        <v>T</v>
      </c>
    </row>
    <row r="116" spans="3:4" x14ac:dyDescent="0.3">
      <c r="C116" s="1">
        <v>1016</v>
      </c>
      <c r="D116" s="1" t="str">
        <f>'Semaine P1 30 old'!D116</f>
        <v>T</v>
      </c>
    </row>
    <row r="117" spans="3:4" x14ac:dyDescent="0.3">
      <c r="C117" s="1">
        <v>1017</v>
      </c>
      <c r="D117" s="1" t="str">
        <f>'Semaine P1 30 old'!D117</f>
        <v>T</v>
      </c>
    </row>
    <row r="118" spans="3:4" x14ac:dyDescent="0.3">
      <c r="C118" s="1">
        <v>1018</v>
      </c>
      <c r="D118" s="1" t="str">
        <f>'Semaine P1 30 old'!D118</f>
        <v>L</v>
      </c>
    </row>
    <row r="119" spans="3:4" x14ac:dyDescent="0.3">
      <c r="C119" s="1">
        <v>1019</v>
      </c>
      <c r="D119" s="1" t="str">
        <f>'Semaine P1 30 old'!D119</f>
        <v>T</v>
      </c>
    </row>
    <row r="120" spans="3:4" x14ac:dyDescent="0.3">
      <c r="C120" s="1">
        <v>1020</v>
      </c>
      <c r="D120" s="1" t="str">
        <f>'Semaine P1 30 old'!D120</f>
        <v>N</v>
      </c>
    </row>
    <row r="121" spans="3:4" x14ac:dyDescent="0.3">
      <c r="C121" s="1">
        <v>1021</v>
      </c>
      <c r="D121" s="1" t="str">
        <f>'Semaine P1 30 old'!D121</f>
        <v>N</v>
      </c>
    </row>
    <row r="122" spans="3:4" x14ac:dyDescent="0.3">
      <c r="C122" s="1">
        <v>1022</v>
      </c>
      <c r="D122" s="1" t="str">
        <f>'Semaine P1 30 old'!D122</f>
        <v>L</v>
      </c>
    </row>
    <row r="123" spans="3:4" x14ac:dyDescent="0.3">
      <c r="C123" s="1">
        <v>1023</v>
      </c>
      <c r="D123" s="1" t="str">
        <f>'Semaine P1 30 old'!D123</f>
        <v>L</v>
      </c>
    </row>
    <row r="124" spans="3:4" x14ac:dyDescent="0.3">
      <c r="C124" s="1">
        <v>1024</v>
      </c>
      <c r="D124" s="1" t="str">
        <f>'Semaine P1 30 old'!D124</f>
        <v>T</v>
      </c>
    </row>
    <row r="125" spans="3:4" x14ac:dyDescent="0.3">
      <c r="C125" s="1">
        <v>1025</v>
      </c>
      <c r="D125" s="1" t="str">
        <f>'Semaine P1 30 old'!D125</f>
        <v>T</v>
      </c>
    </row>
    <row r="126" spans="3:4" x14ac:dyDescent="0.3">
      <c r="C126" s="1">
        <v>1026</v>
      </c>
      <c r="D126" s="1" t="str">
        <f>'Semaine P1 30 old'!D126</f>
        <v>N</v>
      </c>
    </row>
    <row r="127" spans="3:4" x14ac:dyDescent="0.3">
      <c r="C127" s="1">
        <v>1027</v>
      </c>
      <c r="D127" s="1" t="str">
        <f>'Semaine P1 30 old'!D127</f>
        <v>L</v>
      </c>
    </row>
    <row r="128" spans="3:4" x14ac:dyDescent="0.3">
      <c r="C128" s="1">
        <v>1028</v>
      </c>
      <c r="D128" s="1" t="str">
        <f>'Semaine P1 30 old'!D128</f>
        <v>T</v>
      </c>
    </row>
    <row r="129" spans="3:4" x14ac:dyDescent="0.3">
      <c r="C129" s="1">
        <v>1029</v>
      </c>
      <c r="D129" s="1" t="str">
        <f>'Semaine P1 30 old'!D129</f>
        <v>L</v>
      </c>
    </row>
    <row r="130" spans="3:4" x14ac:dyDescent="0.3">
      <c r="C130" s="1">
        <v>1030</v>
      </c>
      <c r="D130" s="1" t="str">
        <f>'Semaine P1 30 old'!D130</f>
        <v>L</v>
      </c>
    </row>
    <row r="131" spans="3:4" x14ac:dyDescent="0.3">
      <c r="C131" s="1">
        <v>1031</v>
      </c>
      <c r="D131" s="1" t="str">
        <f>'Semaine P1 30 old'!D131</f>
        <v>L</v>
      </c>
    </row>
    <row r="132" spans="3:4" x14ac:dyDescent="0.3">
      <c r="C132" s="1">
        <v>1032</v>
      </c>
      <c r="D132" s="1" t="str">
        <f>'Semaine P1 30 old'!D132</f>
        <v>L</v>
      </c>
    </row>
    <row r="133" spans="3:4" x14ac:dyDescent="0.3">
      <c r="C133" s="1">
        <v>1033</v>
      </c>
      <c r="D133" s="1" t="str">
        <f>'Semaine P1 30 old'!D133</f>
        <v>L</v>
      </c>
    </row>
    <row r="134" spans="3:4" x14ac:dyDescent="0.3">
      <c r="C134" s="1">
        <v>1034</v>
      </c>
    </row>
    <row r="167" spans="39:39" x14ac:dyDescent="0.3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8"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M5:O5"/>
    <mergeCell ref="R5:T5"/>
    <mergeCell ref="W5:Y5"/>
    <mergeCell ref="J6:K6"/>
    <mergeCell ref="C5:E5"/>
    <mergeCell ref="H5:J5"/>
    <mergeCell ref="C6:D6"/>
    <mergeCell ref="E6:F6"/>
    <mergeCell ref="H6:I6"/>
    <mergeCell ref="AB9:AC9"/>
    <mergeCell ref="AB10:AC10"/>
    <mergeCell ref="AB13:AC13"/>
    <mergeCell ref="AB14:AC14"/>
    <mergeCell ref="M14:N14"/>
    <mergeCell ref="O14:P14"/>
    <mergeCell ref="R14:S14"/>
    <mergeCell ref="H10:I10"/>
    <mergeCell ref="J10:K10"/>
    <mergeCell ref="M10:N10"/>
    <mergeCell ref="O10:P10"/>
    <mergeCell ref="W14:X14"/>
    <mergeCell ref="Y14:Z14"/>
    <mergeCell ref="S9:T9"/>
    <mergeCell ref="I9:J9"/>
    <mergeCell ref="N9:O9"/>
    <mergeCell ref="X13:Y13"/>
    <mergeCell ref="W31:X31"/>
    <mergeCell ref="Y31:Z31"/>
    <mergeCell ref="M30:N30"/>
    <mergeCell ref="H30:I30"/>
    <mergeCell ref="H29:J29"/>
    <mergeCell ref="J30:K30"/>
    <mergeCell ref="O31:P31"/>
    <mergeCell ref="A9:A11"/>
    <mergeCell ref="N21:O21"/>
    <mergeCell ref="N13:O13"/>
    <mergeCell ref="S13:T13"/>
    <mergeCell ref="X9:Y9"/>
    <mergeCell ref="M22:N22"/>
    <mergeCell ref="O22:P22"/>
    <mergeCell ref="T14:U14"/>
    <mergeCell ref="W10:X10"/>
    <mergeCell ref="Y10:Z10"/>
    <mergeCell ref="A13:A15"/>
    <mergeCell ref="A17:A19"/>
    <mergeCell ref="O18:P18"/>
    <mergeCell ref="T18:U18"/>
    <mergeCell ref="H14:I14"/>
    <mergeCell ref="S17:T17"/>
    <mergeCell ref="I13:J13"/>
    <mergeCell ref="X29:Y29"/>
    <mergeCell ref="C30:D30"/>
    <mergeCell ref="E30:F30"/>
    <mergeCell ref="C29:E29"/>
    <mergeCell ref="AJ25:AJ26"/>
    <mergeCell ref="J14:K14"/>
    <mergeCell ref="R10:S10"/>
    <mergeCell ref="T10:U10"/>
    <mergeCell ref="S29:T29"/>
    <mergeCell ref="S21:T21"/>
    <mergeCell ref="C22:D22"/>
    <mergeCell ref="E22:F22"/>
    <mergeCell ref="N29:O29"/>
    <mergeCell ref="T22:U22"/>
    <mergeCell ref="O30:P30"/>
    <mergeCell ref="C21:E21"/>
    <mergeCell ref="Y22:Z22"/>
    <mergeCell ref="D17:E17"/>
    <mergeCell ref="X25:Y25"/>
    <mergeCell ref="D13:E13"/>
    <mergeCell ref="R26:S26"/>
    <mergeCell ref="T26:U26"/>
    <mergeCell ref="W26:X26"/>
    <mergeCell ref="Y26:Z26"/>
    <mergeCell ref="H26:I26"/>
    <mergeCell ref="J26:K26"/>
    <mergeCell ref="M26:N26"/>
    <mergeCell ref="O26:P26"/>
    <mergeCell ref="X17:Y17"/>
    <mergeCell ref="X21:Y21"/>
    <mergeCell ref="A29:A31"/>
    <mergeCell ref="W30:X30"/>
    <mergeCell ref="Y30:Z30"/>
    <mergeCell ref="R30:S30"/>
    <mergeCell ref="T30:U30"/>
    <mergeCell ref="H18:I18"/>
    <mergeCell ref="J18:K18"/>
    <mergeCell ref="C26:D26"/>
    <mergeCell ref="E26:F26"/>
    <mergeCell ref="R31:U31"/>
    <mergeCell ref="A21:A23"/>
    <mergeCell ref="A25:A27"/>
    <mergeCell ref="C31:D31"/>
    <mergeCell ref="E31:F31"/>
    <mergeCell ref="H31:I31"/>
    <mergeCell ref="J31:K31"/>
    <mergeCell ref="M31:N31"/>
    <mergeCell ref="C25:E25"/>
    <mergeCell ref="D9:E9"/>
    <mergeCell ref="E10:F10"/>
    <mergeCell ref="N17:O17"/>
    <mergeCell ref="Y18:Z18"/>
    <mergeCell ref="H21:J21"/>
    <mergeCell ref="H22:I22"/>
    <mergeCell ref="J22:K22"/>
    <mergeCell ref="H25:J25"/>
    <mergeCell ref="M25:O25"/>
    <mergeCell ref="C14:D14"/>
    <mergeCell ref="E14:F14"/>
    <mergeCell ref="I17:J17"/>
    <mergeCell ref="S25:T25"/>
    <mergeCell ref="C18:D18"/>
    <mergeCell ref="E18:F18"/>
    <mergeCell ref="C10:D10"/>
  </mergeCells>
  <conditionalFormatting sqref="AG34:AG56">
    <cfRule type="cellIs" dxfId="2808" priority="885" stopIfTrue="1" operator="between">
      <formula>0</formula>
      <formula>180</formula>
    </cfRule>
    <cfRule type="cellIs" dxfId="2807" priority="886" stopIfTrue="1" operator="between">
      <formula>180</formula>
      <formula>251</formula>
    </cfRule>
    <cfRule type="cellIs" dxfId="2806" priority="887" stopIfTrue="1" operator="greaterThan">
      <formula>251</formula>
    </cfRule>
  </conditionalFormatting>
  <conditionalFormatting sqref="F88:G93 K88:L93 Z91:AB93 U88:V93 P88:Q93 Z88:AA90">
    <cfRule type="cellIs" dxfId="2805" priority="882" operator="equal">
      <formula>"GL"</formula>
    </cfRule>
    <cfRule type="cellIs" dxfId="2804" priority="883" operator="equal">
      <formula>"VE"</formula>
    </cfRule>
    <cfRule type="cellIs" dxfId="2803" priority="884" operator="equal">
      <formula>"AT"</formula>
    </cfRule>
  </conditionalFormatting>
  <conditionalFormatting sqref="C5:E5 H5:J5 M5:O5 R5:T5 W5:Y5 C29:E29 H29:J29">
    <cfRule type="expression" dxfId="2802" priority="849">
      <formula>COUNTIF($C$5:$Z$31,$C$133)&gt;1</formula>
    </cfRule>
    <cfRule type="expression" dxfId="2801" priority="850">
      <formula>COUNTIF($C$5:$Z$31,$C$132)&gt;1</formula>
    </cfRule>
    <cfRule type="expression" dxfId="2800" priority="851">
      <formula>COUNTIF($C$5:$Z$31,$C$131)&gt;1</formula>
    </cfRule>
    <cfRule type="expression" dxfId="2799" priority="852">
      <formula>COUNTIF($C$5:$Z$31,$C$130)&gt;1</formula>
    </cfRule>
    <cfRule type="expression" dxfId="2798" priority="853">
      <formula>COUNTIF($C$5:$Z$31,$C$129)&gt;1</formula>
    </cfRule>
    <cfRule type="expression" dxfId="2797" priority="854">
      <formula>COUNTIF($C$5:$Z$31,$C$128)&gt;1</formula>
    </cfRule>
    <cfRule type="expression" dxfId="2796" priority="855">
      <formula>COUNTIF($C$5:$Z$31,$C$127)&gt;1</formula>
    </cfRule>
    <cfRule type="expression" dxfId="2795" priority="856">
      <formula>COUNTIF($C$5:$Z$31,$C$126)&gt;1</formula>
    </cfRule>
    <cfRule type="expression" dxfId="2794" priority="857">
      <formula>COUNTIF($C$5:$Z$31,$C$125)&gt;1</formula>
    </cfRule>
    <cfRule type="expression" dxfId="2793" priority="858">
      <formula>COUNTIF($C$5:$Z$31,$C$124)&gt;1</formula>
    </cfRule>
    <cfRule type="expression" dxfId="2792" priority="859">
      <formula>COUNTIF($C$5:$Z$31,$C$123)&gt;1</formula>
    </cfRule>
    <cfRule type="expression" dxfId="2791" priority="860">
      <formula>COUNTIF($C$5:$Z$31,$C$122)&gt;1</formula>
    </cfRule>
    <cfRule type="expression" dxfId="2790" priority="861">
      <formula>COUNTIF($C$5:$Z$31,$C$121)&gt;1</formula>
    </cfRule>
    <cfRule type="expression" dxfId="2789" priority="862">
      <formula>COUNTIF($C$5:$Z$31,$C$120)&gt;1</formula>
    </cfRule>
    <cfRule type="expression" dxfId="2788" priority="863">
      <formula>COUNTIF($C$5:$Z$31,$C$119)&gt;1</formula>
    </cfRule>
    <cfRule type="expression" dxfId="2787" priority="864">
      <formula>COUNTIF($C$5:$Z$31,$C$118)&gt;1</formula>
    </cfRule>
    <cfRule type="expression" dxfId="2786" priority="865">
      <formula>COUNTIF($C$5:$Z$31,$C$117)&gt;1</formula>
    </cfRule>
    <cfRule type="expression" dxfId="2785" priority="866">
      <formula>COUNTIF($C$5:$Z$31,$C$116)&gt;1</formula>
    </cfRule>
    <cfRule type="expression" dxfId="2784" priority="867">
      <formula>COUNTIF($C$5:$Z$31,$C$115)&gt;1</formula>
    </cfRule>
    <cfRule type="expression" dxfId="2783" priority="868">
      <formula>COUNTIF($C$5:$Z$31,$C$114)&gt;1</formula>
    </cfRule>
    <cfRule type="expression" dxfId="2782" priority="869">
      <formula>COUNTIF($C$5:$Z$31,$C$113)&gt;1</formula>
    </cfRule>
    <cfRule type="expression" dxfId="2781" priority="870">
      <formula>COUNTIF($C$5:$Z$31,$C$112)&gt;1</formula>
    </cfRule>
    <cfRule type="expression" dxfId="2780" priority="871">
      <formula>COUNTIF($C$5:$Z$31,$C$111)&gt;1</formula>
    </cfRule>
    <cfRule type="expression" dxfId="2779" priority="872">
      <formula>COUNTIF($C$5:$Z$31,$C$110)&gt;1</formula>
    </cfRule>
    <cfRule type="expression" dxfId="2778" priority="873">
      <formula>COUNTIF($C$5:$Z$31,$C$109)&gt;1</formula>
    </cfRule>
    <cfRule type="expression" dxfId="2777" priority="874">
      <formula>COUNTIF($C$5:$Z$31,$C$108)&gt;1</formula>
    </cfRule>
    <cfRule type="expression" dxfId="2776" priority="875">
      <formula>COUNTIF($C$5:$Z$31,$C$107)&gt;1</formula>
    </cfRule>
    <cfRule type="expression" dxfId="2775" priority="876">
      <formula>COUNTIF($C$5:$Z$31,$C$106)&gt;1</formula>
    </cfRule>
    <cfRule type="expression" dxfId="2774" priority="877">
      <formula>COUNTIF($C$5:$Z$31,$C$105)&gt;1</formula>
    </cfRule>
    <cfRule type="expression" dxfId="2773" priority="878">
      <formula>COUNTIF($C$5:$Z$31,$C$104)&gt;1</formula>
    </cfRule>
    <cfRule type="expression" dxfId="2772" priority="879">
      <formula>COUNTIF($C$5:$Z$31,$C$103)&gt;1</formula>
    </cfRule>
    <cfRule type="expression" dxfId="2771" priority="880">
      <formula>COUNTIF($C$5:$Z$31,$C$102)&gt;1</formula>
    </cfRule>
    <cfRule type="expression" dxfId="2770" priority="881">
      <formula>COUNTIF($C$5:$Z$31,$C$101)&gt;1</formula>
    </cfRule>
  </conditionalFormatting>
  <conditionalFormatting sqref="S25:T25 X25:Y25 N17 X17 S17 I17:J17 X21 S21 N21:O21 D17:E17">
    <cfRule type="expression" dxfId="2769" priority="815" stopIfTrue="1">
      <formula>COUNTIF($C$5:$Z$31,$C$133)&gt;1</formula>
    </cfRule>
    <cfRule type="expression" dxfId="2768" priority="816" stopIfTrue="1">
      <formula>COUNTIF($C$5:$Z$31,$C$132)&gt;1</formula>
    </cfRule>
    <cfRule type="expression" dxfId="2767" priority="817" stopIfTrue="1">
      <formula>COUNTIF($C$5:$Z$31,$C$131)&gt;1</formula>
    </cfRule>
    <cfRule type="expression" dxfId="2766" priority="818" stopIfTrue="1">
      <formula>COUNTIF($C$5:$Z$31,$C$130)&gt;1</formula>
    </cfRule>
    <cfRule type="expression" dxfId="2765" priority="819" stopIfTrue="1">
      <formula>COUNTIF($C$5:$Z$31,$C$129)&gt;1</formula>
    </cfRule>
    <cfRule type="expression" dxfId="2764" priority="820" stopIfTrue="1">
      <formula>COUNTIF($C$5:$Z$31,$C$128)&gt;1</formula>
    </cfRule>
    <cfRule type="expression" dxfId="2763" priority="821" stopIfTrue="1">
      <formula>COUNTIF($C$5:$Z$31,$C$127)&gt;1</formula>
    </cfRule>
    <cfRule type="expression" dxfId="2762" priority="822" stopIfTrue="1">
      <formula>COUNTIF($C$5:$Z$31,$C$126)&gt;1</formula>
    </cfRule>
    <cfRule type="expression" dxfId="2761" priority="823" stopIfTrue="1">
      <formula>COUNTIF($C$5:$Z$31,$C$125)&gt;1</formula>
    </cfRule>
    <cfRule type="expression" dxfId="2760" priority="824" stopIfTrue="1">
      <formula>COUNTIF($C$5:$Z$31,$C$124)&gt;1</formula>
    </cfRule>
    <cfRule type="expression" dxfId="2759" priority="825" stopIfTrue="1">
      <formula>COUNTIF($C$5:$Z$31,$C$123)&gt;1</formula>
    </cfRule>
    <cfRule type="expression" dxfId="2758" priority="826" stopIfTrue="1">
      <formula>COUNTIF($C$5:$Z$31,$C$122)&gt;1</formula>
    </cfRule>
    <cfRule type="expression" dxfId="2757" priority="827" stopIfTrue="1">
      <formula>COUNTIF($C$5:$Z$31,$C$121)&gt;1</formula>
    </cfRule>
    <cfRule type="expression" dxfId="2756" priority="828" stopIfTrue="1">
      <formula>COUNTIF($C$5:$Z$31,$C$120)&gt;1</formula>
    </cfRule>
    <cfRule type="expression" dxfId="2755" priority="829" stopIfTrue="1">
      <formula>COUNTIF($C$5:$Z$31,$C$119)&gt;1</formula>
    </cfRule>
    <cfRule type="expression" dxfId="2754" priority="830" stopIfTrue="1">
      <formula>COUNTIF($C$5:$Z$31,$C$118)&gt;1</formula>
    </cfRule>
    <cfRule type="expression" dxfId="2753" priority="831" stopIfTrue="1">
      <formula>COUNTIF($C$5:$Z$31,$C$117)&gt;1</formula>
    </cfRule>
    <cfRule type="expression" dxfId="2752" priority="832" stopIfTrue="1">
      <formula>COUNTIF($C$5:$Z$31,$C$116)&gt;1</formula>
    </cfRule>
    <cfRule type="expression" dxfId="2751" priority="833" stopIfTrue="1">
      <formula>COUNTIF($C$5:$Z$31,$C$115)&gt;1</formula>
    </cfRule>
    <cfRule type="expression" dxfId="2750" priority="834" stopIfTrue="1">
      <formula>COUNTIF($C$5:$Z$31,$C$114)&gt;1</formula>
    </cfRule>
    <cfRule type="expression" dxfId="2749" priority="835" stopIfTrue="1">
      <formula>COUNTIF($C$5:$Z$31,$C$113)&gt;1</formula>
    </cfRule>
    <cfRule type="expression" dxfId="2748" priority="836" stopIfTrue="1">
      <formula>COUNTIF($C$5:$Z$31,$C$112)&gt;1</formula>
    </cfRule>
    <cfRule type="expression" dxfId="2747" priority="837" stopIfTrue="1">
      <formula>COUNTIF($C$5:$Z$31,$C$111)&gt;1</formula>
    </cfRule>
    <cfRule type="expression" dxfId="2746" priority="838" stopIfTrue="1">
      <formula>COUNTIF($C$5:$Z$31,$C$110)&gt;1</formula>
    </cfRule>
    <cfRule type="expression" dxfId="2745" priority="839" stopIfTrue="1">
      <formula>COUNTIF($C$5:$Z$31,$C$109)&gt;1</formula>
    </cfRule>
    <cfRule type="expression" dxfId="2744" priority="840" stopIfTrue="1">
      <formula>COUNTIF($C$5:$Z$31,$C$108)&gt;1</formula>
    </cfRule>
    <cfRule type="expression" dxfId="2743" priority="841" stopIfTrue="1">
      <formula>COUNTIF($C$5:$Z$31,$C$107)&gt;1</formula>
    </cfRule>
    <cfRule type="expression" dxfId="2742" priority="842" stopIfTrue="1">
      <formula>COUNTIF($C$5:$Z$31,$C$106)&gt;1</formula>
    </cfRule>
    <cfRule type="expression" dxfId="2741" priority="843" stopIfTrue="1">
      <formula>COUNTIF($C$5:$Z$31,$C$105)&gt;1</formula>
    </cfRule>
    <cfRule type="expression" dxfId="2740" priority="844" stopIfTrue="1">
      <formula>COUNTIF($C$5:$Z$31,$C$104)&gt;1</formula>
    </cfRule>
    <cfRule type="expression" dxfId="2739" priority="845" stopIfTrue="1">
      <formula>COUNTIF($C$5:$Z$31,$C$103)&gt;1</formula>
    </cfRule>
    <cfRule type="expression" dxfId="2738" priority="846" stopIfTrue="1">
      <formula>COUNTIF($C$5:$Z$31,$C$102)&gt;1</formula>
    </cfRule>
    <cfRule type="expression" dxfId="2737" priority="847" stopIfTrue="1">
      <formula>COUNTIF($C$5:$Z$31,$C$101)&gt;1</formula>
    </cfRule>
    <cfRule type="cellIs" dxfId="2736" priority="848" operator="between">
      <formula>0</formula>
      <formula>1500</formula>
    </cfRule>
  </conditionalFormatting>
  <conditionalFormatting sqref="I13:J13 D13:E13 N9:O9 I9:J9 D9 S9:T9 S13:T13 X13:Y13 X9:Y9 N13:O13">
    <cfRule type="expression" dxfId="2735" priority="781" stopIfTrue="1">
      <formula>COUNTIF($C$5:$Z$31,$C$133)&gt;1</formula>
    </cfRule>
    <cfRule type="expression" dxfId="2734" priority="782" stopIfTrue="1">
      <formula>COUNTIF($C$5:$Z$31,$C$132)&gt;1</formula>
    </cfRule>
    <cfRule type="expression" dxfId="2733" priority="783" stopIfTrue="1">
      <formula>COUNTIF($C$5:$Z$31,$C$131)&gt;1</formula>
    </cfRule>
    <cfRule type="expression" dxfId="2732" priority="784" stopIfTrue="1">
      <formula>COUNTIF($C$5:$Z$31,$C$130)&gt;1</formula>
    </cfRule>
    <cfRule type="expression" dxfId="2731" priority="785" stopIfTrue="1">
      <formula>COUNTIF($C$5:$Z$31,$C$129)&gt;1</formula>
    </cfRule>
    <cfRule type="expression" dxfId="2730" priority="786" stopIfTrue="1">
      <formula>COUNTIF($C$5:$Z$31,$C$128)&gt;1</formula>
    </cfRule>
    <cfRule type="expression" dxfId="2729" priority="787" stopIfTrue="1">
      <formula>COUNTIF($C$5:$Z$31,$C$127)&gt;1</formula>
    </cfRule>
    <cfRule type="expression" dxfId="2728" priority="788" stopIfTrue="1">
      <formula>COUNTIF($C$5:$Z$31,$C$126)&gt;1</formula>
    </cfRule>
    <cfRule type="expression" dxfId="2727" priority="789" stopIfTrue="1">
      <formula>COUNTIF($C$5:$Z$31,$C$125)&gt;1</formula>
    </cfRule>
    <cfRule type="expression" dxfId="2726" priority="790" stopIfTrue="1">
      <formula>COUNTIF($C$5:$Z$31,$C$124)&gt;1</formula>
    </cfRule>
    <cfRule type="expression" dxfId="2725" priority="791" stopIfTrue="1">
      <formula>COUNTIF($C$5:$Z$31,$C$123)&gt;1</formula>
    </cfRule>
    <cfRule type="expression" dxfId="2724" priority="792" stopIfTrue="1">
      <formula>COUNTIF($C$5:$Z$31,$C$122)&gt;1</formula>
    </cfRule>
    <cfRule type="expression" dxfId="2723" priority="793" stopIfTrue="1">
      <formula>COUNTIF($C$5:$Z$31,$C$121)&gt;1</formula>
    </cfRule>
    <cfRule type="expression" dxfId="2722" priority="794" stopIfTrue="1">
      <formula>COUNTIF($C$5:$Z$31,$C$120)&gt;1</formula>
    </cfRule>
    <cfRule type="expression" dxfId="2721" priority="795" stopIfTrue="1">
      <formula>COUNTIF($C$5:$Z$31,$C$119)&gt;1</formula>
    </cfRule>
    <cfRule type="expression" dxfId="2720" priority="796" stopIfTrue="1">
      <formula>COUNTIF($C$5:$Z$31,$C$118)&gt;1</formula>
    </cfRule>
    <cfRule type="expression" dxfId="2719" priority="797" stopIfTrue="1">
      <formula>COUNTIF($C$5:$Z$31,$C$117)&gt;1</formula>
    </cfRule>
    <cfRule type="expression" dxfId="2718" priority="798" stopIfTrue="1">
      <formula>COUNTIF($C$5:$Z$31,$C$116)&gt;1</formula>
    </cfRule>
    <cfRule type="expression" dxfId="2717" priority="799" stopIfTrue="1">
      <formula>COUNTIF($C$5:$Z$31,$C$115)&gt;1</formula>
    </cfRule>
    <cfRule type="expression" dxfId="2716" priority="800" stopIfTrue="1">
      <formula>COUNTIF($C$5:$Z$31,$C$114)&gt;1</formula>
    </cfRule>
    <cfRule type="expression" dxfId="2715" priority="801" stopIfTrue="1">
      <formula>COUNTIF($C$5:$Z$31,$C$113)&gt;1</formula>
    </cfRule>
    <cfRule type="expression" dxfId="2714" priority="802" stopIfTrue="1">
      <formula>COUNTIF($C$5:$Z$31,$C$112)&gt;1</formula>
    </cfRule>
    <cfRule type="expression" dxfId="2713" priority="803" stopIfTrue="1">
      <formula>COUNTIF($C$5:$Z$31,$C$111)&gt;1</formula>
    </cfRule>
    <cfRule type="expression" dxfId="2712" priority="804" stopIfTrue="1">
      <formula>COUNTIF($C$5:$Z$31,$C$110)&gt;1</formula>
    </cfRule>
    <cfRule type="expression" dxfId="2711" priority="805" stopIfTrue="1">
      <formula>COUNTIF($C$5:$Z$31,$C$109)&gt;1</formula>
    </cfRule>
    <cfRule type="expression" dxfId="2710" priority="806" stopIfTrue="1">
      <formula>COUNTIF($C$5:$Z$31,$C$108)&gt;1</formula>
    </cfRule>
    <cfRule type="expression" dxfId="2709" priority="807" stopIfTrue="1">
      <formula>COUNTIF($C$5:$Z$31,$C$107)&gt;1</formula>
    </cfRule>
    <cfRule type="expression" dxfId="2708" priority="808" stopIfTrue="1">
      <formula>COUNTIF($C$5:$Z$31,$C$106)&gt;1</formula>
    </cfRule>
    <cfRule type="expression" dxfId="2707" priority="809" stopIfTrue="1">
      <formula>COUNTIF($C$5:$Z$31,$C$105)&gt;1</formula>
    </cfRule>
    <cfRule type="expression" dxfId="2706" priority="810" stopIfTrue="1">
      <formula>COUNTIF($C$5:$Z$31,$C$104)&gt;1</formula>
    </cfRule>
    <cfRule type="expression" dxfId="2705" priority="811" stopIfTrue="1">
      <formula>COUNTIF($C$5:$Z$31,$C$103)&gt;1</formula>
    </cfRule>
    <cfRule type="expression" dxfId="2704" priority="812" stopIfTrue="1">
      <formula>COUNTIF($C$5:$Z$31,$C$102)&gt;1</formula>
    </cfRule>
    <cfRule type="expression" dxfId="2703" priority="813" stopIfTrue="1">
      <formula>COUNTIF($C$5:$Z$31,$C$101)&gt;1</formula>
    </cfRule>
    <cfRule type="cellIs" dxfId="2702" priority="814" operator="between">
      <formula>0</formula>
      <formula>1500</formula>
    </cfRule>
  </conditionalFormatting>
  <conditionalFormatting sqref="N29:O29 S29:T29 X29:Y29">
    <cfRule type="expression" dxfId="2701" priority="747" stopIfTrue="1">
      <formula>COUNTIF($C$5:$Z$31,$C$133)&gt;1</formula>
    </cfRule>
    <cfRule type="expression" dxfId="2700" priority="748" stopIfTrue="1">
      <formula>COUNTIF($C$5:$Z$31,$C$132)&gt;1</formula>
    </cfRule>
    <cfRule type="expression" dxfId="2699" priority="749" stopIfTrue="1">
      <formula>COUNTIF($C$5:$Z$31,$C$131)&gt;1</formula>
    </cfRule>
    <cfRule type="expression" dxfId="2698" priority="750" stopIfTrue="1">
      <formula>COUNTIF($C$5:$Z$31,$C$130)&gt;1</formula>
    </cfRule>
    <cfRule type="expression" dxfId="2697" priority="751" stopIfTrue="1">
      <formula>COUNTIF($C$5:$Z$31,$C$129)&gt;1</formula>
    </cfRule>
    <cfRule type="expression" dxfId="2696" priority="752" stopIfTrue="1">
      <formula>COUNTIF($C$5:$Z$31,$C$128)&gt;1</formula>
    </cfRule>
    <cfRule type="expression" dxfId="2695" priority="753" stopIfTrue="1">
      <formula>COUNTIF($C$5:$Z$31,$C$127)&gt;1</formula>
    </cfRule>
    <cfRule type="expression" dxfId="2694" priority="754" stopIfTrue="1">
      <formula>COUNTIF($C$5:$Z$31,$C$126)&gt;1</formula>
    </cfRule>
    <cfRule type="expression" dxfId="2693" priority="755" stopIfTrue="1">
      <formula>COUNTIF($C$5:$Z$31,$C$125)&gt;1</formula>
    </cfRule>
    <cfRule type="expression" dxfId="2692" priority="756" stopIfTrue="1">
      <formula>COUNTIF($C$5:$Z$31,$C$124)&gt;1</formula>
    </cfRule>
    <cfRule type="expression" dxfId="2691" priority="757" stopIfTrue="1">
      <formula>COUNTIF($C$5:$Z$31,$C$123)&gt;1</formula>
    </cfRule>
    <cfRule type="expression" dxfId="2690" priority="758" stopIfTrue="1">
      <formula>COUNTIF($C$5:$Z$31,$C$122)&gt;1</formula>
    </cfRule>
    <cfRule type="expression" dxfId="2689" priority="759" stopIfTrue="1">
      <formula>COUNTIF($C$5:$Z$31,$C$121)&gt;1</formula>
    </cfRule>
    <cfRule type="expression" dxfId="2688" priority="760" stopIfTrue="1">
      <formula>COUNTIF($C$5:$Z$31,$C$120)&gt;1</formula>
    </cfRule>
    <cfRule type="expression" dxfId="2687" priority="761" stopIfTrue="1">
      <formula>COUNTIF($C$5:$Z$31,$C$119)&gt;1</formula>
    </cfRule>
    <cfRule type="expression" dxfId="2686" priority="762" stopIfTrue="1">
      <formula>COUNTIF($C$5:$Z$31,$C$118)&gt;1</formula>
    </cfRule>
    <cfRule type="expression" dxfId="2685" priority="763" stopIfTrue="1">
      <formula>COUNTIF($C$5:$Z$31,$C$117)&gt;1</formula>
    </cfRule>
    <cfRule type="expression" dxfId="2684" priority="764" stopIfTrue="1">
      <formula>COUNTIF($C$5:$Z$31,$C$116)&gt;1</formula>
    </cfRule>
    <cfRule type="expression" dxfId="2683" priority="765" stopIfTrue="1">
      <formula>COUNTIF($C$5:$Z$31,$C$115)&gt;1</formula>
    </cfRule>
    <cfRule type="expression" dxfId="2682" priority="766" stopIfTrue="1">
      <formula>COUNTIF($C$5:$Z$31,$C$114)&gt;1</formula>
    </cfRule>
    <cfRule type="expression" dxfId="2681" priority="767" stopIfTrue="1">
      <formula>COUNTIF($C$5:$Z$31,$C$113)&gt;1</formula>
    </cfRule>
    <cfRule type="expression" dxfId="2680" priority="768" stopIfTrue="1">
      <formula>COUNTIF($C$5:$Z$31,$C$112)&gt;1</formula>
    </cfRule>
    <cfRule type="expression" dxfId="2679" priority="769" stopIfTrue="1">
      <formula>COUNTIF($C$5:$Z$31,$C$111)&gt;1</formula>
    </cfRule>
    <cfRule type="expression" dxfId="2678" priority="770" stopIfTrue="1">
      <formula>COUNTIF($C$5:$Z$31,$C$110)&gt;1</formula>
    </cfRule>
    <cfRule type="expression" dxfId="2677" priority="771" stopIfTrue="1">
      <formula>COUNTIF($C$5:$Z$31,$C$109)&gt;1</formula>
    </cfRule>
    <cfRule type="expression" dxfId="2676" priority="772" stopIfTrue="1">
      <formula>COUNTIF($C$5:$Z$31,$C$108)&gt;1</formula>
    </cfRule>
    <cfRule type="expression" dxfId="2675" priority="773" stopIfTrue="1">
      <formula>COUNTIF($C$5:$Z$31,$C$107)&gt;1</formula>
    </cfRule>
    <cfRule type="expression" dxfId="2674" priority="774" stopIfTrue="1">
      <formula>COUNTIF($C$5:$Z$31,$C$106)&gt;1</formula>
    </cfRule>
    <cfRule type="expression" dxfId="2673" priority="775" stopIfTrue="1">
      <formula>COUNTIF($C$5:$Z$31,$C$105)&gt;1</formula>
    </cfRule>
    <cfRule type="expression" dxfId="2672" priority="776" stopIfTrue="1">
      <formula>COUNTIF($C$5:$Z$31,$C$104)&gt;1</formula>
    </cfRule>
    <cfRule type="expression" dxfId="2671" priority="777" stopIfTrue="1">
      <formula>COUNTIF($C$5:$Z$31,$C$103)&gt;1</formula>
    </cfRule>
    <cfRule type="expression" dxfId="2670" priority="778" stopIfTrue="1">
      <formula>COUNTIF($C$5:$Z$31,$C$102)&gt;1</formula>
    </cfRule>
    <cfRule type="expression" dxfId="2669" priority="779" stopIfTrue="1">
      <formula>COUNTIF($C$5:$Z$31,$C$101)&gt;1</formula>
    </cfRule>
    <cfRule type="cellIs" dxfId="2668" priority="780" operator="between">
      <formula>0</formula>
      <formula>1500</formula>
    </cfRule>
  </conditionalFormatting>
  <conditionalFormatting sqref="D88:D93">
    <cfRule type="cellIs" dxfId="2667" priority="710" operator="equal">
      <formula>"GL"</formula>
    </cfRule>
    <cfRule type="cellIs" dxfId="2666" priority="711" operator="equal">
      <formula>"VE"</formula>
    </cfRule>
    <cfRule type="cellIs" dxfId="2665" priority="712" operator="equal">
      <formula>"AT"</formula>
    </cfRule>
  </conditionalFormatting>
  <conditionalFormatting sqref="I88:I93">
    <cfRule type="cellIs" dxfId="2664" priority="707" operator="equal">
      <formula>"GL"</formula>
    </cfRule>
    <cfRule type="cellIs" dxfId="2663" priority="708" operator="equal">
      <formula>"VE"</formula>
    </cfRule>
    <cfRule type="cellIs" dxfId="2662" priority="709" operator="equal">
      <formula>"AT"</formula>
    </cfRule>
  </conditionalFormatting>
  <conditionalFormatting sqref="N88:N93">
    <cfRule type="cellIs" dxfId="2661" priority="704" operator="equal">
      <formula>"GL"</formula>
    </cfRule>
    <cfRule type="cellIs" dxfId="2660" priority="705" operator="equal">
      <formula>"VE"</formula>
    </cfRule>
    <cfRule type="cellIs" dxfId="2659" priority="706" operator="equal">
      <formula>"AT"</formula>
    </cfRule>
  </conditionalFormatting>
  <conditionalFormatting sqref="S88:S93">
    <cfRule type="cellIs" dxfId="2658" priority="701" operator="equal">
      <formula>"GL"</formula>
    </cfRule>
    <cfRule type="cellIs" dxfId="2657" priority="702" operator="equal">
      <formula>"VE"</formula>
    </cfRule>
    <cfRule type="cellIs" dxfId="2656" priority="703" operator="equal">
      <formula>"AT"</formula>
    </cfRule>
  </conditionalFormatting>
  <conditionalFormatting sqref="X88:X93">
    <cfRule type="cellIs" dxfId="2655" priority="698" operator="equal">
      <formula>"GL"</formula>
    </cfRule>
    <cfRule type="cellIs" dxfId="2654" priority="699" operator="equal">
      <formula>"VE"</formula>
    </cfRule>
    <cfRule type="cellIs" dxfId="2653" priority="700" operator="equal">
      <formula>"AT"</formula>
    </cfRule>
  </conditionalFormatting>
  <conditionalFormatting sqref="AC88:AC93">
    <cfRule type="cellIs" dxfId="2652" priority="695" operator="equal">
      <formula>"GL"</formula>
    </cfRule>
    <cfRule type="cellIs" dxfId="2651" priority="696" operator="equal">
      <formula>"VE"</formula>
    </cfRule>
    <cfRule type="cellIs" dxfId="2650" priority="697" operator="equal">
      <formula>"AT"</formula>
    </cfRule>
  </conditionalFormatting>
  <conditionalFormatting sqref="C88:C93">
    <cfRule type="expression" dxfId="2649" priority="690">
      <formula>AND(D88="B")</formula>
    </cfRule>
    <cfRule type="expression" dxfId="2648" priority="691">
      <formula>AND(D88="g")</formula>
    </cfRule>
    <cfRule type="expression" dxfId="2647" priority="692">
      <formula>AND(D88="t")</formula>
    </cfRule>
    <cfRule type="expression" dxfId="2646" priority="693">
      <formula>AND(D88="L")</formula>
    </cfRule>
    <cfRule type="expression" dxfId="2645" priority="694">
      <formula>AND(D88="N")</formula>
    </cfRule>
  </conditionalFormatting>
  <conditionalFormatting sqref="H88:H93">
    <cfRule type="expression" dxfId="2644" priority="685">
      <formula>AND(I88="B")</formula>
    </cfRule>
    <cfRule type="expression" dxfId="2643" priority="686">
      <formula>AND(I88="g")</formula>
    </cfRule>
    <cfRule type="expression" dxfId="2642" priority="687">
      <formula>AND(I88="t")</formula>
    </cfRule>
    <cfRule type="expression" dxfId="2641" priority="688">
      <formula>AND(I88="L")</formula>
    </cfRule>
    <cfRule type="expression" dxfId="2640" priority="689">
      <formula>AND(I88="N")</formula>
    </cfRule>
  </conditionalFormatting>
  <conditionalFormatting sqref="M88:M93">
    <cfRule type="expression" dxfId="2639" priority="680">
      <formula>AND(N88="B")</formula>
    </cfRule>
    <cfRule type="expression" dxfId="2638" priority="681">
      <formula>AND(N88="g")</formula>
    </cfRule>
    <cfRule type="expression" dxfId="2637" priority="682">
      <formula>AND(N88="t")</formula>
    </cfRule>
    <cfRule type="expression" dxfId="2636" priority="683">
      <formula>AND(N88="L")</formula>
    </cfRule>
    <cfRule type="expression" dxfId="2635" priority="684">
      <formula>AND(N88="N")</formula>
    </cfRule>
  </conditionalFormatting>
  <conditionalFormatting sqref="R88:R93">
    <cfRule type="expression" dxfId="2634" priority="675">
      <formula>AND(S88="B")</formula>
    </cfRule>
    <cfRule type="expression" dxfId="2633" priority="676">
      <formula>AND(S88="g")</formula>
    </cfRule>
    <cfRule type="expression" dxfId="2632" priority="677">
      <formula>AND(S88="t")</formula>
    </cfRule>
    <cfRule type="expression" dxfId="2631" priority="678">
      <formula>AND(S88="L")</formula>
    </cfRule>
    <cfRule type="expression" dxfId="2630" priority="679">
      <formula>AND(S88="N")</formula>
    </cfRule>
  </conditionalFormatting>
  <conditionalFormatting sqref="W88:W93">
    <cfRule type="expression" dxfId="2629" priority="670">
      <formula>AND(X88="B")</formula>
    </cfRule>
    <cfRule type="expression" dxfId="2628" priority="671">
      <formula>AND(X88="g")</formula>
    </cfRule>
    <cfRule type="expression" dxfId="2627" priority="672">
      <formula>AND(X88="t")</formula>
    </cfRule>
    <cfRule type="expression" dxfId="2626" priority="673">
      <formula>AND(X88="L")</formula>
    </cfRule>
    <cfRule type="expression" dxfId="2625" priority="674">
      <formula>AND(X88="N")</formula>
    </cfRule>
  </conditionalFormatting>
  <conditionalFormatting sqref="AB88:AB90">
    <cfRule type="expression" dxfId="2624" priority="665">
      <formula>AND(AC88="B")</formula>
    </cfRule>
    <cfRule type="expression" dxfId="2623" priority="666">
      <formula>AND(AC88="g")</formula>
    </cfRule>
    <cfRule type="expression" dxfId="2622" priority="667">
      <formula>AND(AC88="t")</formula>
    </cfRule>
    <cfRule type="expression" dxfId="2621" priority="668">
      <formula>AND(AC88="L")</formula>
    </cfRule>
    <cfRule type="expression" dxfId="2620" priority="669">
      <formula>AND(AC88="N")</formula>
    </cfRule>
  </conditionalFormatting>
  <conditionalFormatting sqref="E88:E93">
    <cfRule type="cellIs" dxfId="2619" priority="662" operator="equal">
      <formula>"GL"</formula>
    </cfRule>
    <cfRule type="cellIs" dxfId="2618" priority="663" operator="equal">
      <formula>"VE"</formula>
    </cfRule>
    <cfRule type="cellIs" dxfId="2617" priority="664" operator="equal">
      <formula>"AT"</formula>
    </cfRule>
  </conditionalFormatting>
  <conditionalFormatting sqref="J88:J93">
    <cfRule type="cellIs" dxfId="2616" priority="659" operator="equal">
      <formula>"GL"</formula>
    </cfRule>
    <cfRule type="cellIs" dxfId="2615" priority="660" operator="equal">
      <formula>"VE"</formula>
    </cfRule>
    <cfRule type="cellIs" dxfId="2614" priority="661" operator="equal">
      <formula>"AT"</formula>
    </cfRule>
  </conditionalFormatting>
  <conditionalFormatting sqref="O88:O93">
    <cfRule type="cellIs" dxfId="2613" priority="656" operator="equal">
      <formula>"GL"</formula>
    </cfRule>
    <cfRule type="cellIs" dxfId="2612" priority="657" operator="equal">
      <formula>"VE"</formula>
    </cfRule>
    <cfRule type="cellIs" dxfId="2611" priority="658" operator="equal">
      <formula>"AT"</formula>
    </cfRule>
  </conditionalFormatting>
  <conditionalFormatting sqref="T88:T93">
    <cfRule type="cellIs" dxfId="2610" priority="653" operator="equal">
      <formula>"GL"</formula>
    </cfRule>
    <cfRule type="cellIs" dxfId="2609" priority="654" operator="equal">
      <formula>"VE"</formula>
    </cfRule>
    <cfRule type="cellIs" dxfId="2608" priority="655" operator="equal">
      <formula>"AT"</formula>
    </cfRule>
  </conditionalFormatting>
  <conditionalFormatting sqref="Y88:Y93">
    <cfRule type="cellIs" dxfId="2607" priority="650" operator="equal">
      <formula>"GL"</formula>
    </cfRule>
    <cfRule type="cellIs" dxfId="2606" priority="651" operator="equal">
      <formula>"VE"</formula>
    </cfRule>
    <cfRule type="cellIs" dxfId="2605" priority="652" operator="equal">
      <formula>"AT"</formula>
    </cfRule>
  </conditionalFormatting>
  <conditionalFormatting sqref="AD88:AD93">
    <cfRule type="cellIs" dxfId="2604" priority="647" operator="equal">
      <formula>"GL"</formula>
    </cfRule>
    <cfRule type="cellIs" dxfId="2603" priority="648" operator="equal">
      <formula>"VE"</formula>
    </cfRule>
    <cfRule type="cellIs" dxfId="2602" priority="649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rgb="FFFFFF00"/>
    <pageSetUpPr fitToPage="1"/>
  </sheetPr>
  <dimension ref="A1:AL133"/>
  <sheetViews>
    <sheetView workbookViewId="0">
      <selection activeCell="AC11" sqref="AC1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4.2851562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3.42578125" style="85" customWidth="1"/>
    <col min="28" max="28" width="9" style="85" customWidth="1"/>
    <col min="29" max="29" width="7.5703125" style="85" customWidth="1"/>
    <col min="30" max="30" width="7.28515625" style="85" customWidth="1"/>
    <col min="31" max="31" width="14.7109375" style="85" customWidth="1"/>
    <col min="32" max="32" width="13.7109375" style="85" customWidth="1"/>
    <col min="33" max="33" width="14.140625" style="85" customWidth="1"/>
    <col min="34" max="34" width="11.42578125" style="85"/>
    <col min="35" max="35" width="15.28515625" style="85" customWidth="1"/>
    <col min="36" max="36" width="12.85546875" style="85" customWidth="1"/>
    <col min="37" max="37" width="12.5703125" style="85" customWidth="1"/>
    <col min="38" max="16384" width="11.42578125" style="85"/>
  </cols>
  <sheetData>
    <row r="1" spans="1:38" ht="19.5" customHeight="1" x14ac:dyDescent="0.3">
      <c r="A1" s="865" t="s">
        <v>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8" ht="18" x14ac:dyDescent="0.35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 x14ac:dyDescent="0.35">
      <c r="A3" s="104"/>
      <c r="B3" s="104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 x14ac:dyDescent="0.4">
      <c r="A5" s="885" t="s">
        <v>8</v>
      </c>
      <c r="B5" s="104"/>
      <c r="C5" s="843">
        <v>1018</v>
      </c>
      <c r="D5" s="878"/>
      <c r="E5" s="887"/>
      <c r="F5" s="126"/>
      <c r="G5" s="104"/>
      <c r="H5" s="843"/>
      <c r="I5" s="878"/>
      <c r="J5" s="887"/>
      <c r="K5" s="126"/>
      <c r="L5" s="104"/>
      <c r="M5" s="843"/>
      <c r="N5" s="878"/>
      <c r="O5" s="887"/>
      <c r="P5" s="113"/>
      <c r="Q5" s="104"/>
      <c r="R5" s="843"/>
      <c r="S5" s="878"/>
      <c r="T5" s="887"/>
      <c r="U5" s="113"/>
      <c r="V5" s="104"/>
      <c r="W5" s="843"/>
      <c r="X5" s="878"/>
      <c r="Y5" s="887"/>
      <c r="Z5" s="113"/>
      <c r="AA5" s="104"/>
      <c r="AE5" s="157">
        <v>1006</v>
      </c>
      <c r="AF5" s="749">
        <v>1024</v>
      </c>
      <c r="AG5" s="195"/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 x14ac:dyDescent="0.4">
      <c r="A6" s="885"/>
      <c r="B6" s="104"/>
      <c r="C6" s="942" t="s">
        <v>455</v>
      </c>
      <c r="D6" s="943"/>
      <c r="E6" s="942" t="s">
        <v>456</v>
      </c>
      <c r="F6" s="943"/>
      <c r="G6" s="463"/>
      <c r="H6" s="938"/>
      <c r="I6" s="939"/>
      <c r="J6" s="944"/>
      <c r="K6" s="945"/>
      <c r="L6" s="124"/>
      <c r="M6" s="938"/>
      <c r="N6" s="939"/>
      <c r="O6" s="940"/>
      <c r="P6" s="941"/>
      <c r="Q6" s="124"/>
      <c r="R6" s="942"/>
      <c r="S6" s="943"/>
      <c r="T6" s="932"/>
      <c r="U6" s="933"/>
      <c r="V6" s="124"/>
      <c r="W6" s="888"/>
      <c r="X6" s="892"/>
      <c r="Y6" s="888"/>
      <c r="Z6" s="889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 x14ac:dyDescent="0.35">
      <c r="A7" s="886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 x14ac:dyDescent="0.4">
      <c r="A9" s="900" t="s">
        <v>13</v>
      </c>
      <c r="B9" s="104"/>
      <c r="C9" s="115">
        <f>AB46</f>
        <v>9207</v>
      </c>
      <c r="D9" s="843">
        <v>1033</v>
      </c>
      <c r="E9" s="878"/>
      <c r="F9" s="111">
        <v>14</v>
      </c>
      <c r="G9" s="104"/>
      <c r="H9" s="115">
        <f>AB45</f>
        <v>9106</v>
      </c>
      <c r="I9" s="843">
        <v>1026</v>
      </c>
      <c r="J9" s="878"/>
      <c r="K9" s="111">
        <v>12</v>
      </c>
      <c r="L9" s="104"/>
      <c r="M9" s="115">
        <f>AB41</f>
        <v>9104</v>
      </c>
      <c r="N9" s="843">
        <v>1003</v>
      </c>
      <c r="O9" s="878"/>
      <c r="P9" s="111">
        <v>9</v>
      </c>
      <c r="Q9" s="104"/>
      <c r="R9" s="115">
        <f>AB39</f>
        <v>9103</v>
      </c>
      <c r="S9" s="843">
        <v>1032</v>
      </c>
      <c r="T9" s="878"/>
      <c r="U9" s="111">
        <v>6</v>
      </c>
      <c r="V9" s="104"/>
      <c r="W9" s="115">
        <v>9101</v>
      </c>
      <c r="X9" s="843">
        <v>1015</v>
      </c>
      <c r="Y9" s="878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 x14ac:dyDescent="0.4">
      <c r="A10" s="900"/>
      <c r="B10" s="104"/>
      <c r="C10" s="888">
        <v>3</v>
      </c>
      <c r="D10" s="892"/>
      <c r="E10" s="888">
        <f>AF46</f>
        <v>36527.019826388889</v>
      </c>
      <c r="F10" s="889"/>
      <c r="G10" s="106"/>
      <c r="H10" s="888">
        <f>AC45</f>
        <v>36526.286261574074</v>
      </c>
      <c r="I10" s="892"/>
      <c r="J10" s="888">
        <f>AF45</f>
        <v>36527.021215277775</v>
      </c>
      <c r="K10" s="889"/>
      <c r="L10" s="109"/>
      <c r="M10" s="888">
        <f>AC41</f>
        <v>36526.272407407407</v>
      </c>
      <c r="N10" s="892"/>
      <c r="O10" s="888">
        <f>AF41</f>
        <v>36526.918969907405</v>
      </c>
      <c r="P10" s="889"/>
      <c r="Q10" s="109"/>
      <c r="R10" s="888">
        <f>AC39</f>
        <v>36526.263611111113</v>
      </c>
      <c r="S10" s="892"/>
      <c r="T10" s="888">
        <f>AF39</f>
        <v>36527.048831018517</v>
      </c>
      <c r="U10" s="889"/>
      <c r="V10" s="109"/>
      <c r="W10" s="888">
        <f>AC34</f>
        <v>36526.235891203702</v>
      </c>
      <c r="X10" s="892"/>
      <c r="Y10" s="888">
        <f>AF34</f>
        <v>36527.030995370369</v>
      </c>
      <c r="Z10" s="889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 x14ac:dyDescent="0.35">
      <c r="A11" s="886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 x14ac:dyDescent="0.4">
      <c r="A13" s="885" t="s">
        <v>18</v>
      </c>
      <c r="B13" s="104"/>
      <c r="C13" s="115">
        <f>AB48</f>
        <v>9208</v>
      </c>
      <c r="D13" s="843">
        <v>1029</v>
      </c>
      <c r="E13" s="878"/>
      <c r="F13" s="111">
        <v>15</v>
      </c>
      <c r="G13" s="104"/>
      <c r="H13" s="115">
        <f>AB47</f>
        <v>9107</v>
      </c>
      <c r="I13" s="843">
        <v>1012</v>
      </c>
      <c r="J13" s="878"/>
      <c r="K13" s="111">
        <v>13</v>
      </c>
      <c r="L13" s="104"/>
      <c r="M13" s="115">
        <f>AB40</f>
        <v>9204</v>
      </c>
      <c r="N13" s="843">
        <v>1031</v>
      </c>
      <c r="O13" s="878"/>
      <c r="P13" s="111">
        <v>7</v>
      </c>
      <c r="Q13" s="104"/>
      <c r="R13" s="115">
        <f>AB38</f>
        <v>9203</v>
      </c>
      <c r="S13" s="843">
        <v>1013</v>
      </c>
      <c r="T13" s="878"/>
      <c r="U13" s="111">
        <v>5</v>
      </c>
      <c r="V13" s="104"/>
      <c r="W13" s="115">
        <f>AB35</f>
        <v>9201</v>
      </c>
      <c r="X13" s="843">
        <v>1022</v>
      </c>
      <c r="Y13" s="878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 x14ac:dyDescent="0.4">
      <c r="A14" s="885"/>
      <c r="B14" s="104"/>
      <c r="C14" s="888">
        <f>AC48</f>
        <v>36526.320543981485</v>
      </c>
      <c r="D14" s="892"/>
      <c r="E14" s="888">
        <f>AF48</f>
        <v>36527.051990740743</v>
      </c>
      <c r="F14" s="889"/>
      <c r="G14" s="106"/>
      <c r="H14" s="888">
        <f>AC47</f>
        <v>36526.305706018517</v>
      </c>
      <c r="I14" s="892"/>
      <c r="J14" s="888">
        <f>AF47</f>
        <v>36527.038287037038</v>
      </c>
      <c r="K14" s="889"/>
      <c r="L14" s="106"/>
      <c r="M14" s="888">
        <f>AC40</f>
        <v>36526.268761574072</v>
      </c>
      <c r="N14" s="892"/>
      <c r="O14" s="888">
        <f>AF40</f>
        <v>36527.037407407406</v>
      </c>
      <c r="P14" s="889"/>
      <c r="Q14" s="109"/>
      <c r="R14" s="888">
        <f>AC38</f>
        <v>36526.262083333335</v>
      </c>
      <c r="S14" s="892"/>
      <c r="T14" s="888">
        <f>AF38</f>
        <v>36527.046469907407</v>
      </c>
      <c r="U14" s="889"/>
      <c r="V14" s="109"/>
      <c r="W14" s="888">
        <f>AC35</f>
        <v>36526.247349537036</v>
      </c>
      <c r="X14" s="892"/>
      <c r="Y14" s="888">
        <f>AF35</f>
        <v>36527.033715277779</v>
      </c>
      <c r="Z14" s="889"/>
      <c r="AA14" s="104"/>
      <c r="AC14" s="893"/>
      <c r="AD14" s="893"/>
      <c r="AE14" s="198"/>
      <c r="AF14" s="324"/>
      <c r="AG14" s="325"/>
      <c r="AI14" s="207"/>
      <c r="AJ14" s="148"/>
      <c r="AK14" s="191"/>
      <c r="AL14" s="191"/>
    </row>
    <row r="15" spans="1:38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 x14ac:dyDescent="0.4">
      <c r="A17" s="900" t="s">
        <v>22</v>
      </c>
      <c r="B17" s="104"/>
      <c r="C17" s="114">
        <f>AB51</f>
        <v>9210</v>
      </c>
      <c r="D17" s="843">
        <v>1007</v>
      </c>
      <c r="E17" s="878"/>
      <c r="F17" s="111">
        <v>18</v>
      </c>
      <c r="G17" s="104"/>
      <c r="H17" s="114">
        <f>AB49</f>
        <v>9209</v>
      </c>
      <c r="I17" s="843">
        <v>1020</v>
      </c>
      <c r="J17" s="878"/>
      <c r="K17" s="111">
        <v>16</v>
      </c>
      <c r="L17" s="104"/>
      <c r="M17" s="114">
        <f>AB44</f>
        <v>9206</v>
      </c>
      <c r="N17" s="843">
        <v>1023</v>
      </c>
      <c r="O17" s="878"/>
      <c r="P17" s="111">
        <v>11</v>
      </c>
      <c r="Q17" s="104"/>
      <c r="R17" s="114">
        <f>AB42</f>
        <v>9205</v>
      </c>
      <c r="S17" s="843">
        <v>1027</v>
      </c>
      <c r="T17" s="878"/>
      <c r="U17" s="111">
        <v>8</v>
      </c>
      <c r="V17" s="104"/>
      <c r="W17" s="114">
        <f>AB37</f>
        <v>9202</v>
      </c>
      <c r="X17" s="843">
        <v>1001</v>
      </c>
      <c r="Y17" s="878"/>
      <c r="Z17" s="111">
        <v>4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 x14ac:dyDescent="0.5">
      <c r="A18" s="900"/>
      <c r="B18" s="104"/>
      <c r="C18" s="888">
        <v>0.51250000000000007</v>
      </c>
      <c r="D18" s="889"/>
      <c r="E18" s="888">
        <f>AF51</f>
        <v>36526.888275462959</v>
      </c>
      <c r="F18" s="889"/>
      <c r="G18" s="106"/>
      <c r="H18" s="888">
        <f>AC49</f>
        <v>36526.503657407404</v>
      </c>
      <c r="I18" s="892"/>
      <c r="J18" s="888">
        <f>AF49</f>
        <v>36526.857719907406</v>
      </c>
      <c r="K18" s="889"/>
      <c r="L18" s="106"/>
      <c r="M18" s="888">
        <f>AC44</f>
        <v>36526.28361111111</v>
      </c>
      <c r="N18" s="892"/>
      <c r="O18" s="888">
        <f>AF44</f>
        <v>36526.8746875</v>
      </c>
      <c r="P18" s="889"/>
      <c r="Q18" s="106"/>
      <c r="R18" s="888">
        <f>AC42</f>
        <v>36526.272499999999</v>
      </c>
      <c r="S18" s="892"/>
      <c r="T18" s="888">
        <f>AF42</f>
        <v>36527.056192129632</v>
      </c>
      <c r="U18" s="889"/>
      <c r="V18" s="109"/>
      <c r="W18" s="888">
        <f>AC37</f>
        <v>36526.257650462961</v>
      </c>
      <c r="X18" s="892"/>
      <c r="Y18" s="888">
        <f>AF37</f>
        <v>36526.846956018519</v>
      </c>
      <c r="Z18" s="889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 x14ac:dyDescent="0.4">
      <c r="A21" s="885" t="s">
        <v>27</v>
      </c>
      <c r="B21" s="104"/>
      <c r="C21" s="460"/>
      <c r="D21" s="914">
        <v>1010</v>
      </c>
      <c r="E21" s="915"/>
      <c r="F21" s="461"/>
      <c r="G21" s="462"/>
      <c r="H21" s="460"/>
      <c r="I21" s="845">
        <v>1005</v>
      </c>
      <c r="J21" s="877"/>
      <c r="K21" s="461"/>
      <c r="L21" s="104"/>
      <c r="M21" s="114">
        <f>AB50</f>
        <v>9108</v>
      </c>
      <c r="N21" s="843">
        <v>1019</v>
      </c>
      <c r="O21" s="878"/>
      <c r="P21" s="111">
        <v>17</v>
      </c>
      <c r="Q21" s="104"/>
      <c r="R21" s="114">
        <f>AB43</f>
        <v>9105</v>
      </c>
      <c r="S21" s="843">
        <v>1025</v>
      </c>
      <c r="T21" s="878"/>
      <c r="U21" s="111">
        <v>10</v>
      </c>
      <c r="V21" s="104"/>
      <c r="W21" s="114">
        <f>AB36</f>
        <v>9102</v>
      </c>
      <c r="X21" s="843">
        <v>1014</v>
      </c>
      <c r="Y21" s="878"/>
      <c r="Z21" s="111">
        <v>3</v>
      </c>
      <c r="AA21" s="104"/>
      <c r="AB21" s="895"/>
      <c r="AC21" s="895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 x14ac:dyDescent="0.4">
      <c r="A22" s="885"/>
      <c r="B22" s="104"/>
      <c r="C22" s="916"/>
      <c r="D22" s="917"/>
      <c r="E22" s="916"/>
      <c r="F22" s="918"/>
      <c r="G22" s="463"/>
      <c r="H22" s="916"/>
      <c r="I22" s="917"/>
      <c r="J22" s="916"/>
      <c r="K22" s="918"/>
      <c r="L22" s="124"/>
      <c r="M22" s="888">
        <v>0.51041666666666663</v>
      </c>
      <c r="N22" s="892"/>
      <c r="O22" s="888">
        <f>AF50</f>
        <v>36527.060173611113</v>
      </c>
      <c r="P22" s="889"/>
      <c r="Q22" s="109"/>
      <c r="R22" s="888">
        <f>AC43</f>
        <v>36526.279317129629</v>
      </c>
      <c r="S22" s="892"/>
      <c r="T22" s="888">
        <f>AF43</f>
        <v>36526.875416666669</v>
      </c>
      <c r="U22" s="889"/>
      <c r="V22" s="124"/>
      <c r="W22" s="888">
        <f>AC36</f>
        <v>36526.251805555556</v>
      </c>
      <c r="X22" s="892"/>
      <c r="Y22" s="888"/>
      <c r="Z22" s="889"/>
      <c r="AA22" s="104"/>
      <c r="AB22" s="105"/>
      <c r="AC22" s="893"/>
      <c r="AD22" s="893"/>
      <c r="AE22"/>
      <c r="AF22" s="121">
        <f>COUNTA(AE5:AE7,AE9:AE11,AE13:AE15,AF13,AG13,AG15,AG5:AG7,C5,H5,M5,R5,W5,D13,I9,S9,X21,X9,I17,I13,S21,S13,X13,X17,N9,N17,N21,D17,D21,I21,D9,S17,N13,C25,H25,M25,R25,C29,H29,M29,R29,W29,AF5,W25:X25)</f>
        <v>33</v>
      </c>
      <c r="AG22"/>
      <c r="AI22" s="207"/>
      <c r="AJ22" s="201"/>
      <c r="AK22" s="191"/>
      <c r="AL22" s="191"/>
    </row>
    <row r="23" spans="1:38" ht="18" customHeight="1" x14ac:dyDescent="0.35">
      <c r="A23" s="886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 x14ac:dyDescent="0.4">
      <c r="A25" s="900" t="s">
        <v>30</v>
      </c>
      <c r="B25" s="104"/>
      <c r="C25" s="845">
        <v>1017</v>
      </c>
      <c r="D25" s="877"/>
      <c r="E25" s="934"/>
      <c r="F25" s="554"/>
      <c r="G25" s="104"/>
      <c r="H25" s="843">
        <v>1028</v>
      </c>
      <c r="I25" s="878"/>
      <c r="J25" s="887"/>
      <c r="K25" s="113"/>
      <c r="L25" s="104"/>
      <c r="M25" s="843">
        <v>1008</v>
      </c>
      <c r="N25" s="878"/>
      <c r="O25" s="887"/>
      <c r="P25" s="113"/>
      <c r="Q25" s="104"/>
      <c r="R25" s="843">
        <v>1016</v>
      </c>
      <c r="S25" s="878"/>
      <c r="T25" s="887"/>
      <c r="U25" s="113"/>
      <c r="V25" s="104"/>
      <c r="W25" s="843">
        <v>1011</v>
      </c>
      <c r="X25" s="878"/>
      <c r="Y25" s="887"/>
      <c r="Z25" s="113"/>
      <c r="AA25" s="104"/>
      <c r="AD25" s="110"/>
      <c r="AI25" s="210" t="s">
        <v>32</v>
      </c>
      <c r="AJ25" s="928"/>
    </row>
    <row r="26" spans="1:38" ht="18" customHeight="1" thickBot="1" x14ac:dyDescent="0.4">
      <c r="A26" s="900"/>
      <c r="B26" s="104"/>
      <c r="C26" s="919"/>
      <c r="D26" s="920"/>
      <c r="E26" s="930"/>
      <c r="F26" s="931"/>
      <c r="G26" s="124"/>
      <c r="H26" s="919"/>
      <c r="I26" s="920"/>
      <c r="J26" s="932"/>
      <c r="K26" s="933"/>
      <c r="L26" s="124"/>
      <c r="M26" s="919"/>
      <c r="N26" s="920"/>
      <c r="O26" s="888"/>
      <c r="P26" s="889"/>
      <c r="Q26" s="109"/>
      <c r="R26" s="919"/>
      <c r="S26" s="920"/>
      <c r="T26" s="932"/>
      <c r="U26" s="933"/>
      <c r="V26" s="124"/>
      <c r="W26" s="919"/>
      <c r="X26" s="920"/>
      <c r="Y26" s="932"/>
      <c r="Z26" s="933"/>
      <c r="AA26" s="104"/>
      <c r="AB26" s="105"/>
      <c r="AC26" s="893"/>
      <c r="AD26" s="893"/>
      <c r="AI26" s="211" t="s">
        <v>33</v>
      </c>
      <c r="AJ26" s="929"/>
    </row>
    <row r="27" spans="1:38" ht="18" customHeight="1" x14ac:dyDescent="0.35">
      <c r="A27" s="886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0999999999999996" customHeight="1" thickBot="1" x14ac:dyDescent="0.4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 x14ac:dyDescent="0.4">
      <c r="A29" s="885" t="s">
        <v>35</v>
      </c>
      <c r="B29" s="104"/>
      <c r="C29" s="843">
        <v>1030</v>
      </c>
      <c r="D29" s="878"/>
      <c r="E29" s="887"/>
      <c r="F29" s="554"/>
      <c r="G29" s="104"/>
      <c r="H29" s="914">
        <v>1004</v>
      </c>
      <c r="I29" s="915"/>
      <c r="J29" s="935"/>
      <c r="K29" s="113"/>
      <c r="L29" s="104"/>
      <c r="M29" s="843">
        <v>1009</v>
      </c>
      <c r="N29" s="878"/>
      <c r="O29" s="887"/>
      <c r="P29" s="113"/>
      <c r="Q29" s="104"/>
      <c r="R29" s="843">
        <v>1021</v>
      </c>
      <c r="S29" s="878"/>
      <c r="T29" s="887"/>
      <c r="U29" s="113"/>
      <c r="V29" s="104"/>
      <c r="W29" s="843"/>
      <c r="X29" s="878"/>
      <c r="Y29" s="887"/>
      <c r="Z29" s="113"/>
      <c r="AA29" s="104"/>
      <c r="AB29" s="895"/>
      <c r="AC29" s="896"/>
      <c r="AD29" s="110"/>
    </row>
    <row r="30" spans="1:38" ht="18" customHeight="1" thickBot="1" x14ac:dyDescent="0.4">
      <c r="A30" s="885"/>
      <c r="B30" s="104"/>
      <c r="C30" s="919"/>
      <c r="D30" s="920"/>
      <c r="E30" s="921"/>
      <c r="F30" s="922"/>
      <c r="G30" s="109"/>
      <c r="H30" s="919"/>
      <c r="I30" s="920"/>
      <c r="J30" s="921"/>
      <c r="K30" s="922"/>
      <c r="L30" s="109"/>
      <c r="M30" s="923"/>
      <c r="N30" s="924"/>
      <c r="O30" s="925"/>
      <c r="P30" s="926"/>
      <c r="Q30" s="109"/>
      <c r="R30" s="923"/>
      <c r="S30" s="924"/>
      <c r="T30" s="925"/>
      <c r="U30" s="926"/>
      <c r="V30" s="109"/>
      <c r="W30" s="923"/>
      <c r="X30" s="927"/>
      <c r="Y30" s="936"/>
      <c r="Z30" s="937"/>
      <c r="AA30" s="104"/>
      <c r="AB30" s="105"/>
      <c r="AC30" s="893"/>
      <c r="AD30" s="894"/>
    </row>
    <row r="31" spans="1:38" ht="18.75" hidden="1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0999999999999996" hidden="1" customHeight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 x14ac:dyDescent="0.3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 x14ac:dyDescent="0.3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>
        <v>9101</v>
      </c>
      <c r="AC34" s="96">
        <v>36526.235891203702</v>
      </c>
      <c r="AD34" s="97"/>
      <c r="AE34" s="97"/>
      <c r="AF34" s="96">
        <v>36527.030995370369</v>
      </c>
      <c r="AG34" s="95">
        <v>289.28800000000001</v>
      </c>
      <c r="AI34" s="94"/>
      <c r="AJ34" s="93"/>
      <c r="AK34" s="93"/>
    </row>
    <row r="35" spans="3:37" ht="15" hidden="1" customHeight="1" x14ac:dyDescent="0.35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>
        <v>9201</v>
      </c>
      <c r="AC35" s="96">
        <v>36526.247349537036</v>
      </c>
      <c r="AD35" s="97"/>
      <c r="AE35" s="97"/>
      <c r="AF35" s="96">
        <v>36527.033715277779</v>
      </c>
      <c r="AG35" s="95">
        <v>306.55799999999999</v>
      </c>
      <c r="AI35" s="94"/>
      <c r="AJ35" s="93"/>
      <c r="AK35" s="93"/>
    </row>
    <row r="36" spans="3:37" ht="15" hidden="1" customHeight="1" x14ac:dyDescent="0.3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>
        <v>9102</v>
      </c>
      <c r="AC36" s="96">
        <v>36526.251805555556</v>
      </c>
      <c r="AD36" s="97"/>
      <c r="AE36" s="97"/>
      <c r="AF36" s="96">
        <v>36526.886469907404</v>
      </c>
      <c r="AG36" s="95">
        <v>236.41</v>
      </c>
      <c r="AI36" s="94"/>
      <c r="AJ36" s="93"/>
      <c r="AK36" s="93"/>
    </row>
    <row r="37" spans="3:37" ht="15" hidden="1" customHeight="1" x14ac:dyDescent="0.3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>
        <v>9202</v>
      </c>
      <c r="AC37" s="96">
        <v>36526.257650462961</v>
      </c>
      <c r="AD37" s="97"/>
      <c r="AE37" s="97"/>
      <c r="AF37" s="96">
        <v>36526.846956018519</v>
      </c>
      <c r="AG37" s="95">
        <v>236.32400000000001</v>
      </c>
      <c r="AI37" s="94"/>
      <c r="AJ37" s="93"/>
      <c r="AK37" s="93"/>
    </row>
    <row r="38" spans="3:37" ht="15" hidden="1" customHeight="1" x14ac:dyDescent="0.3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>
        <v>9203</v>
      </c>
      <c r="AC38" s="96">
        <v>36526.262083333335</v>
      </c>
      <c r="AD38" s="87"/>
      <c r="AE38" s="87"/>
      <c r="AF38" s="96">
        <v>36527.046469907407</v>
      </c>
      <c r="AG38" s="95">
        <v>306.56</v>
      </c>
      <c r="AI38" s="94"/>
      <c r="AJ38" s="93"/>
      <c r="AK38" s="93"/>
    </row>
    <row r="39" spans="3:37" ht="15" hidden="1" customHeight="1" x14ac:dyDescent="0.3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>
        <v>9103</v>
      </c>
      <c r="AC39" s="96">
        <v>36526.263611111113</v>
      </c>
      <c r="AD39" s="97"/>
      <c r="AE39" s="97"/>
      <c r="AF39" s="96">
        <v>36527.048831018517</v>
      </c>
      <c r="AG39" s="95">
        <v>289.28800000000001</v>
      </c>
      <c r="AI39" s="94"/>
      <c r="AJ39" s="93"/>
      <c r="AK39" s="93"/>
    </row>
    <row r="40" spans="3:37" ht="15" hidden="1" customHeight="1" x14ac:dyDescent="0.3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>
        <v>9204</v>
      </c>
      <c r="AC40" s="96">
        <v>36526.268761574072</v>
      </c>
      <c r="AF40" s="96">
        <v>36527.037407407406</v>
      </c>
      <c r="AG40" s="95">
        <v>306.55799999999999</v>
      </c>
      <c r="AI40" s="94"/>
      <c r="AJ40" s="93"/>
      <c r="AK40" s="93"/>
    </row>
    <row r="41" spans="3:37" ht="15" hidden="1" customHeight="1" x14ac:dyDescent="0.3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>
        <v>9104</v>
      </c>
      <c r="AC41" s="96">
        <v>36526.272407407407</v>
      </c>
      <c r="AD41" s="97"/>
      <c r="AE41" s="97"/>
      <c r="AF41" s="96">
        <v>36526.918969907405</v>
      </c>
      <c r="AG41" s="95">
        <v>236.41</v>
      </c>
      <c r="AI41" s="94"/>
      <c r="AJ41" s="93"/>
      <c r="AK41" s="93"/>
    </row>
    <row r="42" spans="3:37" ht="15" hidden="1" customHeight="1" x14ac:dyDescent="0.3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>
        <v>9205</v>
      </c>
      <c r="AC42" s="96">
        <v>36526.272499999999</v>
      </c>
      <c r="AD42" s="97"/>
      <c r="AE42" s="97"/>
      <c r="AF42" s="96">
        <v>36527.056192129632</v>
      </c>
      <c r="AG42" s="95">
        <v>306.56</v>
      </c>
      <c r="AI42" s="94"/>
      <c r="AJ42" s="93"/>
      <c r="AK42" s="93"/>
    </row>
    <row r="43" spans="3:37" ht="15" hidden="1" customHeight="1" x14ac:dyDescent="0.3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>
        <v>9105</v>
      </c>
      <c r="AC43" s="96">
        <v>36526.279317129629</v>
      </c>
      <c r="AD43" s="97"/>
      <c r="AE43" s="97"/>
      <c r="AF43" s="96">
        <v>36526.875416666669</v>
      </c>
      <c r="AG43" s="95">
        <v>218.78399999999999</v>
      </c>
      <c r="AI43" s="94"/>
      <c r="AJ43" s="93"/>
      <c r="AK43" s="93"/>
    </row>
    <row r="44" spans="3:37" ht="15" hidden="1" customHeight="1" x14ac:dyDescent="0.3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>
        <v>9206</v>
      </c>
      <c r="AC44" s="96">
        <v>36526.28361111111</v>
      </c>
      <c r="AD44" s="87"/>
      <c r="AE44" s="87"/>
      <c r="AF44" s="96">
        <v>36526.8746875</v>
      </c>
      <c r="AG44" s="95">
        <v>236.32400000000001</v>
      </c>
      <c r="AI44" s="94"/>
      <c r="AJ44" s="93"/>
      <c r="AK44" s="93"/>
    </row>
    <row r="45" spans="3:37" ht="15" hidden="1" customHeight="1" x14ac:dyDescent="0.3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>
        <v>9106</v>
      </c>
      <c r="AC45" s="96">
        <v>36526.286261574074</v>
      </c>
      <c r="AD45" s="97"/>
      <c r="AE45" s="97"/>
      <c r="AF45" s="96">
        <v>36527.021215277775</v>
      </c>
      <c r="AG45" s="95">
        <v>271.66199999999998</v>
      </c>
      <c r="AI45" s="94"/>
      <c r="AJ45" s="93"/>
      <c r="AK45" s="93"/>
    </row>
    <row r="46" spans="3:37" ht="15" hidden="1" customHeight="1" x14ac:dyDescent="0.3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>
        <v>9207</v>
      </c>
      <c r="AC46" s="96">
        <v>36526.302094907405</v>
      </c>
      <c r="AD46" s="93"/>
      <c r="AE46" s="93"/>
      <c r="AF46" s="96">
        <v>36527.019826388889</v>
      </c>
      <c r="AG46" s="95">
        <v>283.14600000000002</v>
      </c>
      <c r="AI46" s="94"/>
      <c r="AJ46" s="93"/>
      <c r="AK46" s="93"/>
    </row>
    <row r="47" spans="3:37" ht="15" hidden="1" customHeight="1" x14ac:dyDescent="0.3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>
        <v>9107</v>
      </c>
      <c r="AC47" s="96">
        <v>36526.305706018517</v>
      </c>
      <c r="AD47" s="97"/>
      <c r="AE47" s="97"/>
      <c r="AF47" s="96">
        <v>36527.038287037038</v>
      </c>
      <c r="AG47" s="95">
        <v>271.66199999999998</v>
      </c>
      <c r="AI47" s="94"/>
      <c r="AJ47" s="93"/>
      <c r="AK47" s="93"/>
    </row>
    <row r="48" spans="3:37" ht="15" hidden="1" customHeight="1" x14ac:dyDescent="0.3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>
        <v>9208</v>
      </c>
      <c r="AC48" s="96">
        <v>36526.320543981485</v>
      </c>
      <c r="AF48" s="96">
        <v>36527.051990740743</v>
      </c>
      <c r="AG48" s="95">
        <v>286.786</v>
      </c>
      <c r="AI48" s="94"/>
      <c r="AJ48" s="93"/>
      <c r="AK48" s="93"/>
    </row>
    <row r="49" spans="6:37" ht="15" hidden="1" customHeight="1" x14ac:dyDescent="0.3">
      <c r="H49" s="213"/>
      <c r="I49" s="135"/>
      <c r="J49" s="93"/>
      <c r="K49" s="93"/>
      <c r="M49" s="213"/>
      <c r="AA49" s="85">
        <v>16</v>
      </c>
      <c r="AB49" s="98">
        <v>9209</v>
      </c>
      <c r="AC49" s="96">
        <v>36526.503657407404</v>
      </c>
      <c r="AF49" s="96">
        <v>36526.857719907406</v>
      </c>
      <c r="AG49" s="95">
        <v>142.67599999999999</v>
      </c>
      <c r="AI49" s="94"/>
      <c r="AJ49" s="93"/>
      <c r="AK49" s="93"/>
    </row>
    <row r="50" spans="6:37" ht="15" hidden="1" customHeight="1" x14ac:dyDescent="0.3">
      <c r="H50" s="213"/>
      <c r="I50" s="135"/>
      <c r="J50" s="93"/>
      <c r="K50" s="93"/>
      <c r="M50" s="213"/>
      <c r="AA50" s="85">
        <v>17</v>
      </c>
      <c r="AB50" s="98">
        <v>9108</v>
      </c>
      <c r="AC50" s="96">
        <v>36526.511180555557</v>
      </c>
      <c r="AD50" s="97"/>
      <c r="AE50" s="97"/>
      <c r="AF50" s="96">
        <v>36527.060173611113</v>
      </c>
      <c r="AG50" s="95">
        <v>201.15799999999999</v>
      </c>
      <c r="AI50" s="94"/>
      <c r="AJ50" s="93"/>
      <c r="AK50" s="93"/>
    </row>
    <row r="51" spans="6:37" ht="15" hidden="1" customHeight="1" x14ac:dyDescent="0.3">
      <c r="H51" s="213"/>
      <c r="I51" s="135"/>
      <c r="J51" s="93"/>
      <c r="K51" s="93"/>
      <c r="M51" s="213"/>
      <c r="AA51" s="85">
        <v>18</v>
      </c>
      <c r="AB51" s="98">
        <v>9210</v>
      </c>
      <c r="AC51" s="96">
        <v>36526.520416666666</v>
      </c>
      <c r="AF51" s="96">
        <v>36526.888275462959</v>
      </c>
      <c r="AG51" s="95">
        <v>146.316</v>
      </c>
      <c r="AI51" s="94"/>
      <c r="AJ51" s="93"/>
      <c r="AK51" s="93"/>
    </row>
    <row r="52" spans="6:37" hidden="1" x14ac:dyDescent="0.3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 x14ac:dyDescent="0.3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 x14ac:dyDescent="0.3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 x14ac:dyDescent="0.55000000000000004">
      <c r="F55" s="215"/>
      <c r="AI55" s="94"/>
      <c r="AJ55" s="93"/>
      <c r="AK55" s="93"/>
    </row>
    <row r="56" spans="6:37" ht="14.25" hidden="1" customHeight="1" x14ac:dyDescent="0.55000000000000004">
      <c r="F56" s="215"/>
      <c r="AI56" s="94"/>
      <c r="AJ56" s="93"/>
      <c r="AK56" s="93"/>
    </row>
    <row r="57" spans="6:37" ht="14.25" hidden="1" customHeight="1" x14ac:dyDescent="0.55000000000000004">
      <c r="F57" s="215"/>
      <c r="AI57" s="94"/>
      <c r="AJ57" s="93"/>
      <c r="AK57" s="93"/>
    </row>
    <row r="58" spans="6:37" ht="14.25" hidden="1" customHeight="1" x14ac:dyDescent="0.55000000000000004">
      <c r="F58" s="215"/>
      <c r="AI58" s="94"/>
      <c r="AJ58" s="93"/>
      <c r="AK58" s="93"/>
    </row>
    <row r="59" spans="6:37" ht="14.25" hidden="1" customHeight="1" x14ac:dyDescent="0.55000000000000004">
      <c r="F59" s="215"/>
      <c r="AI59" s="94"/>
      <c r="AJ59" s="93"/>
      <c r="AK59" s="93"/>
    </row>
    <row r="60" spans="6:37" ht="14.25" hidden="1" customHeight="1" x14ac:dyDescent="0.55000000000000004">
      <c r="F60" s="215"/>
      <c r="AI60" s="94"/>
      <c r="AJ60" s="93"/>
      <c r="AK60" s="93"/>
    </row>
    <row r="61" spans="6:37" ht="14.25" hidden="1" customHeight="1" x14ac:dyDescent="0.55000000000000004">
      <c r="F61" s="215"/>
      <c r="AI61" s="94"/>
      <c r="AJ61" s="93"/>
      <c r="AK61" s="93"/>
    </row>
    <row r="62" spans="6:37" ht="14.25" hidden="1" customHeight="1" x14ac:dyDescent="0.55000000000000004">
      <c r="F62" s="215"/>
      <c r="AI62" s="94"/>
      <c r="AJ62" s="93"/>
      <c r="AK62" s="93"/>
    </row>
    <row r="63" spans="6:37" ht="14.25" hidden="1" customHeight="1" x14ac:dyDescent="0.55000000000000004">
      <c r="F63" s="215"/>
      <c r="AI63" s="94"/>
      <c r="AJ63" s="93"/>
      <c r="AK63" s="93"/>
    </row>
    <row r="64" spans="6:37" ht="14.25" hidden="1" customHeight="1" x14ac:dyDescent="0.55000000000000004">
      <c r="F64" s="215"/>
      <c r="AI64" s="94"/>
      <c r="AJ64" s="93"/>
      <c r="AK64" s="93"/>
    </row>
    <row r="65" spans="6:37" ht="14.25" hidden="1" customHeight="1" x14ac:dyDescent="0.55000000000000004">
      <c r="F65" s="215"/>
      <c r="AI65" s="94"/>
      <c r="AJ65" s="93"/>
      <c r="AK65" s="93"/>
    </row>
    <row r="66" spans="6:37" ht="14.25" hidden="1" customHeight="1" x14ac:dyDescent="0.55000000000000004">
      <c r="F66" s="215"/>
      <c r="AI66" s="94"/>
      <c r="AJ66" s="93"/>
      <c r="AK66" s="93"/>
    </row>
    <row r="67" spans="6:37" ht="14.25" hidden="1" customHeight="1" x14ac:dyDescent="0.55000000000000004">
      <c r="F67" s="215"/>
      <c r="AI67" s="94"/>
      <c r="AJ67" s="93"/>
      <c r="AK67" s="93"/>
    </row>
    <row r="68" spans="6:37" ht="14.25" hidden="1" customHeight="1" x14ac:dyDescent="0.55000000000000004">
      <c r="F68" s="215"/>
      <c r="AI68" s="94"/>
      <c r="AJ68" s="93"/>
      <c r="AK68" s="93"/>
    </row>
    <row r="69" spans="6:37" ht="14.25" hidden="1" customHeight="1" x14ac:dyDescent="0.55000000000000004">
      <c r="F69" s="215"/>
      <c r="AI69" s="94"/>
      <c r="AJ69" s="93"/>
      <c r="AK69" s="93"/>
    </row>
    <row r="70" spans="6:37" ht="14.25" hidden="1" customHeight="1" x14ac:dyDescent="0.55000000000000004">
      <c r="F70" s="215"/>
      <c r="AI70" s="94"/>
      <c r="AJ70" s="93"/>
      <c r="AK70" s="93"/>
    </row>
    <row r="71" spans="6:37" ht="14.25" hidden="1" customHeight="1" x14ac:dyDescent="0.55000000000000004">
      <c r="F71" s="215"/>
      <c r="AI71" s="94"/>
      <c r="AJ71" s="93"/>
      <c r="AK71" s="93"/>
    </row>
    <row r="72" spans="6:37" ht="14.25" hidden="1" customHeight="1" x14ac:dyDescent="0.55000000000000004">
      <c r="F72" s="215"/>
      <c r="AI72" s="94"/>
      <c r="AJ72" s="93"/>
      <c r="AK72" s="93"/>
    </row>
    <row r="73" spans="6:37" ht="14.25" hidden="1" customHeight="1" x14ac:dyDescent="0.55000000000000004">
      <c r="F73" s="215"/>
      <c r="AI73" s="94"/>
      <c r="AJ73" s="93"/>
      <c r="AK73" s="93"/>
    </row>
    <row r="74" spans="6:37" ht="14.25" hidden="1" customHeight="1" x14ac:dyDescent="0.55000000000000004">
      <c r="F74" s="215"/>
      <c r="AI74" s="94"/>
      <c r="AJ74" s="93"/>
      <c r="AK74" s="93"/>
    </row>
    <row r="75" spans="6:37" ht="14.25" hidden="1" customHeight="1" x14ac:dyDescent="0.55000000000000004">
      <c r="F75" s="215"/>
      <c r="AI75" s="94"/>
      <c r="AJ75" s="93"/>
      <c r="AK75" s="93"/>
    </row>
    <row r="76" spans="6:37" ht="14.25" hidden="1" customHeight="1" x14ac:dyDescent="0.55000000000000004">
      <c r="F76" s="215"/>
      <c r="AI76" s="94"/>
      <c r="AJ76" s="93"/>
      <c r="AK76" s="93"/>
    </row>
    <row r="77" spans="6:37" ht="14.25" hidden="1" customHeight="1" x14ac:dyDescent="0.55000000000000004">
      <c r="F77" s="215"/>
      <c r="AI77" s="94"/>
      <c r="AJ77" s="93"/>
      <c r="AK77" s="93"/>
    </row>
    <row r="78" spans="6:37" ht="14.25" hidden="1" customHeight="1" x14ac:dyDescent="0.55000000000000004">
      <c r="F78" s="215"/>
      <c r="AI78" s="94"/>
      <c r="AJ78" s="93"/>
      <c r="AK78" s="93"/>
    </row>
    <row r="79" spans="6:37" ht="14.25" hidden="1" customHeight="1" x14ac:dyDescent="0.55000000000000004">
      <c r="F79" s="215"/>
      <c r="AI79" s="94"/>
      <c r="AJ79" s="93"/>
      <c r="AK79" s="93"/>
    </row>
    <row r="80" spans="6:37" ht="14.25" hidden="1" customHeight="1" x14ac:dyDescent="0.55000000000000004">
      <c r="F80" s="215"/>
      <c r="AI80" s="94"/>
      <c r="AJ80" s="93"/>
      <c r="AK80" s="93"/>
    </row>
    <row r="81" spans="1:37" ht="14.25" hidden="1" customHeight="1" x14ac:dyDescent="0.55000000000000004">
      <c r="F81" s="215"/>
      <c r="AI81" s="94"/>
      <c r="AJ81" s="93"/>
      <c r="AK81" s="93"/>
    </row>
    <row r="82" spans="1:37" ht="14.25" hidden="1" customHeight="1" x14ac:dyDescent="0.55000000000000004">
      <c r="F82" s="215"/>
      <c r="AI82" s="94"/>
      <c r="AJ82" s="93"/>
      <c r="AK82" s="93"/>
    </row>
    <row r="83" spans="1:37" ht="14.25" hidden="1" customHeight="1" x14ac:dyDescent="0.55000000000000004">
      <c r="F83" s="215"/>
      <c r="AI83" s="94"/>
      <c r="AJ83" s="93"/>
      <c r="AK83" s="93"/>
    </row>
    <row r="84" spans="1:37" ht="14.25" hidden="1" customHeight="1" x14ac:dyDescent="0.55000000000000004">
      <c r="F84" s="215"/>
      <c r="AI84" s="94"/>
      <c r="AJ84" s="93"/>
      <c r="AK84" s="93"/>
    </row>
    <row r="85" spans="1:37" ht="14.25" hidden="1" customHeight="1" x14ac:dyDescent="0.55000000000000004">
      <c r="F85" s="215"/>
      <c r="AI85" s="94"/>
      <c r="AJ85" s="93"/>
      <c r="AK85" s="93"/>
    </row>
    <row r="86" spans="1:37" ht="21" customHeight="1" x14ac:dyDescent="0.55000000000000004">
      <c r="A86" s="117" t="s">
        <v>207</v>
      </c>
      <c r="F86" s="215"/>
      <c r="AI86" s="94"/>
      <c r="AJ86" s="93"/>
      <c r="AK86" s="93"/>
    </row>
    <row r="87" spans="1:37" ht="14.25" customHeight="1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R5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R5</v>
      </c>
      <c r="AI87" s="94"/>
      <c r="AJ87" s="93"/>
      <c r="AK87" s="93"/>
    </row>
    <row r="88" spans="1:37" ht="14.25" customHeight="1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R3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R6</v>
      </c>
      <c r="AI88" s="94"/>
      <c r="AJ88" s="93"/>
      <c r="AK88" s="93"/>
    </row>
    <row r="89" spans="1:37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R6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R4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R6</v>
      </c>
      <c r="AI89" s="94"/>
      <c r="AJ89" s="93"/>
      <c r="AK89" s="93"/>
    </row>
    <row r="90" spans="1:37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R5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R5</v>
      </c>
      <c r="Z91" s="139"/>
      <c r="AA91" s="139"/>
      <c r="AB91" s="139"/>
      <c r="AC91" s="139"/>
      <c r="AD91" s="139"/>
      <c r="AI91" s="94"/>
      <c r="AJ91" s="93"/>
      <c r="AK91" s="93"/>
    </row>
    <row r="92" spans="1:37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>R5</v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 x14ac:dyDescent="0.3">
      <c r="AF93" s="87"/>
      <c r="AG93" s="86"/>
    </row>
    <row r="94" spans="1:37" x14ac:dyDescent="0.3">
      <c r="AF94" s="92"/>
      <c r="AG94" s="86"/>
    </row>
    <row r="95" spans="1:37" x14ac:dyDescent="0.3">
      <c r="AF95" s="87"/>
      <c r="AG95" s="86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autoFilter ref="AB33:AG33" xr:uid="{00000000-0009-0000-0000-000008000000}"/>
  <sortState xmlns:xlrd2="http://schemas.microsoft.com/office/spreadsheetml/2017/richdata2" ref="AB34:AG51">
    <sortCondition ref="AC34:AC51"/>
  </sortState>
  <mergeCells count="125">
    <mergeCell ref="W5:Y5"/>
    <mergeCell ref="D9:E9"/>
    <mergeCell ref="S17:T17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H5:J5"/>
    <mergeCell ref="M5:O5"/>
    <mergeCell ref="R5:T5"/>
    <mergeCell ref="A21:A23"/>
    <mergeCell ref="D21:E21"/>
    <mergeCell ref="H14:I14"/>
    <mergeCell ref="J14:K14"/>
    <mergeCell ref="R10:S10"/>
    <mergeCell ref="T10:U10"/>
    <mergeCell ref="W22:X22"/>
    <mergeCell ref="Y22:Z22"/>
    <mergeCell ref="W10:X10"/>
    <mergeCell ref="Y10:Z10"/>
    <mergeCell ref="A9:A11"/>
    <mergeCell ref="D13:E13"/>
    <mergeCell ref="I9:J9"/>
    <mergeCell ref="S9:T9"/>
    <mergeCell ref="X21:Y21"/>
    <mergeCell ref="X9:Y9"/>
    <mergeCell ref="C14:D14"/>
    <mergeCell ref="E14:F14"/>
    <mergeCell ref="H10:I10"/>
    <mergeCell ref="J10:K10"/>
    <mergeCell ref="M22:N22"/>
    <mergeCell ref="R22:S22"/>
    <mergeCell ref="T22:U22"/>
    <mergeCell ref="A29:A31"/>
    <mergeCell ref="A25:A27"/>
    <mergeCell ref="AC14:AD14"/>
    <mergeCell ref="A17:A19"/>
    <mergeCell ref="D17:E17"/>
    <mergeCell ref="N21:O21"/>
    <mergeCell ref="N17:O17"/>
    <mergeCell ref="N9:O9"/>
    <mergeCell ref="X17:Y17"/>
    <mergeCell ref="C18:D18"/>
    <mergeCell ref="E18:F18"/>
    <mergeCell ref="R14:S14"/>
    <mergeCell ref="T14:U14"/>
    <mergeCell ref="W14:X14"/>
    <mergeCell ref="Y14:Z14"/>
    <mergeCell ref="A13:A15"/>
    <mergeCell ref="I17:J17"/>
    <mergeCell ref="I13:J13"/>
    <mergeCell ref="S21:T21"/>
    <mergeCell ref="S13:T13"/>
    <mergeCell ref="X13:Y13"/>
    <mergeCell ref="H18:I18"/>
    <mergeCell ref="J18:K18"/>
    <mergeCell ref="Y18:Z18"/>
    <mergeCell ref="AB21:AC21"/>
    <mergeCell ref="C22:D22"/>
    <mergeCell ref="E22:F22"/>
    <mergeCell ref="H22:I22"/>
    <mergeCell ref="J22:K22"/>
    <mergeCell ref="C10:D10"/>
    <mergeCell ref="E10:F10"/>
    <mergeCell ref="R18:S18"/>
    <mergeCell ref="T18:U18"/>
    <mergeCell ref="M14:N14"/>
    <mergeCell ref="AC22:AD22"/>
    <mergeCell ref="N13:O13"/>
    <mergeCell ref="O14:P14"/>
    <mergeCell ref="O22:P22"/>
    <mergeCell ref="M18:N18"/>
    <mergeCell ref="O18:P18"/>
    <mergeCell ref="M10:N10"/>
    <mergeCell ref="O10:P10"/>
    <mergeCell ref="W18:X18"/>
    <mergeCell ref="I21:J21"/>
    <mergeCell ref="Y30:Z30"/>
    <mergeCell ref="AC30:AD30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C29:E29"/>
    <mergeCell ref="H29:J29"/>
    <mergeCell ref="M29:O29"/>
    <mergeCell ref="R29:T29"/>
    <mergeCell ref="W29:Y29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26:AD26"/>
  </mergeCells>
  <conditionalFormatting sqref="AG34:AG51">
    <cfRule type="cellIs" dxfId="2601" priority="1530" stopIfTrue="1" operator="between">
      <formula>0</formula>
      <formula>160</formula>
    </cfRule>
    <cfRule type="cellIs" dxfId="2600" priority="1531" stopIfTrue="1" operator="between">
      <formula>160</formula>
      <formula>251</formula>
    </cfRule>
    <cfRule type="cellIs" dxfId="2599" priority="1532" stopIfTrue="1" operator="greaterThan">
      <formula>251</formula>
    </cfRule>
  </conditionalFormatting>
  <conditionalFormatting sqref="F87:G92 K87:L92 Z90:AB92 U87:V92 P87:Q92 Z87:AA89">
    <cfRule type="cellIs" dxfId="2598" priority="1521" operator="equal">
      <formula>"GL"</formula>
    </cfRule>
    <cfRule type="cellIs" dxfId="2597" priority="1522" operator="equal">
      <formula>"VE"</formula>
    </cfRule>
    <cfRule type="cellIs" dxfId="2596" priority="1523" operator="equal">
      <formula>"AT"</formula>
    </cfRule>
  </conditionalFormatting>
  <conditionalFormatting sqref="H5:J5 M5:O5 R5:T5 W5:Y5 C25:E25 H25:J25 M25:O25 R25:T25 W25:Y25 C29:E29 H29:J29 M29:O29 R29:T29 W29:Y29 C5:E5">
    <cfRule type="expression" dxfId="2595" priority="1413">
      <formula>COUNTIF($C$5:$Z$31,$C$133)&gt;1</formula>
    </cfRule>
    <cfRule type="expression" dxfId="2594" priority="1414">
      <formula>COUNTIF($C$5:$Z$31,$C$132)&gt;1</formula>
    </cfRule>
    <cfRule type="expression" dxfId="2593" priority="1415">
      <formula>COUNTIF($C$5:$Z$31,$C$131)&gt;1</formula>
    </cfRule>
    <cfRule type="expression" dxfId="2592" priority="1416">
      <formula>COUNTIF($C$5:$Z$31,$C$130)&gt;1</formula>
    </cfRule>
    <cfRule type="expression" dxfId="2591" priority="1417">
      <formula>COUNTIF($C$5:$Z$31,$C$129)&gt;1</formula>
    </cfRule>
    <cfRule type="expression" dxfId="2590" priority="1418">
      <formula>COUNTIF($C$5:$Z$31,$C$128)&gt;1</formula>
    </cfRule>
    <cfRule type="expression" dxfId="2589" priority="1419">
      <formula>COUNTIF($C$5:$Z$31,$C$127)&gt;1</formula>
    </cfRule>
    <cfRule type="expression" dxfId="2588" priority="1420">
      <formula>COUNTIF($C$5:$Z$31,$C$126)&gt;1</formula>
    </cfRule>
    <cfRule type="expression" dxfId="2587" priority="1421">
      <formula>COUNTIF($C$5:$Z$31,$C$125)&gt;1</formula>
    </cfRule>
    <cfRule type="expression" dxfId="2586" priority="1422">
      <formula>COUNTIF($C$5:$Z$31,$C$124)&gt;1</formula>
    </cfRule>
    <cfRule type="expression" dxfId="2585" priority="1423">
      <formula>COUNTIF($C$5:$Z$31,$C$123)&gt;1</formula>
    </cfRule>
    <cfRule type="expression" dxfId="2584" priority="1424">
      <formula>COUNTIF($C$5:$Z$31,$C$122)&gt;1</formula>
    </cfRule>
    <cfRule type="expression" dxfId="2583" priority="1425">
      <formula>COUNTIF($C$5:$Z$31,$C$121)&gt;1</formula>
    </cfRule>
    <cfRule type="expression" dxfId="2582" priority="1426">
      <formula>COUNTIF($C$5:$Z$31,$C$120)&gt;1</formula>
    </cfRule>
    <cfRule type="expression" dxfId="2581" priority="1427">
      <formula>COUNTIF($C$5:$Z$31,$C$119)&gt;1</formula>
    </cfRule>
    <cfRule type="expression" dxfId="2580" priority="1428">
      <formula>COUNTIF($C$5:$Z$31,$C$118)&gt;1</formula>
    </cfRule>
    <cfRule type="expression" dxfId="2579" priority="1429">
      <formula>COUNTIF($C$5:$Z$31,$C$117)&gt;1</formula>
    </cfRule>
    <cfRule type="expression" dxfId="2578" priority="1430">
      <formula>COUNTIF($C$5:$Z$31,$C$116)&gt;1</formula>
    </cfRule>
    <cfRule type="expression" dxfId="2577" priority="1431">
      <formula>COUNTIF($C$5:$Z$31,$C$115)&gt;1</formula>
    </cfRule>
    <cfRule type="expression" dxfId="2576" priority="1432">
      <formula>COUNTIF($C$5:$Z$31,$C$114)&gt;1</formula>
    </cfRule>
    <cfRule type="expression" dxfId="2575" priority="1433">
      <formula>COUNTIF($C$5:$Z$31,$C$113)&gt;1</formula>
    </cfRule>
    <cfRule type="expression" dxfId="2574" priority="1434">
      <formula>COUNTIF($C$5:$Z$31,$C$112)&gt;1</formula>
    </cfRule>
    <cfRule type="expression" dxfId="2573" priority="1435">
      <formula>COUNTIF($C$5:$Z$31,$C$111)&gt;1</formula>
    </cfRule>
    <cfRule type="expression" dxfId="2572" priority="1436">
      <formula>COUNTIF($C$5:$Z$31,$C$110)&gt;1</formula>
    </cfRule>
    <cfRule type="expression" dxfId="2571" priority="1437">
      <formula>COUNTIF($C$5:$Z$31,$C$109)&gt;1</formula>
    </cfRule>
    <cfRule type="expression" dxfId="2570" priority="1438">
      <formula>COUNTIF($C$5:$Z$31,$C$108)&gt;1</formula>
    </cfRule>
    <cfRule type="expression" dxfId="2569" priority="1439">
      <formula>COUNTIF($C$5:$Z$31,$C$107)&gt;1</formula>
    </cfRule>
    <cfRule type="expression" dxfId="2568" priority="1440">
      <formula>COUNTIF($C$5:$Z$31,$C$106)&gt;1</formula>
    </cfRule>
    <cfRule type="expression" dxfId="2567" priority="1441">
      <formula>COUNTIF($C$5:$Z$31,$C$105)&gt;1</formula>
    </cfRule>
    <cfRule type="expression" dxfId="2566" priority="1442">
      <formula>COUNTIF($C$5:$Z$31,$C$104)&gt;1</formula>
    </cfRule>
    <cfRule type="expression" dxfId="2565" priority="1443">
      <formula>COUNTIF($C$5:$Z$31,$C$103)&gt;1</formula>
    </cfRule>
    <cfRule type="expression" dxfId="2564" priority="1444">
      <formula>COUNTIF($C$5:$Z$31,$C$102)&gt;1</formula>
    </cfRule>
    <cfRule type="expression" dxfId="2563" priority="1445">
      <formula>COUNTIF($C$5:$Z$31,$C$101)&gt;1</formula>
    </cfRule>
  </conditionalFormatting>
  <conditionalFormatting sqref="D13:E13 S9:T9 I9:J9 X9:Y9 I13:J13 S13:T13 X13:Y13">
    <cfRule type="expression" dxfId="2562" priority="950" stopIfTrue="1">
      <formula>COUNTIF($C$5:$Z$31,$C$133)&gt;1</formula>
    </cfRule>
    <cfRule type="expression" dxfId="2561" priority="951" stopIfTrue="1">
      <formula>COUNTIF($C$5:$Z$31,$C$132)&gt;1</formula>
    </cfRule>
    <cfRule type="expression" dxfId="2560" priority="952" stopIfTrue="1">
      <formula>COUNTIF($C$5:$Z$31,$C$131)&gt;1</formula>
    </cfRule>
    <cfRule type="expression" dxfId="2559" priority="953" stopIfTrue="1">
      <formula>COUNTIF($C$5:$Z$31,$C$130)&gt;1</formula>
    </cfRule>
    <cfRule type="expression" dxfId="2558" priority="954" stopIfTrue="1">
      <formula>COUNTIF($C$5:$Z$31,$C$129)&gt;1</formula>
    </cfRule>
    <cfRule type="expression" dxfId="2557" priority="955" stopIfTrue="1">
      <formula>COUNTIF($C$5:$Z$31,$C$128)&gt;1</formula>
    </cfRule>
    <cfRule type="expression" dxfId="2556" priority="956" stopIfTrue="1">
      <formula>COUNTIF($C$5:$Z$31,$C$127)&gt;1</formula>
    </cfRule>
    <cfRule type="expression" dxfId="2555" priority="957" stopIfTrue="1">
      <formula>COUNTIF($C$5:$Z$31,$C$126)&gt;1</formula>
    </cfRule>
    <cfRule type="expression" dxfId="2554" priority="958" stopIfTrue="1">
      <formula>COUNTIF($C$5:$Z$31,$C$125)&gt;1</formula>
    </cfRule>
    <cfRule type="expression" dxfId="2553" priority="959" stopIfTrue="1">
      <formula>COUNTIF($C$5:$Z$31,$C$124)&gt;1</formula>
    </cfRule>
    <cfRule type="expression" dxfId="2552" priority="960" stopIfTrue="1">
      <formula>COUNTIF($C$5:$Z$31,$C$123)&gt;1</formula>
    </cfRule>
    <cfRule type="expression" dxfId="2551" priority="961" stopIfTrue="1">
      <formula>COUNTIF($C$5:$Z$31,$C$122)&gt;1</formula>
    </cfRule>
    <cfRule type="expression" dxfId="2550" priority="962" stopIfTrue="1">
      <formula>COUNTIF($C$5:$Z$31,$C$121)&gt;1</formula>
    </cfRule>
    <cfRule type="expression" dxfId="2549" priority="963" stopIfTrue="1">
      <formula>COUNTIF($C$5:$Z$31,$C$120)&gt;1</formula>
    </cfRule>
    <cfRule type="expression" dxfId="2548" priority="964" stopIfTrue="1">
      <formula>COUNTIF($C$5:$Z$31,$C$119)&gt;1</formula>
    </cfRule>
    <cfRule type="expression" dxfId="2547" priority="965" stopIfTrue="1">
      <formula>COUNTIF($C$5:$Z$31,$C$118)&gt;1</formula>
    </cfRule>
    <cfRule type="expression" dxfId="2546" priority="966" stopIfTrue="1">
      <formula>COUNTIF($C$5:$Z$31,$C$117)&gt;1</formula>
    </cfRule>
    <cfRule type="expression" dxfId="2545" priority="967" stopIfTrue="1">
      <formula>COUNTIF($C$5:$Z$31,$C$116)&gt;1</formula>
    </cfRule>
    <cfRule type="expression" dxfId="2544" priority="968" stopIfTrue="1">
      <formula>COUNTIF($C$5:$Z$31,$C$115)&gt;1</formula>
    </cfRule>
    <cfRule type="expression" dxfId="2543" priority="969" stopIfTrue="1">
      <formula>COUNTIF($C$5:$Z$31,$C$114)&gt;1</formula>
    </cfRule>
    <cfRule type="expression" dxfId="2542" priority="970" stopIfTrue="1">
      <formula>COUNTIF($C$5:$Z$31,$C$113)&gt;1</formula>
    </cfRule>
    <cfRule type="expression" dxfId="2541" priority="971" stopIfTrue="1">
      <formula>COUNTIF($C$5:$Z$31,$C$112)&gt;1</formula>
    </cfRule>
    <cfRule type="expression" dxfId="2540" priority="972" stopIfTrue="1">
      <formula>COUNTIF($C$5:$Z$31,$C$111)&gt;1</formula>
    </cfRule>
    <cfRule type="expression" dxfId="2539" priority="973" stopIfTrue="1">
      <formula>COUNTIF($C$5:$Z$31,$C$110)&gt;1</formula>
    </cfRule>
    <cfRule type="expression" dxfId="2538" priority="974" stopIfTrue="1">
      <formula>COUNTIF($C$5:$Z$31,$C$109)&gt;1</formula>
    </cfRule>
    <cfRule type="expression" dxfId="2537" priority="975" stopIfTrue="1">
      <formula>COUNTIF($C$5:$Z$31,$C$108)&gt;1</formula>
    </cfRule>
    <cfRule type="expression" dxfId="2536" priority="976" stopIfTrue="1">
      <formula>COUNTIF($C$5:$Z$31,$C$107)&gt;1</formula>
    </cfRule>
    <cfRule type="expression" dxfId="2535" priority="977" stopIfTrue="1">
      <formula>COUNTIF($C$5:$Z$31,$C$106)&gt;1</formula>
    </cfRule>
    <cfRule type="expression" dxfId="2534" priority="978" stopIfTrue="1">
      <formula>COUNTIF($C$5:$Z$31,$C$105)&gt;1</formula>
    </cfRule>
    <cfRule type="expression" dxfId="2533" priority="979" stopIfTrue="1">
      <formula>COUNTIF($C$5:$Z$31,$C$104)&gt;1</formula>
    </cfRule>
    <cfRule type="expression" dxfId="2532" priority="980" stopIfTrue="1">
      <formula>COUNTIF($C$5:$Z$31,$C$103)&gt;1</formula>
    </cfRule>
    <cfRule type="expression" dxfId="2531" priority="981" stopIfTrue="1">
      <formula>COUNTIF($C$5:$Z$31,$C$102)&gt;1</formula>
    </cfRule>
    <cfRule type="expression" dxfId="2530" priority="982" stopIfTrue="1">
      <formula>COUNTIF($C$5:$Z$31,$C$101)&gt;1</formula>
    </cfRule>
    <cfRule type="cellIs" dxfId="2529" priority="983" operator="between">
      <formula>0</formula>
      <formula>1500</formula>
    </cfRule>
  </conditionalFormatting>
  <conditionalFormatting sqref="N21:O21 S17:T17 D17:E17 N17:O17 X17:Y17">
    <cfRule type="expression" dxfId="2528" priority="542" stopIfTrue="1">
      <formula>COUNTIF($C$5:$Z$31,$C$133)&gt;1</formula>
    </cfRule>
    <cfRule type="expression" dxfId="2527" priority="543" stopIfTrue="1">
      <formula>COUNTIF($C$5:$Z$31,$C$132)&gt;1</formula>
    </cfRule>
    <cfRule type="expression" dxfId="2526" priority="544" stopIfTrue="1">
      <formula>COUNTIF($C$5:$Z$31,$C$131)&gt;1</formula>
    </cfRule>
    <cfRule type="expression" dxfId="2525" priority="545" stopIfTrue="1">
      <formula>COUNTIF($C$5:$Z$31,$C$130)&gt;1</formula>
    </cfRule>
    <cfRule type="expression" dxfId="2524" priority="546" stopIfTrue="1">
      <formula>COUNTIF($C$5:$Z$31,$C$129)&gt;1</formula>
    </cfRule>
    <cfRule type="expression" dxfId="2523" priority="547" stopIfTrue="1">
      <formula>COUNTIF($C$5:$Z$31,$C$128)&gt;1</formula>
    </cfRule>
    <cfRule type="expression" dxfId="2522" priority="548" stopIfTrue="1">
      <formula>COUNTIF($C$5:$Z$31,$C$127)&gt;1</formula>
    </cfRule>
    <cfRule type="expression" dxfId="2521" priority="549" stopIfTrue="1">
      <formula>COUNTIF($C$5:$Z$31,$C$126)&gt;1</formula>
    </cfRule>
    <cfRule type="expression" dxfId="2520" priority="550" stopIfTrue="1">
      <formula>COUNTIF($C$5:$Z$31,$C$125)&gt;1</formula>
    </cfRule>
    <cfRule type="expression" dxfId="2519" priority="551" stopIfTrue="1">
      <formula>COUNTIF($C$5:$Z$31,$C$124)&gt;1</formula>
    </cfRule>
    <cfRule type="expression" dxfId="2518" priority="552" stopIfTrue="1">
      <formula>COUNTIF($C$5:$Z$31,$C$123)&gt;1</formula>
    </cfRule>
    <cfRule type="expression" dxfId="2517" priority="553" stopIfTrue="1">
      <formula>COUNTIF($C$5:$Z$31,$C$122)&gt;1</formula>
    </cfRule>
    <cfRule type="expression" dxfId="2516" priority="554" stopIfTrue="1">
      <formula>COUNTIF($C$5:$Z$31,$C$121)&gt;1</formula>
    </cfRule>
    <cfRule type="expression" dxfId="2515" priority="555" stopIfTrue="1">
      <formula>COUNTIF($C$5:$Z$31,$C$120)&gt;1</formula>
    </cfRule>
    <cfRule type="expression" dxfId="2514" priority="556" stopIfTrue="1">
      <formula>COUNTIF($C$5:$Z$31,$C$119)&gt;1</formula>
    </cfRule>
    <cfRule type="expression" dxfId="2513" priority="557" stopIfTrue="1">
      <formula>COUNTIF($C$5:$Z$31,$C$118)&gt;1</formula>
    </cfRule>
    <cfRule type="expression" dxfId="2512" priority="558" stopIfTrue="1">
      <formula>COUNTIF($C$5:$Z$31,$C$117)&gt;1</formula>
    </cfRule>
    <cfRule type="expression" dxfId="2511" priority="559" stopIfTrue="1">
      <formula>COUNTIF($C$5:$Z$31,$C$116)&gt;1</formula>
    </cfRule>
    <cfRule type="expression" dxfId="2510" priority="560" stopIfTrue="1">
      <formula>COUNTIF($C$5:$Z$31,$C$115)&gt;1</formula>
    </cfRule>
    <cfRule type="expression" dxfId="2509" priority="561" stopIfTrue="1">
      <formula>COUNTIF($C$5:$Z$31,$C$114)&gt;1</formula>
    </cfRule>
    <cfRule type="expression" dxfId="2508" priority="562" stopIfTrue="1">
      <formula>COUNTIF($C$5:$Z$31,$C$113)&gt;1</formula>
    </cfRule>
    <cfRule type="expression" dxfId="2507" priority="563" stopIfTrue="1">
      <formula>COUNTIF($C$5:$Z$31,$C$112)&gt;1</formula>
    </cfRule>
    <cfRule type="expression" dxfId="2506" priority="564" stopIfTrue="1">
      <formula>COUNTIF($C$5:$Z$31,$C$111)&gt;1</formula>
    </cfRule>
    <cfRule type="expression" dxfId="2505" priority="565" stopIfTrue="1">
      <formula>COUNTIF($C$5:$Z$31,$C$110)&gt;1</formula>
    </cfRule>
    <cfRule type="expression" dxfId="2504" priority="566" stopIfTrue="1">
      <formula>COUNTIF($C$5:$Z$31,$C$109)&gt;1</formula>
    </cfRule>
    <cfRule type="expression" dxfId="2503" priority="567" stopIfTrue="1">
      <formula>COUNTIF($C$5:$Z$31,$C$108)&gt;1</formula>
    </cfRule>
    <cfRule type="expression" dxfId="2502" priority="568" stopIfTrue="1">
      <formula>COUNTIF($C$5:$Z$31,$C$107)&gt;1</formula>
    </cfRule>
    <cfRule type="expression" dxfId="2501" priority="569" stopIfTrue="1">
      <formula>COUNTIF($C$5:$Z$31,$C$106)&gt;1</formula>
    </cfRule>
    <cfRule type="expression" dxfId="2500" priority="570" stopIfTrue="1">
      <formula>COUNTIF($C$5:$Z$31,$C$105)&gt;1</formula>
    </cfRule>
    <cfRule type="expression" dxfId="2499" priority="571" stopIfTrue="1">
      <formula>COUNTIF($C$5:$Z$31,$C$104)&gt;1</formula>
    </cfRule>
    <cfRule type="expression" dxfId="2498" priority="572" stopIfTrue="1">
      <formula>COUNTIF($C$5:$Z$31,$C$103)&gt;1</formula>
    </cfRule>
    <cfRule type="expression" dxfId="2497" priority="573" stopIfTrue="1">
      <formula>COUNTIF($C$5:$Z$31,$C$102)&gt;1</formula>
    </cfRule>
    <cfRule type="expression" dxfId="2496" priority="574" stopIfTrue="1">
      <formula>COUNTIF($C$5:$Z$31,$C$101)&gt;1</formula>
    </cfRule>
    <cfRule type="cellIs" dxfId="2495" priority="575" operator="between">
      <formula>0</formula>
      <formula>1500</formula>
    </cfRule>
  </conditionalFormatting>
  <conditionalFormatting sqref="S21:T21">
    <cfRule type="expression" dxfId="2494" priority="237" stopIfTrue="1">
      <formula>COUNTIF($C$5:$Z$31,$C$133)&gt;1</formula>
    </cfRule>
    <cfRule type="expression" dxfId="2493" priority="238" stopIfTrue="1">
      <formula>COUNTIF($C$5:$Z$31,$C$132)&gt;1</formula>
    </cfRule>
    <cfRule type="expression" dxfId="2492" priority="239" stopIfTrue="1">
      <formula>COUNTIF($C$5:$Z$31,$C$131)&gt;1</formula>
    </cfRule>
    <cfRule type="expression" dxfId="2491" priority="240" stopIfTrue="1">
      <formula>COUNTIF($C$5:$Z$31,$C$130)&gt;1</formula>
    </cfRule>
    <cfRule type="expression" dxfId="2490" priority="241" stopIfTrue="1">
      <formula>COUNTIF($C$5:$Z$31,$C$129)&gt;1</formula>
    </cfRule>
    <cfRule type="expression" dxfId="2489" priority="242" stopIfTrue="1">
      <formula>COUNTIF($C$5:$Z$31,$C$128)&gt;1</formula>
    </cfRule>
    <cfRule type="expression" dxfId="2488" priority="243" stopIfTrue="1">
      <formula>COUNTIF($C$5:$Z$31,$C$127)&gt;1</formula>
    </cfRule>
    <cfRule type="expression" dxfId="2487" priority="244" stopIfTrue="1">
      <formula>COUNTIF($C$5:$Z$31,$C$126)&gt;1</formula>
    </cfRule>
    <cfRule type="expression" dxfId="2486" priority="245" stopIfTrue="1">
      <formula>COUNTIF($C$5:$Z$31,$C$125)&gt;1</formula>
    </cfRule>
    <cfRule type="expression" dxfId="2485" priority="246" stopIfTrue="1">
      <formula>COUNTIF($C$5:$Z$31,$C$124)&gt;1</formula>
    </cfRule>
    <cfRule type="expression" dxfId="2484" priority="247" stopIfTrue="1">
      <formula>COUNTIF($C$5:$Z$31,$C$123)&gt;1</formula>
    </cfRule>
    <cfRule type="expression" dxfId="2483" priority="248" stopIfTrue="1">
      <formula>COUNTIF($C$5:$Z$31,$C$122)&gt;1</formula>
    </cfRule>
    <cfRule type="expression" dxfId="2482" priority="249" stopIfTrue="1">
      <formula>COUNTIF($C$5:$Z$31,$C$121)&gt;1</formula>
    </cfRule>
    <cfRule type="expression" dxfId="2481" priority="250" stopIfTrue="1">
      <formula>COUNTIF($C$5:$Z$31,$C$120)&gt;1</formula>
    </cfRule>
    <cfRule type="expression" dxfId="2480" priority="251" stopIfTrue="1">
      <formula>COUNTIF($C$5:$Z$31,$C$119)&gt;1</formula>
    </cfRule>
    <cfRule type="expression" dxfId="2479" priority="252" stopIfTrue="1">
      <formula>COUNTIF($C$5:$Z$31,$C$118)&gt;1</formula>
    </cfRule>
    <cfRule type="expression" dxfId="2478" priority="253" stopIfTrue="1">
      <formula>COUNTIF($C$5:$Z$31,$C$117)&gt;1</formula>
    </cfRule>
    <cfRule type="expression" dxfId="2477" priority="254" stopIfTrue="1">
      <formula>COUNTIF($C$5:$Z$31,$C$116)&gt;1</formula>
    </cfRule>
    <cfRule type="expression" dxfId="2476" priority="255" stopIfTrue="1">
      <formula>COUNTIF($C$5:$Z$31,$C$115)&gt;1</formula>
    </cfRule>
    <cfRule type="expression" dxfId="2475" priority="256" stopIfTrue="1">
      <formula>COUNTIF($C$5:$Z$31,$C$114)&gt;1</formula>
    </cfRule>
    <cfRule type="expression" dxfId="2474" priority="257" stopIfTrue="1">
      <formula>COUNTIF($C$5:$Z$31,$C$113)&gt;1</formula>
    </cfRule>
    <cfRule type="expression" dxfId="2473" priority="258" stopIfTrue="1">
      <formula>COUNTIF($C$5:$Z$31,$C$112)&gt;1</formula>
    </cfRule>
    <cfRule type="expression" dxfId="2472" priority="259" stopIfTrue="1">
      <formula>COUNTIF($C$5:$Z$31,$C$111)&gt;1</formula>
    </cfRule>
    <cfRule type="expression" dxfId="2471" priority="260" stopIfTrue="1">
      <formula>COUNTIF($C$5:$Z$31,$C$110)&gt;1</formula>
    </cfRule>
    <cfRule type="expression" dxfId="2470" priority="261" stopIfTrue="1">
      <formula>COUNTIF($C$5:$Z$31,$C$109)&gt;1</formula>
    </cfRule>
    <cfRule type="expression" dxfId="2469" priority="262" stopIfTrue="1">
      <formula>COUNTIF($C$5:$Z$31,$C$108)&gt;1</formula>
    </cfRule>
    <cfRule type="expression" dxfId="2468" priority="263" stopIfTrue="1">
      <formula>COUNTIF($C$5:$Z$31,$C$107)&gt;1</formula>
    </cfRule>
    <cfRule type="expression" dxfId="2467" priority="264" stopIfTrue="1">
      <formula>COUNTIF($C$5:$Z$31,$C$106)&gt;1</formula>
    </cfRule>
    <cfRule type="expression" dxfId="2466" priority="265" stopIfTrue="1">
      <formula>COUNTIF($C$5:$Z$31,$C$105)&gt;1</formula>
    </cfRule>
    <cfRule type="expression" dxfId="2465" priority="266" stopIfTrue="1">
      <formula>COUNTIF($C$5:$Z$31,$C$104)&gt;1</formula>
    </cfRule>
    <cfRule type="expression" dxfId="2464" priority="267" stopIfTrue="1">
      <formula>COUNTIF($C$5:$Z$31,$C$103)&gt;1</formula>
    </cfRule>
    <cfRule type="expression" dxfId="2463" priority="268" stopIfTrue="1">
      <formula>COUNTIF($C$5:$Z$31,$C$102)&gt;1</formula>
    </cfRule>
    <cfRule type="expression" dxfId="2462" priority="269" stopIfTrue="1">
      <formula>COUNTIF($C$5:$Z$31,$C$101)&gt;1</formula>
    </cfRule>
    <cfRule type="cellIs" dxfId="2461" priority="270" operator="between">
      <formula>0</formula>
      <formula>1500</formula>
    </cfRule>
  </conditionalFormatting>
  <conditionalFormatting sqref="X21:Y21">
    <cfRule type="expression" dxfId="2460" priority="203" stopIfTrue="1">
      <formula>COUNTIF($C$5:$Z$31,$C$133)&gt;1</formula>
    </cfRule>
    <cfRule type="expression" dxfId="2459" priority="204" stopIfTrue="1">
      <formula>COUNTIF($C$5:$Z$31,$C$132)&gt;1</formula>
    </cfRule>
    <cfRule type="expression" dxfId="2458" priority="205" stopIfTrue="1">
      <formula>COUNTIF($C$5:$Z$31,$C$131)&gt;1</formula>
    </cfRule>
    <cfRule type="expression" dxfId="2457" priority="206" stopIfTrue="1">
      <formula>COUNTIF($C$5:$Z$31,$C$130)&gt;1</formula>
    </cfRule>
    <cfRule type="expression" dxfId="2456" priority="207" stopIfTrue="1">
      <formula>COUNTIF($C$5:$Z$31,$C$129)&gt;1</formula>
    </cfRule>
    <cfRule type="expression" dxfId="2455" priority="208" stopIfTrue="1">
      <formula>COUNTIF($C$5:$Z$31,$C$128)&gt;1</formula>
    </cfRule>
    <cfRule type="expression" dxfId="2454" priority="209" stopIfTrue="1">
      <formula>COUNTIF($C$5:$Z$31,$C$127)&gt;1</formula>
    </cfRule>
    <cfRule type="expression" dxfId="2453" priority="210" stopIfTrue="1">
      <formula>COUNTIF($C$5:$Z$31,$C$126)&gt;1</formula>
    </cfRule>
    <cfRule type="expression" dxfId="2452" priority="211" stopIfTrue="1">
      <formula>COUNTIF($C$5:$Z$31,$C$125)&gt;1</formula>
    </cfRule>
    <cfRule type="expression" dxfId="2451" priority="212" stopIfTrue="1">
      <formula>COUNTIF($C$5:$Z$31,$C$124)&gt;1</formula>
    </cfRule>
    <cfRule type="expression" dxfId="2450" priority="213" stopIfTrue="1">
      <formula>COUNTIF($C$5:$Z$31,$C$123)&gt;1</formula>
    </cfRule>
    <cfRule type="expression" dxfId="2449" priority="214" stopIfTrue="1">
      <formula>COUNTIF($C$5:$Z$31,$C$122)&gt;1</formula>
    </cfRule>
    <cfRule type="expression" dxfId="2448" priority="215" stopIfTrue="1">
      <formula>COUNTIF($C$5:$Z$31,$C$121)&gt;1</formula>
    </cfRule>
    <cfRule type="expression" dxfId="2447" priority="216" stopIfTrue="1">
      <formula>COUNTIF($C$5:$Z$31,$C$120)&gt;1</formula>
    </cfRule>
    <cfRule type="expression" dxfId="2446" priority="217" stopIfTrue="1">
      <formula>COUNTIF($C$5:$Z$31,$C$119)&gt;1</formula>
    </cfRule>
    <cfRule type="expression" dxfId="2445" priority="218" stopIfTrue="1">
      <formula>COUNTIF($C$5:$Z$31,$C$118)&gt;1</formula>
    </cfRule>
    <cfRule type="expression" dxfId="2444" priority="219" stopIfTrue="1">
      <formula>COUNTIF($C$5:$Z$31,$C$117)&gt;1</formula>
    </cfRule>
    <cfRule type="expression" dxfId="2443" priority="220" stopIfTrue="1">
      <formula>COUNTIF($C$5:$Z$31,$C$116)&gt;1</formula>
    </cfRule>
    <cfRule type="expression" dxfId="2442" priority="221" stopIfTrue="1">
      <formula>COUNTIF($C$5:$Z$31,$C$115)&gt;1</formula>
    </cfRule>
    <cfRule type="expression" dxfId="2441" priority="222" stopIfTrue="1">
      <formula>COUNTIF($C$5:$Z$31,$C$114)&gt;1</formula>
    </cfRule>
    <cfRule type="expression" dxfId="2440" priority="223" stopIfTrue="1">
      <formula>COUNTIF($C$5:$Z$31,$C$113)&gt;1</formula>
    </cfRule>
    <cfRule type="expression" dxfId="2439" priority="224" stopIfTrue="1">
      <formula>COUNTIF($C$5:$Z$31,$C$112)&gt;1</formula>
    </cfRule>
    <cfRule type="expression" dxfId="2438" priority="225" stopIfTrue="1">
      <formula>COUNTIF($C$5:$Z$31,$C$111)&gt;1</formula>
    </cfRule>
    <cfRule type="expression" dxfId="2437" priority="226" stopIfTrue="1">
      <formula>COUNTIF($C$5:$Z$31,$C$110)&gt;1</formula>
    </cfRule>
    <cfRule type="expression" dxfId="2436" priority="227" stopIfTrue="1">
      <formula>COUNTIF($C$5:$Z$31,$C$109)&gt;1</formula>
    </cfRule>
    <cfRule type="expression" dxfId="2435" priority="228" stopIfTrue="1">
      <formula>COUNTIF($C$5:$Z$31,$C$108)&gt;1</formula>
    </cfRule>
    <cfRule type="expression" dxfId="2434" priority="229" stopIfTrue="1">
      <formula>COUNTIF($C$5:$Z$31,$C$107)&gt;1</formula>
    </cfRule>
    <cfRule type="expression" dxfId="2433" priority="230" stopIfTrue="1">
      <formula>COUNTIF($C$5:$Z$31,$C$106)&gt;1</formula>
    </cfRule>
    <cfRule type="expression" dxfId="2432" priority="231" stopIfTrue="1">
      <formula>COUNTIF($C$5:$Z$31,$C$105)&gt;1</formula>
    </cfRule>
    <cfRule type="expression" dxfId="2431" priority="232" stopIfTrue="1">
      <formula>COUNTIF($C$5:$Z$31,$C$104)&gt;1</formula>
    </cfRule>
    <cfRule type="expression" dxfId="2430" priority="233" stopIfTrue="1">
      <formula>COUNTIF($C$5:$Z$31,$C$103)&gt;1</formula>
    </cfRule>
    <cfRule type="expression" dxfId="2429" priority="234" stopIfTrue="1">
      <formula>COUNTIF($C$5:$Z$31,$C$102)&gt;1</formula>
    </cfRule>
    <cfRule type="expression" dxfId="2428" priority="235" stopIfTrue="1">
      <formula>COUNTIF($C$5:$Z$31,$C$101)&gt;1</formula>
    </cfRule>
    <cfRule type="cellIs" dxfId="2427" priority="236" operator="between">
      <formula>0</formula>
      <formula>1500</formula>
    </cfRule>
  </conditionalFormatting>
  <conditionalFormatting sqref="I17:J17">
    <cfRule type="expression" dxfId="2426" priority="169" stopIfTrue="1">
      <formula>COUNTIF($C$5:$Z$31,$C$133)&gt;1</formula>
    </cfRule>
    <cfRule type="expression" dxfId="2425" priority="170" stopIfTrue="1">
      <formula>COUNTIF($C$5:$Z$31,$C$132)&gt;1</formula>
    </cfRule>
    <cfRule type="expression" dxfId="2424" priority="171" stopIfTrue="1">
      <formula>COUNTIF($C$5:$Z$31,$C$131)&gt;1</formula>
    </cfRule>
    <cfRule type="expression" dxfId="2423" priority="172" stopIfTrue="1">
      <formula>COUNTIF($C$5:$Z$31,$C$130)&gt;1</formula>
    </cfRule>
    <cfRule type="expression" dxfId="2422" priority="173" stopIfTrue="1">
      <formula>COUNTIF($C$5:$Z$31,$C$129)&gt;1</formula>
    </cfRule>
    <cfRule type="expression" dxfId="2421" priority="174" stopIfTrue="1">
      <formula>COUNTIF($C$5:$Z$31,$C$128)&gt;1</formula>
    </cfRule>
    <cfRule type="expression" dxfId="2420" priority="175" stopIfTrue="1">
      <formula>COUNTIF($C$5:$Z$31,$C$127)&gt;1</formula>
    </cfRule>
    <cfRule type="expression" dxfId="2419" priority="176" stopIfTrue="1">
      <formula>COUNTIF($C$5:$Z$31,$C$126)&gt;1</formula>
    </cfRule>
    <cfRule type="expression" dxfId="2418" priority="177" stopIfTrue="1">
      <formula>COUNTIF($C$5:$Z$31,$C$125)&gt;1</formula>
    </cfRule>
    <cfRule type="expression" dxfId="2417" priority="178" stopIfTrue="1">
      <formula>COUNTIF($C$5:$Z$31,$C$124)&gt;1</formula>
    </cfRule>
    <cfRule type="expression" dxfId="2416" priority="179" stopIfTrue="1">
      <formula>COUNTIF($C$5:$Z$31,$C$123)&gt;1</formula>
    </cfRule>
    <cfRule type="expression" dxfId="2415" priority="180" stopIfTrue="1">
      <formula>COUNTIF($C$5:$Z$31,$C$122)&gt;1</formula>
    </cfRule>
    <cfRule type="expression" dxfId="2414" priority="181" stopIfTrue="1">
      <formula>COUNTIF($C$5:$Z$31,$C$121)&gt;1</formula>
    </cfRule>
    <cfRule type="expression" dxfId="2413" priority="182" stopIfTrue="1">
      <formula>COUNTIF($C$5:$Z$31,$C$120)&gt;1</formula>
    </cfRule>
    <cfRule type="expression" dxfId="2412" priority="183" stopIfTrue="1">
      <formula>COUNTIF($C$5:$Z$31,$C$119)&gt;1</formula>
    </cfRule>
    <cfRule type="expression" dxfId="2411" priority="184" stopIfTrue="1">
      <formula>COUNTIF($C$5:$Z$31,$C$118)&gt;1</formula>
    </cfRule>
    <cfRule type="expression" dxfId="2410" priority="185" stopIfTrue="1">
      <formula>COUNTIF($C$5:$Z$31,$C$117)&gt;1</formula>
    </cfRule>
    <cfRule type="expression" dxfId="2409" priority="186" stopIfTrue="1">
      <formula>COUNTIF($C$5:$Z$31,$C$116)&gt;1</formula>
    </cfRule>
    <cfRule type="expression" dxfId="2408" priority="187" stopIfTrue="1">
      <formula>COUNTIF($C$5:$Z$31,$C$115)&gt;1</formula>
    </cfRule>
    <cfRule type="expression" dxfId="2407" priority="188" stopIfTrue="1">
      <formula>COUNTIF($C$5:$Z$31,$C$114)&gt;1</formula>
    </cfRule>
    <cfRule type="expression" dxfId="2406" priority="189" stopIfTrue="1">
      <formula>COUNTIF($C$5:$Z$31,$C$113)&gt;1</formula>
    </cfRule>
    <cfRule type="expression" dxfId="2405" priority="190" stopIfTrue="1">
      <formula>COUNTIF($C$5:$Z$31,$C$112)&gt;1</formula>
    </cfRule>
    <cfRule type="expression" dxfId="2404" priority="191" stopIfTrue="1">
      <formula>COUNTIF($C$5:$Z$31,$C$111)&gt;1</formula>
    </cfRule>
    <cfRule type="expression" dxfId="2403" priority="192" stopIfTrue="1">
      <formula>COUNTIF($C$5:$Z$31,$C$110)&gt;1</formula>
    </cfRule>
    <cfRule type="expression" dxfId="2402" priority="193" stopIfTrue="1">
      <formula>COUNTIF($C$5:$Z$31,$C$109)&gt;1</formula>
    </cfRule>
    <cfRule type="expression" dxfId="2401" priority="194" stopIfTrue="1">
      <formula>COUNTIF($C$5:$Z$31,$C$108)&gt;1</formula>
    </cfRule>
    <cfRule type="expression" dxfId="2400" priority="195" stopIfTrue="1">
      <formula>COUNTIF($C$5:$Z$31,$C$107)&gt;1</formula>
    </cfRule>
    <cfRule type="expression" dxfId="2399" priority="196" stopIfTrue="1">
      <formula>COUNTIF($C$5:$Z$31,$C$106)&gt;1</formula>
    </cfRule>
    <cfRule type="expression" dxfId="2398" priority="197" stopIfTrue="1">
      <formula>COUNTIF($C$5:$Z$31,$C$105)&gt;1</formula>
    </cfRule>
    <cfRule type="expression" dxfId="2397" priority="198" stopIfTrue="1">
      <formula>COUNTIF($C$5:$Z$31,$C$104)&gt;1</formula>
    </cfRule>
    <cfRule type="expression" dxfId="2396" priority="199" stopIfTrue="1">
      <formula>COUNTIF($C$5:$Z$31,$C$103)&gt;1</formula>
    </cfRule>
    <cfRule type="expression" dxfId="2395" priority="200" stopIfTrue="1">
      <formula>COUNTIF($C$5:$Z$31,$C$102)&gt;1</formula>
    </cfRule>
    <cfRule type="expression" dxfId="2394" priority="201" stopIfTrue="1">
      <formula>COUNTIF($C$5:$Z$31,$C$101)&gt;1</formula>
    </cfRule>
    <cfRule type="cellIs" dxfId="2393" priority="202" operator="between">
      <formula>0</formula>
      <formula>1500</formula>
    </cfRule>
  </conditionalFormatting>
  <conditionalFormatting sqref="D9:E9">
    <cfRule type="expression" dxfId="2392" priority="135" stopIfTrue="1">
      <formula>COUNTIF($C$5:$Z$31,$C$133)&gt;1</formula>
    </cfRule>
    <cfRule type="expression" dxfId="2391" priority="136" stopIfTrue="1">
      <formula>COUNTIF($C$5:$Z$31,$C$132)&gt;1</formula>
    </cfRule>
    <cfRule type="expression" dxfId="2390" priority="137" stopIfTrue="1">
      <formula>COUNTIF($C$5:$Z$31,$C$131)&gt;1</formula>
    </cfRule>
    <cfRule type="expression" dxfId="2389" priority="138" stopIfTrue="1">
      <formula>COUNTIF($C$5:$Z$31,$C$130)&gt;1</formula>
    </cfRule>
    <cfRule type="expression" dxfId="2388" priority="139" stopIfTrue="1">
      <formula>COUNTIF($C$5:$Z$31,$C$129)&gt;1</formula>
    </cfRule>
    <cfRule type="expression" dxfId="2387" priority="140" stopIfTrue="1">
      <formula>COUNTIF($C$5:$Z$31,$C$128)&gt;1</formula>
    </cfRule>
    <cfRule type="expression" dxfId="2386" priority="141" stopIfTrue="1">
      <formula>COUNTIF($C$5:$Z$31,$C$127)&gt;1</formula>
    </cfRule>
    <cfRule type="expression" dxfId="2385" priority="142" stopIfTrue="1">
      <formula>COUNTIF($C$5:$Z$31,$C$126)&gt;1</formula>
    </cfRule>
    <cfRule type="expression" dxfId="2384" priority="143" stopIfTrue="1">
      <formula>COUNTIF($C$5:$Z$31,$C$125)&gt;1</formula>
    </cfRule>
    <cfRule type="expression" dxfId="2383" priority="144" stopIfTrue="1">
      <formula>COUNTIF($C$5:$Z$31,$C$124)&gt;1</formula>
    </cfRule>
    <cfRule type="expression" dxfId="2382" priority="145" stopIfTrue="1">
      <formula>COUNTIF($C$5:$Z$31,$C$123)&gt;1</formula>
    </cfRule>
    <cfRule type="expression" dxfId="2381" priority="146" stopIfTrue="1">
      <formula>COUNTIF($C$5:$Z$31,$C$122)&gt;1</formula>
    </cfRule>
    <cfRule type="expression" dxfId="2380" priority="147" stopIfTrue="1">
      <formula>COUNTIF($C$5:$Z$31,$C$121)&gt;1</formula>
    </cfRule>
    <cfRule type="expression" dxfId="2379" priority="148" stopIfTrue="1">
      <formula>COUNTIF($C$5:$Z$31,$C$120)&gt;1</formula>
    </cfRule>
    <cfRule type="expression" dxfId="2378" priority="149" stopIfTrue="1">
      <formula>COUNTIF($C$5:$Z$31,$C$119)&gt;1</formula>
    </cfRule>
    <cfRule type="expression" dxfId="2377" priority="150" stopIfTrue="1">
      <formula>COUNTIF($C$5:$Z$31,$C$118)&gt;1</formula>
    </cfRule>
    <cfRule type="expression" dxfId="2376" priority="151" stopIfTrue="1">
      <formula>COUNTIF($C$5:$Z$31,$C$117)&gt;1</formula>
    </cfRule>
    <cfRule type="expression" dxfId="2375" priority="152" stopIfTrue="1">
      <formula>COUNTIF($C$5:$Z$31,$C$116)&gt;1</formula>
    </cfRule>
    <cfRule type="expression" dxfId="2374" priority="153" stopIfTrue="1">
      <formula>COUNTIF($C$5:$Z$31,$C$115)&gt;1</formula>
    </cfRule>
    <cfRule type="expression" dxfId="2373" priority="154" stopIfTrue="1">
      <formula>COUNTIF($C$5:$Z$31,$C$114)&gt;1</formula>
    </cfRule>
    <cfRule type="expression" dxfId="2372" priority="155" stopIfTrue="1">
      <formula>COUNTIF($C$5:$Z$31,$C$113)&gt;1</formula>
    </cfRule>
    <cfRule type="expression" dxfId="2371" priority="156" stopIfTrue="1">
      <formula>COUNTIF($C$5:$Z$31,$C$112)&gt;1</formula>
    </cfRule>
    <cfRule type="expression" dxfId="2370" priority="157" stopIfTrue="1">
      <formula>COUNTIF($C$5:$Z$31,$C$111)&gt;1</formula>
    </cfRule>
    <cfRule type="expression" dxfId="2369" priority="158" stopIfTrue="1">
      <formula>COUNTIF($C$5:$Z$31,$C$110)&gt;1</formula>
    </cfRule>
    <cfRule type="expression" dxfId="2368" priority="159" stopIfTrue="1">
      <formula>COUNTIF($C$5:$Z$31,$C$109)&gt;1</formula>
    </cfRule>
    <cfRule type="expression" dxfId="2367" priority="160" stopIfTrue="1">
      <formula>COUNTIF($C$5:$Z$31,$C$108)&gt;1</formula>
    </cfRule>
    <cfRule type="expression" dxfId="2366" priority="161" stopIfTrue="1">
      <formula>COUNTIF($C$5:$Z$31,$C$107)&gt;1</formula>
    </cfRule>
    <cfRule type="expression" dxfId="2365" priority="162" stopIfTrue="1">
      <formula>COUNTIF($C$5:$Z$31,$C$106)&gt;1</formula>
    </cfRule>
    <cfRule type="expression" dxfId="2364" priority="163" stopIfTrue="1">
      <formula>COUNTIF($C$5:$Z$31,$C$105)&gt;1</formula>
    </cfRule>
    <cfRule type="expression" dxfId="2363" priority="164" stopIfTrue="1">
      <formula>COUNTIF($C$5:$Z$31,$C$104)&gt;1</formula>
    </cfRule>
    <cfRule type="expression" dxfId="2362" priority="165" stopIfTrue="1">
      <formula>COUNTIF($C$5:$Z$31,$C$103)&gt;1</formula>
    </cfRule>
    <cfRule type="expression" dxfId="2361" priority="166" stopIfTrue="1">
      <formula>COUNTIF($C$5:$Z$31,$C$102)&gt;1</formula>
    </cfRule>
    <cfRule type="expression" dxfId="2360" priority="167" stopIfTrue="1">
      <formula>COUNTIF($C$5:$Z$31,$C$101)&gt;1</formula>
    </cfRule>
    <cfRule type="cellIs" dxfId="2359" priority="168" operator="between">
      <formula>0</formula>
      <formula>1500</formula>
    </cfRule>
  </conditionalFormatting>
  <conditionalFormatting sqref="N9:O9">
    <cfRule type="expression" dxfId="2358" priority="101" stopIfTrue="1">
      <formula>COUNTIF($C$5:$Z$31,$C$133)&gt;1</formula>
    </cfRule>
    <cfRule type="expression" dxfId="2357" priority="102" stopIfTrue="1">
      <formula>COUNTIF($C$5:$Z$31,$C$132)&gt;1</formula>
    </cfRule>
    <cfRule type="expression" dxfId="2356" priority="103" stopIfTrue="1">
      <formula>COUNTIF($C$5:$Z$31,$C$131)&gt;1</formula>
    </cfRule>
    <cfRule type="expression" dxfId="2355" priority="104" stopIfTrue="1">
      <formula>COUNTIF($C$5:$Z$31,$C$130)&gt;1</formula>
    </cfRule>
    <cfRule type="expression" dxfId="2354" priority="105" stopIfTrue="1">
      <formula>COUNTIF($C$5:$Z$31,$C$129)&gt;1</formula>
    </cfRule>
    <cfRule type="expression" dxfId="2353" priority="106" stopIfTrue="1">
      <formula>COUNTIF($C$5:$Z$31,$C$128)&gt;1</formula>
    </cfRule>
    <cfRule type="expression" dxfId="2352" priority="107" stopIfTrue="1">
      <formula>COUNTIF($C$5:$Z$31,$C$127)&gt;1</formula>
    </cfRule>
    <cfRule type="expression" dxfId="2351" priority="108" stopIfTrue="1">
      <formula>COUNTIF($C$5:$Z$31,$C$126)&gt;1</formula>
    </cfRule>
    <cfRule type="expression" dxfId="2350" priority="109" stopIfTrue="1">
      <formula>COUNTIF($C$5:$Z$31,$C$125)&gt;1</formula>
    </cfRule>
    <cfRule type="expression" dxfId="2349" priority="110" stopIfTrue="1">
      <formula>COUNTIF($C$5:$Z$31,$C$124)&gt;1</formula>
    </cfRule>
    <cfRule type="expression" dxfId="2348" priority="111" stopIfTrue="1">
      <formula>COUNTIF($C$5:$Z$31,$C$123)&gt;1</formula>
    </cfRule>
    <cfRule type="expression" dxfId="2347" priority="112" stopIfTrue="1">
      <formula>COUNTIF($C$5:$Z$31,$C$122)&gt;1</formula>
    </cfRule>
    <cfRule type="expression" dxfId="2346" priority="113" stopIfTrue="1">
      <formula>COUNTIF($C$5:$Z$31,$C$121)&gt;1</formula>
    </cfRule>
    <cfRule type="expression" dxfId="2345" priority="114" stopIfTrue="1">
      <formula>COUNTIF($C$5:$Z$31,$C$120)&gt;1</formula>
    </cfRule>
    <cfRule type="expression" dxfId="2344" priority="115" stopIfTrue="1">
      <formula>COUNTIF($C$5:$Z$31,$C$119)&gt;1</formula>
    </cfRule>
    <cfRule type="expression" dxfId="2343" priority="116" stopIfTrue="1">
      <formula>COUNTIF($C$5:$Z$31,$C$118)&gt;1</formula>
    </cfRule>
    <cfRule type="expression" dxfId="2342" priority="117" stopIfTrue="1">
      <formula>COUNTIF($C$5:$Z$31,$C$117)&gt;1</formula>
    </cfRule>
    <cfRule type="expression" dxfId="2341" priority="118" stopIfTrue="1">
      <formula>COUNTIF($C$5:$Z$31,$C$116)&gt;1</formula>
    </cfRule>
    <cfRule type="expression" dxfId="2340" priority="119" stopIfTrue="1">
      <formula>COUNTIF($C$5:$Z$31,$C$115)&gt;1</formula>
    </cfRule>
    <cfRule type="expression" dxfId="2339" priority="120" stopIfTrue="1">
      <formula>COUNTIF($C$5:$Z$31,$C$114)&gt;1</formula>
    </cfRule>
    <cfRule type="expression" dxfId="2338" priority="121" stopIfTrue="1">
      <formula>COUNTIF($C$5:$Z$31,$C$113)&gt;1</formula>
    </cfRule>
    <cfRule type="expression" dxfId="2337" priority="122" stopIfTrue="1">
      <formula>COUNTIF($C$5:$Z$31,$C$112)&gt;1</formula>
    </cfRule>
    <cfRule type="expression" dxfId="2336" priority="123" stopIfTrue="1">
      <formula>COUNTIF($C$5:$Z$31,$C$111)&gt;1</formula>
    </cfRule>
    <cfRule type="expression" dxfId="2335" priority="124" stopIfTrue="1">
      <formula>COUNTIF($C$5:$Z$31,$C$110)&gt;1</formula>
    </cfRule>
    <cfRule type="expression" dxfId="2334" priority="125" stopIfTrue="1">
      <formula>COUNTIF($C$5:$Z$31,$C$109)&gt;1</formula>
    </cfRule>
    <cfRule type="expression" dxfId="2333" priority="126" stopIfTrue="1">
      <formula>COUNTIF($C$5:$Z$31,$C$108)&gt;1</formula>
    </cfRule>
    <cfRule type="expression" dxfId="2332" priority="127" stopIfTrue="1">
      <formula>COUNTIF($C$5:$Z$31,$C$107)&gt;1</formula>
    </cfRule>
    <cfRule type="expression" dxfId="2331" priority="128" stopIfTrue="1">
      <formula>COUNTIF($C$5:$Z$31,$C$106)&gt;1</formula>
    </cfRule>
    <cfRule type="expression" dxfId="2330" priority="129" stopIfTrue="1">
      <formula>COUNTIF($C$5:$Z$31,$C$105)&gt;1</formula>
    </cfRule>
    <cfRule type="expression" dxfId="2329" priority="130" stopIfTrue="1">
      <formula>COUNTIF($C$5:$Z$31,$C$104)&gt;1</formula>
    </cfRule>
    <cfRule type="expression" dxfId="2328" priority="131" stopIfTrue="1">
      <formula>COUNTIF($C$5:$Z$31,$C$103)&gt;1</formula>
    </cfRule>
    <cfRule type="expression" dxfId="2327" priority="132" stopIfTrue="1">
      <formula>COUNTIF($C$5:$Z$31,$C$102)&gt;1</formula>
    </cfRule>
    <cfRule type="expression" dxfId="2326" priority="133" stopIfTrue="1">
      <formula>COUNTIF($C$5:$Z$31,$C$101)&gt;1</formula>
    </cfRule>
    <cfRule type="cellIs" dxfId="2325" priority="134" operator="between">
      <formula>0</formula>
      <formula>1500</formula>
    </cfRule>
  </conditionalFormatting>
  <conditionalFormatting sqref="N13:O13">
    <cfRule type="expression" dxfId="2324" priority="67" stopIfTrue="1">
      <formula>COUNTIF($C$5:$Z$31,$C$133)&gt;1</formula>
    </cfRule>
    <cfRule type="expression" dxfId="2323" priority="68" stopIfTrue="1">
      <formula>COUNTIF($C$5:$Z$31,$C$132)&gt;1</formula>
    </cfRule>
    <cfRule type="expression" dxfId="2322" priority="69" stopIfTrue="1">
      <formula>COUNTIF($C$5:$Z$31,$C$131)&gt;1</formula>
    </cfRule>
    <cfRule type="expression" dxfId="2321" priority="70" stopIfTrue="1">
      <formula>COUNTIF($C$5:$Z$31,$C$130)&gt;1</formula>
    </cfRule>
    <cfRule type="expression" dxfId="2320" priority="71" stopIfTrue="1">
      <formula>COUNTIF($C$5:$Z$31,$C$129)&gt;1</formula>
    </cfRule>
    <cfRule type="expression" dxfId="2319" priority="72" stopIfTrue="1">
      <formula>COUNTIF($C$5:$Z$31,$C$128)&gt;1</formula>
    </cfRule>
    <cfRule type="expression" dxfId="2318" priority="73" stopIfTrue="1">
      <formula>COUNTIF($C$5:$Z$31,$C$127)&gt;1</formula>
    </cfRule>
    <cfRule type="expression" dxfId="2317" priority="74" stopIfTrue="1">
      <formula>COUNTIF($C$5:$Z$31,$C$126)&gt;1</formula>
    </cfRule>
    <cfRule type="expression" dxfId="2316" priority="75" stopIfTrue="1">
      <formula>COUNTIF($C$5:$Z$31,$C$125)&gt;1</formula>
    </cfRule>
    <cfRule type="expression" dxfId="2315" priority="76" stopIfTrue="1">
      <formula>COUNTIF($C$5:$Z$31,$C$124)&gt;1</formula>
    </cfRule>
    <cfRule type="expression" dxfId="2314" priority="77" stopIfTrue="1">
      <formula>COUNTIF($C$5:$Z$31,$C$123)&gt;1</formula>
    </cfRule>
    <cfRule type="expression" dxfId="2313" priority="78" stopIfTrue="1">
      <formula>COUNTIF($C$5:$Z$31,$C$122)&gt;1</formula>
    </cfRule>
    <cfRule type="expression" dxfId="2312" priority="79" stopIfTrue="1">
      <formula>COUNTIF($C$5:$Z$31,$C$121)&gt;1</formula>
    </cfRule>
    <cfRule type="expression" dxfId="2311" priority="80" stopIfTrue="1">
      <formula>COUNTIF($C$5:$Z$31,$C$120)&gt;1</formula>
    </cfRule>
    <cfRule type="expression" dxfId="2310" priority="81" stopIfTrue="1">
      <formula>COUNTIF($C$5:$Z$31,$C$119)&gt;1</formula>
    </cfRule>
    <cfRule type="expression" dxfId="2309" priority="82" stopIfTrue="1">
      <formula>COUNTIF($C$5:$Z$31,$C$118)&gt;1</formula>
    </cfRule>
    <cfRule type="expression" dxfId="2308" priority="83" stopIfTrue="1">
      <formula>COUNTIF($C$5:$Z$31,$C$117)&gt;1</formula>
    </cfRule>
    <cfRule type="expression" dxfId="2307" priority="84" stopIfTrue="1">
      <formula>COUNTIF($C$5:$Z$31,$C$116)&gt;1</formula>
    </cfRule>
    <cfRule type="expression" dxfId="2306" priority="85" stopIfTrue="1">
      <formula>COUNTIF($C$5:$Z$31,$C$115)&gt;1</formula>
    </cfRule>
    <cfRule type="expression" dxfId="2305" priority="86" stopIfTrue="1">
      <formula>COUNTIF($C$5:$Z$31,$C$114)&gt;1</formula>
    </cfRule>
    <cfRule type="expression" dxfId="2304" priority="87" stopIfTrue="1">
      <formula>COUNTIF($C$5:$Z$31,$C$113)&gt;1</formula>
    </cfRule>
    <cfRule type="expression" dxfId="2303" priority="88" stopIfTrue="1">
      <formula>COUNTIF($C$5:$Z$31,$C$112)&gt;1</formula>
    </cfRule>
    <cfRule type="expression" dxfId="2302" priority="89" stopIfTrue="1">
      <formula>COUNTIF($C$5:$Z$31,$C$111)&gt;1</formula>
    </cfRule>
    <cfRule type="expression" dxfId="2301" priority="90" stopIfTrue="1">
      <formula>COUNTIF($C$5:$Z$31,$C$110)&gt;1</formula>
    </cfRule>
    <cfRule type="expression" dxfId="2300" priority="91" stopIfTrue="1">
      <formula>COUNTIF($C$5:$Z$31,$C$109)&gt;1</formula>
    </cfRule>
    <cfRule type="expression" dxfId="2299" priority="92" stopIfTrue="1">
      <formula>COUNTIF($C$5:$Z$31,$C$108)&gt;1</formula>
    </cfRule>
    <cfRule type="expression" dxfId="2298" priority="93" stopIfTrue="1">
      <formula>COUNTIF($C$5:$Z$31,$C$107)&gt;1</formula>
    </cfRule>
    <cfRule type="expression" dxfId="2297" priority="94" stopIfTrue="1">
      <formula>COUNTIF($C$5:$Z$31,$C$106)&gt;1</formula>
    </cfRule>
    <cfRule type="expression" dxfId="2296" priority="95" stopIfTrue="1">
      <formula>COUNTIF($C$5:$Z$31,$C$105)&gt;1</formula>
    </cfRule>
    <cfRule type="expression" dxfId="2295" priority="96" stopIfTrue="1">
      <formula>COUNTIF($C$5:$Z$31,$C$104)&gt;1</formula>
    </cfRule>
    <cfRule type="expression" dxfId="2294" priority="97" stopIfTrue="1">
      <formula>COUNTIF($C$5:$Z$31,$C$103)&gt;1</formula>
    </cfRule>
    <cfRule type="expression" dxfId="2293" priority="98" stopIfTrue="1">
      <formula>COUNTIF($C$5:$Z$31,$C$102)&gt;1</formula>
    </cfRule>
    <cfRule type="expression" dxfId="2292" priority="99" stopIfTrue="1">
      <formula>COUNTIF($C$5:$Z$31,$C$101)&gt;1</formula>
    </cfRule>
    <cfRule type="cellIs" dxfId="2291" priority="100" operator="between">
      <formula>0</formula>
      <formula>1500</formula>
    </cfRule>
  </conditionalFormatting>
  <conditionalFormatting sqref="D87:D92">
    <cfRule type="cellIs" dxfId="2290" priority="64" operator="equal">
      <formula>"GL"</formula>
    </cfRule>
    <cfRule type="cellIs" dxfId="2289" priority="65" operator="equal">
      <formula>"VE"</formula>
    </cfRule>
    <cfRule type="cellIs" dxfId="2288" priority="66" operator="equal">
      <formula>"AT"</formula>
    </cfRule>
  </conditionalFormatting>
  <conditionalFormatting sqref="I87:I92">
    <cfRule type="cellIs" dxfId="2287" priority="61" operator="equal">
      <formula>"GL"</formula>
    </cfRule>
    <cfRule type="cellIs" dxfId="2286" priority="62" operator="equal">
      <formula>"VE"</formula>
    </cfRule>
    <cfRule type="cellIs" dxfId="2285" priority="63" operator="equal">
      <formula>"AT"</formula>
    </cfRule>
  </conditionalFormatting>
  <conditionalFormatting sqref="N87:N92">
    <cfRule type="cellIs" dxfId="2284" priority="58" operator="equal">
      <formula>"GL"</formula>
    </cfRule>
    <cfRule type="cellIs" dxfId="2283" priority="59" operator="equal">
      <formula>"VE"</formula>
    </cfRule>
    <cfRule type="cellIs" dxfId="2282" priority="60" operator="equal">
      <formula>"AT"</formula>
    </cfRule>
  </conditionalFormatting>
  <conditionalFormatting sqref="S87:S92">
    <cfRule type="cellIs" dxfId="2281" priority="55" operator="equal">
      <formula>"GL"</formula>
    </cfRule>
    <cfRule type="cellIs" dxfId="2280" priority="56" operator="equal">
      <formula>"VE"</formula>
    </cfRule>
    <cfRule type="cellIs" dxfId="2279" priority="57" operator="equal">
      <formula>"AT"</formula>
    </cfRule>
  </conditionalFormatting>
  <conditionalFormatting sqref="X87:X92">
    <cfRule type="cellIs" dxfId="2278" priority="52" operator="equal">
      <formula>"GL"</formula>
    </cfRule>
    <cfRule type="cellIs" dxfId="2277" priority="53" operator="equal">
      <formula>"VE"</formula>
    </cfRule>
    <cfRule type="cellIs" dxfId="2276" priority="54" operator="equal">
      <formula>"AT"</formula>
    </cfRule>
  </conditionalFormatting>
  <conditionalFormatting sqref="AC87:AC92">
    <cfRule type="cellIs" dxfId="2275" priority="49" operator="equal">
      <formula>"GL"</formula>
    </cfRule>
    <cfRule type="cellIs" dxfId="2274" priority="50" operator="equal">
      <formula>"VE"</formula>
    </cfRule>
    <cfRule type="cellIs" dxfId="2273" priority="51" operator="equal">
      <formula>"AT"</formula>
    </cfRule>
  </conditionalFormatting>
  <conditionalFormatting sqref="C87:C92">
    <cfRule type="expression" dxfId="2272" priority="44">
      <formula>AND(D87="B")</formula>
    </cfRule>
    <cfRule type="expression" dxfId="2271" priority="45">
      <formula>AND(D87="g")</formula>
    </cfRule>
    <cfRule type="expression" dxfId="2270" priority="46">
      <formula>AND(D87="t")</formula>
    </cfRule>
    <cfRule type="expression" dxfId="2269" priority="47">
      <formula>AND(D87="L")</formula>
    </cfRule>
    <cfRule type="expression" dxfId="2268" priority="48">
      <formula>AND(D87="N")</formula>
    </cfRule>
  </conditionalFormatting>
  <conditionalFormatting sqref="H87:H92">
    <cfRule type="expression" dxfId="2267" priority="39">
      <formula>AND(I87="B")</formula>
    </cfRule>
    <cfRule type="expression" dxfId="2266" priority="40">
      <formula>AND(I87="g")</formula>
    </cfRule>
    <cfRule type="expression" dxfId="2265" priority="41">
      <formula>AND(I87="t")</formula>
    </cfRule>
    <cfRule type="expression" dxfId="2264" priority="42">
      <formula>AND(I87="L")</formula>
    </cfRule>
    <cfRule type="expression" dxfId="2263" priority="43">
      <formula>AND(I87="N")</formula>
    </cfRule>
  </conditionalFormatting>
  <conditionalFormatting sqref="M87:M92">
    <cfRule type="expression" dxfId="2262" priority="34">
      <formula>AND(N87="B")</formula>
    </cfRule>
    <cfRule type="expression" dxfId="2261" priority="35">
      <formula>AND(N87="g")</formula>
    </cfRule>
    <cfRule type="expression" dxfId="2260" priority="36">
      <formula>AND(N87="t")</formula>
    </cfRule>
    <cfRule type="expression" dxfId="2259" priority="37">
      <formula>AND(N87="L")</formula>
    </cfRule>
    <cfRule type="expression" dxfId="2258" priority="38">
      <formula>AND(N87="N")</formula>
    </cfRule>
  </conditionalFormatting>
  <conditionalFormatting sqref="R87:R92">
    <cfRule type="expression" dxfId="2257" priority="29">
      <formula>AND(S87="B")</formula>
    </cfRule>
    <cfRule type="expression" dxfId="2256" priority="30">
      <formula>AND(S87="g")</formula>
    </cfRule>
    <cfRule type="expression" dxfId="2255" priority="31">
      <formula>AND(S87="t")</formula>
    </cfRule>
    <cfRule type="expression" dxfId="2254" priority="32">
      <formula>AND(S87="L")</formula>
    </cfRule>
    <cfRule type="expression" dxfId="2253" priority="33">
      <formula>AND(S87="N")</formula>
    </cfRule>
  </conditionalFormatting>
  <conditionalFormatting sqref="W87:W92">
    <cfRule type="expression" dxfId="2252" priority="24">
      <formula>AND(X87="B")</formula>
    </cfRule>
    <cfRule type="expression" dxfId="2251" priority="25">
      <formula>AND(X87="g")</formula>
    </cfRule>
    <cfRule type="expression" dxfId="2250" priority="26">
      <formula>AND(X87="t")</formula>
    </cfRule>
    <cfRule type="expression" dxfId="2249" priority="27">
      <formula>AND(X87="L")</formula>
    </cfRule>
    <cfRule type="expression" dxfId="2248" priority="28">
      <formula>AND(X87="N")</formula>
    </cfRule>
  </conditionalFormatting>
  <conditionalFormatting sqref="AB87:AB89">
    <cfRule type="expression" dxfId="2247" priority="19">
      <formula>AND(AC87="B")</formula>
    </cfRule>
    <cfRule type="expression" dxfId="2246" priority="20">
      <formula>AND(AC87="g")</formula>
    </cfRule>
    <cfRule type="expression" dxfId="2245" priority="21">
      <formula>AND(AC87="t")</formula>
    </cfRule>
    <cfRule type="expression" dxfId="2244" priority="22">
      <formula>AND(AC87="L")</formula>
    </cfRule>
    <cfRule type="expression" dxfId="2243" priority="23">
      <formula>AND(AC87="N")</formula>
    </cfRule>
  </conditionalFormatting>
  <conditionalFormatting sqref="E87:E92">
    <cfRule type="cellIs" dxfId="2242" priority="16" operator="equal">
      <formula>"GL"</formula>
    </cfRule>
    <cfRule type="cellIs" dxfId="2241" priority="17" operator="equal">
      <formula>"VE"</formula>
    </cfRule>
    <cfRule type="cellIs" dxfId="2240" priority="18" operator="equal">
      <formula>"AT"</formula>
    </cfRule>
  </conditionalFormatting>
  <conditionalFormatting sqref="J87:J92">
    <cfRule type="cellIs" dxfId="2239" priority="13" operator="equal">
      <formula>"GL"</formula>
    </cfRule>
    <cfRule type="cellIs" dxfId="2238" priority="14" operator="equal">
      <formula>"VE"</formula>
    </cfRule>
    <cfRule type="cellIs" dxfId="2237" priority="15" operator="equal">
      <formula>"AT"</formula>
    </cfRule>
  </conditionalFormatting>
  <conditionalFormatting sqref="O87:O92">
    <cfRule type="cellIs" dxfId="2236" priority="10" operator="equal">
      <formula>"GL"</formula>
    </cfRule>
    <cfRule type="cellIs" dxfId="2235" priority="11" operator="equal">
      <formula>"VE"</formula>
    </cfRule>
    <cfRule type="cellIs" dxfId="2234" priority="12" operator="equal">
      <formula>"AT"</formula>
    </cfRule>
  </conditionalFormatting>
  <conditionalFormatting sqref="T87:T92">
    <cfRule type="cellIs" dxfId="2233" priority="7" operator="equal">
      <formula>"GL"</formula>
    </cfRule>
    <cfRule type="cellIs" dxfId="2232" priority="8" operator="equal">
      <formula>"VE"</formula>
    </cfRule>
    <cfRule type="cellIs" dxfId="2231" priority="9" operator="equal">
      <formula>"AT"</formula>
    </cfRule>
  </conditionalFormatting>
  <conditionalFormatting sqref="Y87:Y92">
    <cfRule type="cellIs" dxfId="2230" priority="4" operator="equal">
      <formula>"GL"</formula>
    </cfRule>
    <cfRule type="cellIs" dxfId="2229" priority="5" operator="equal">
      <formula>"VE"</formula>
    </cfRule>
    <cfRule type="cellIs" dxfId="2228" priority="6" operator="equal">
      <formula>"AT"</formula>
    </cfRule>
  </conditionalFormatting>
  <conditionalFormatting sqref="AD87:AD92">
    <cfRule type="cellIs" dxfId="2227" priority="1" operator="equal">
      <formula>"GL"</formula>
    </cfRule>
    <cfRule type="cellIs" dxfId="2226" priority="2" operator="equal">
      <formula>"VE"</formula>
    </cfRule>
    <cfRule type="cellIs" dxfId="2225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142875</xdr:colOff>
                    <xdr:row>20</xdr:row>
                    <xdr:rowOff>238125</xdr:rowOff>
                  </from>
                  <to>
                    <xdr:col>29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C1F3-F171-4368-8238-F859815C1F76}">
  <sheetPr codeName="Feuil7">
    <pageSetUpPr fitToPage="1"/>
  </sheetPr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 x14ac:dyDescent="0.35">
      <c r="A2" s="117" t="s">
        <v>414</v>
      </c>
      <c r="D2" s="85" t="s">
        <v>1</v>
      </c>
    </row>
    <row r="3" spans="1:39" ht="33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85" t="s">
        <v>8</v>
      </c>
      <c r="B5" s="104"/>
      <c r="C5" s="845"/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94">
        <v>1006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198"/>
      <c r="D6" s="1122"/>
      <c r="E6" s="1198" t="s">
        <v>265</v>
      </c>
      <c r="F6" s="1122"/>
      <c r="G6" s="760"/>
      <c r="H6" s="1198"/>
      <c r="I6" s="1122"/>
      <c r="J6" s="1059"/>
      <c r="K6" s="1065"/>
      <c r="L6" s="691"/>
      <c r="M6" s="1198"/>
      <c r="N6" s="1122"/>
      <c r="O6" s="1059"/>
      <c r="P6" s="1199"/>
      <c r="Q6" s="691"/>
      <c r="R6" s="1200"/>
      <c r="S6" s="1201"/>
      <c r="T6" s="1059"/>
      <c r="U6" s="1199"/>
      <c r="V6" s="691"/>
      <c r="W6" s="1202"/>
      <c r="X6" s="1203"/>
      <c r="Y6" s="1085"/>
      <c r="Z6" s="1174"/>
      <c r="AA6" s="104"/>
      <c r="AB6" s="85" t="s">
        <v>2</v>
      </c>
      <c r="AE6" s="198"/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202"/>
      <c r="AF7" s="274"/>
      <c r="AG7" s="257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0" t="s">
        <v>13</v>
      </c>
      <c r="B9" s="104"/>
      <c r="C9" s="115" t="str">
        <f>$AB$44</f>
        <v>9206</v>
      </c>
      <c r="D9" s="843"/>
      <c r="E9" s="844"/>
      <c r="F9" s="111">
        <v>11</v>
      </c>
      <c r="G9" s="104"/>
      <c r="H9" s="115" t="str">
        <f>$AB$42</f>
        <v>9205</v>
      </c>
      <c r="I9" s="843"/>
      <c r="J9" s="878"/>
      <c r="K9" s="461">
        <v>9</v>
      </c>
      <c r="L9" s="104"/>
      <c r="M9" s="115" t="str">
        <f>$AB$40</f>
        <v>9204</v>
      </c>
      <c r="N9" s="843"/>
      <c r="O9" s="878"/>
      <c r="P9" s="111">
        <v>7</v>
      </c>
      <c r="Q9" s="104"/>
      <c r="R9" s="115" t="str">
        <f>$AB$38</f>
        <v>9203</v>
      </c>
      <c r="S9" s="843"/>
      <c r="T9" s="878"/>
      <c r="U9" s="111">
        <v>5</v>
      </c>
      <c r="V9" s="104"/>
      <c r="W9" s="115" t="str">
        <f>$AB$34</f>
        <v>9101</v>
      </c>
      <c r="X9" s="1166"/>
      <c r="Y9" s="1167"/>
      <c r="Z9" s="111">
        <v>1</v>
      </c>
      <c r="AA9" s="119"/>
      <c r="AB9" s="858" t="s">
        <v>14</v>
      </c>
      <c r="AC9" s="858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916">
        <f>$AC$44</f>
        <v>0.30902777777777779</v>
      </c>
      <c r="D10" s="918"/>
      <c r="E10" s="888" t="str">
        <f>$AD$44</f>
        <v>23:54</v>
      </c>
      <c r="F10" s="889"/>
      <c r="G10" s="106"/>
      <c r="H10" s="916">
        <f>$AC$42</f>
        <v>0.27986111111111112</v>
      </c>
      <c r="I10" s="1197"/>
      <c r="J10" s="916" t="str">
        <f>$AD$42</f>
        <v>24:56</v>
      </c>
      <c r="K10" s="918"/>
      <c r="L10" s="109"/>
      <c r="M10" s="888">
        <f>$AC$40</f>
        <v>0.26805555555555555</v>
      </c>
      <c r="N10" s="975"/>
      <c r="O10" s="888" t="str">
        <f>$AD$40</f>
        <v>24:42</v>
      </c>
      <c r="P10" s="889"/>
      <c r="Q10" s="109"/>
      <c r="R10" s="888">
        <f>$AC$38</f>
        <v>0.25625000000000003</v>
      </c>
      <c r="S10" s="975"/>
      <c r="T10" s="888" t="str">
        <f>$AD$38</f>
        <v>24:24</v>
      </c>
      <c r="U10" s="889"/>
      <c r="V10" s="109"/>
      <c r="W10" s="888">
        <f>$AC$34</f>
        <v>0.23194444444444443</v>
      </c>
      <c r="X10" s="975"/>
      <c r="Y10" s="888" t="str">
        <f>$AD$34</f>
        <v>25:27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85" t="s">
        <v>18</v>
      </c>
      <c r="B13" s="104"/>
      <c r="C13" s="115" t="str">
        <f>$AB$43</f>
        <v>9105</v>
      </c>
      <c r="D13" s="843"/>
      <c r="E13" s="878"/>
      <c r="F13" s="461">
        <v>10</v>
      </c>
      <c r="G13" s="104"/>
      <c r="H13" s="115" t="str">
        <f>$AB$41</f>
        <v>9104</v>
      </c>
      <c r="I13" s="843"/>
      <c r="J13" s="878"/>
      <c r="K13" s="111">
        <v>8</v>
      </c>
      <c r="L13" s="104"/>
      <c r="M13" s="115" t="str">
        <f>$AB$39</f>
        <v>9103</v>
      </c>
      <c r="N13" s="843"/>
      <c r="O13" s="878"/>
      <c r="P13" s="111">
        <v>6</v>
      </c>
      <c r="Q13" s="104"/>
      <c r="R13" s="115" t="str">
        <f>$AB$37</f>
        <v>9202</v>
      </c>
      <c r="S13" s="843"/>
      <c r="T13" s="878"/>
      <c r="U13" s="111">
        <v>4</v>
      </c>
      <c r="V13" s="104"/>
      <c r="W13" s="115" t="str">
        <f>$AB$35</f>
        <v>9201</v>
      </c>
      <c r="X13" s="856"/>
      <c r="Y13" s="904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916">
        <f>$AC$43</f>
        <v>0.29444444444444445</v>
      </c>
      <c r="D14" s="1197"/>
      <c r="E14" s="916" t="str">
        <f>$AD$43</f>
        <v>24:28</v>
      </c>
      <c r="F14" s="918"/>
      <c r="G14" s="106"/>
      <c r="H14" s="888">
        <f>$AC$41</f>
        <v>0.27361111111111108</v>
      </c>
      <c r="I14" s="975"/>
      <c r="J14" s="888" t="str">
        <f>$AD$41</f>
        <v>25:08</v>
      </c>
      <c r="K14" s="889"/>
      <c r="L14" s="106"/>
      <c r="M14" s="888">
        <f>$AC$39</f>
        <v>0.26319444444444445</v>
      </c>
      <c r="N14" s="975"/>
      <c r="O14" s="888" t="str">
        <f>$AD$39</f>
        <v>24:55</v>
      </c>
      <c r="P14" s="889"/>
      <c r="Q14" s="109"/>
      <c r="R14" s="888">
        <f>$AC$37</f>
        <v>0.25416666666666665</v>
      </c>
      <c r="S14" s="975"/>
      <c r="T14" s="888" t="str">
        <f>$AD$37</f>
        <v>25:18</v>
      </c>
      <c r="U14" s="889"/>
      <c r="V14" s="109"/>
      <c r="W14" s="888">
        <f>$AC$35</f>
        <v>0.23472222222222219</v>
      </c>
      <c r="X14" s="975"/>
      <c r="Y14" s="888" t="str">
        <f>$AD$35</f>
        <v>25:11</v>
      </c>
      <c r="Z14" s="889"/>
      <c r="AB14" s="858" t="s">
        <v>16</v>
      </c>
      <c r="AC14" s="858"/>
      <c r="AE14" s="158"/>
      <c r="AF14" s="565">
        <v>1015</v>
      </c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0" t="s">
        <v>22</v>
      </c>
      <c r="B17" s="104"/>
      <c r="C17" s="914">
        <v>1007</v>
      </c>
      <c r="D17" s="915"/>
      <c r="E17" s="1015"/>
      <c r="F17" s="236"/>
      <c r="H17" s="914">
        <v>1020</v>
      </c>
      <c r="I17" s="915"/>
      <c r="J17" s="1015"/>
      <c r="K17" s="236"/>
      <c r="M17" s="845">
        <v>1026</v>
      </c>
      <c r="N17" s="877"/>
      <c r="O17" s="934"/>
      <c r="P17" s="111"/>
      <c r="Q17" s="462"/>
      <c r="R17" s="845">
        <v>1030</v>
      </c>
      <c r="S17" s="877"/>
      <c r="T17" s="934"/>
      <c r="U17" s="111"/>
      <c r="V17" s="462"/>
      <c r="W17" s="115" t="str">
        <f>$AB$36</f>
        <v>9102</v>
      </c>
      <c r="X17" s="843"/>
      <c r="Y17" s="878"/>
      <c r="Z17" s="111">
        <v>3</v>
      </c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250"/>
      <c r="D18" s="1251"/>
      <c r="E18" s="954"/>
      <c r="F18" s="1025"/>
      <c r="H18" s="1121"/>
      <c r="I18" s="1122"/>
      <c r="J18" s="954"/>
      <c r="K18" s="1025"/>
      <c r="M18" s="916"/>
      <c r="N18" s="1197"/>
      <c r="O18" s="888"/>
      <c r="P18" s="889"/>
      <c r="Q18" s="604"/>
      <c r="R18" s="916"/>
      <c r="S18" s="1197"/>
      <c r="T18" s="888"/>
      <c r="U18" s="889"/>
      <c r="V18" s="604"/>
      <c r="W18" s="888">
        <f>$AC$36</f>
        <v>0.25069444444444444</v>
      </c>
      <c r="X18" s="975"/>
      <c r="Y18" s="888" t="str">
        <f>$AD$36</f>
        <v>24:43</v>
      </c>
      <c r="Z18" s="889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85" t="s">
        <v>27</v>
      </c>
      <c r="B21" s="104"/>
      <c r="C21" s="845">
        <v>1002</v>
      </c>
      <c r="D21" s="877"/>
      <c r="E21" s="934"/>
      <c r="F21" s="236"/>
      <c r="G21" s="183"/>
      <c r="H21" s="914">
        <v>1009</v>
      </c>
      <c r="I21" s="915"/>
      <c r="J21" s="1015"/>
      <c r="K21" s="606"/>
      <c r="L21" s="607"/>
      <c r="M21" s="845">
        <v>1011</v>
      </c>
      <c r="N21" s="877"/>
      <c r="O21" s="934"/>
      <c r="P21" s="606"/>
      <c r="Q21" s="464"/>
      <c r="R21" s="845">
        <v>1003</v>
      </c>
      <c r="S21" s="877"/>
      <c r="T21" s="934"/>
      <c r="U21" s="606"/>
      <c r="V21" s="104"/>
      <c r="W21" s="843">
        <v>1021</v>
      </c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248"/>
      <c r="D22" s="1249"/>
      <c r="E22" s="1158"/>
      <c r="F22" s="1159"/>
      <c r="G22" s="608"/>
      <c r="H22" s="1191"/>
      <c r="I22" s="1192"/>
      <c r="J22" s="1121"/>
      <c r="K22" s="1122"/>
      <c r="L22" s="428"/>
      <c r="M22" s="1191"/>
      <c r="N22" s="1192"/>
      <c r="O22" s="1121"/>
      <c r="P22" s="1122"/>
      <c r="Q22" s="464"/>
      <c r="R22" s="1194"/>
      <c r="S22" s="1195"/>
      <c r="T22" s="1196"/>
      <c r="U22" s="1159"/>
      <c r="V22" s="106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COUNTA(AE5:AE7,AE9:AE11,AE13:AE15,AF14,AG14,AG15,AG5:AG7,C5,H5,M5,R5,W5,R17,N9,X17,S13,X9,D13,I13,N13,S9,X13,I9,D9,M17,C17,C21,H21,M21,R21,W21,C25,H25,M25,R25,C29,H29,M29,R29,W29,AF5,W25)</f>
        <v>20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181"/>
      <c r="I23" s="1070"/>
      <c r="J23" s="1070"/>
      <c r="K23" s="1070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0" t="s">
        <v>30</v>
      </c>
      <c r="B25" s="104"/>
      <c r="C25" s="845">
        <v>1016</v>
      </c>
      <c r="D25" s="877"/>
      <c r="E25" s="846"/>
      <c r="F25" s="236"/>
      <c r="G25" s="183"/>
      <c r="H25" s="845">
        <v>1013</v>
      </c>
      <c r="I25" s="877"/>
      <c r="J25" s="846"/>
      <c r="K25" s="236"/>
      <c r="L25" s="183"/>
      <c r="M25" s="845">
        <v>1010</v>
      </c>
      <c r="N25" s="877"/>
      <c r="O25" s="846"/>
      <c r="P25" s="236"/>
      <c r="Q25" s="183"/>
      <c r="R25" s="914">
        <v>1014</v>
      </c>
      <c r="S25" s="915"/>
      <c r="T25" s="1015"/>
      <c r="U25" s="236"/>
      <c r="V25" s="5"/>
      <c r="W25" s="856">
        <v>1005</v>
      </c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88"/>
      <c r="D26" s="1189"/>
      <c r="E26" s="954"/>
      <c r="F26" s="1040"/>
      <c r="G26" s="355"/>
      <c r="H26" s="1075"/>
      <c r="I26" s="1076"/>
      <c r="J26" s="1075"/>
      <c r="K26" s="1076"/>
      <c r="L26" s="355"/>
      <c r="M26" s="954"/>
      <c r="N26" s="1025"/>
      <c r="O26" s="954"/>
      <c r="P26" s="1025"/>
      <c r="Q26" s="355"/>
      <c r="R26" s="1191"/>
      <c r="S26" s="1192"/>
      <c r="T26" s="954"/>
      <c r="U26" s="955"/>
      <c r="V26" s="19"/>
      <c r="W26" s="954"/>
      <c r="X26" s="1025"/>
      <c r="Y26" s="1085"/>
      <c r="Z26" s="840"/>
      <c r="AA26" s="104"/>
      <c r="AB26" s="105"/>
      <c r="AC26" s="893"/>
      <c r="AD26" s="893"/>
      <c r="AF26" s="1193"/>
      <c r="AG26" s="1193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 x14ac:dyDescent="0.4">
      <c r="A29" s="885" t="s">
        <v>35</v>
      </c>
      <c r="B29" s="104"/>
      <c r="C29" s="845">
        <v>1022</v>
      </c>
      <c r="D29" s="877"/>
      <c r="E29" s="846"/>
      <c r="F29" s="236"/>
      <c r="G29" s="183"/>
      <c r="H29" s="845">
        <v>1028</v>
      </c>
      <c r="I29" s="877"/>
      <c r="J29" s="846"/>
      <c r="K29" s="236"/>
      <c r="L29" s="183"/>
      <c r="M29" s="845">
        <v>1025</v>
      </c>
      <c r="N29" s="877"/>
      <c r="O29" s="846"/>
      <c r="P29" s="236"/>
      <c r="Q29" s="183"/>
      <c r="R29" s="845">
        <v>1019</v>
      </c>
      <c r="S29" s="877"/>
      <c r="T29" s="846"/>
      <c r="U29" s="236"/>
      <c r="V29" s="5"/>
      <c r="W29" s="845">
        <v>1017</v>
      </c>
      <c r="X29" s="877"/>
      <c r="Y29" s="846"/>
      <c r="Z29" s="26"/>
      <c r="AA29" s="104"/>
      <c r="AB29" s="895"/>
      <c r="AC29" s="896"/>
      <c r="AD29" s="110"/>
      <c r="AI29"/>
      <c r="AJ29"/>
    </row>
    <row r="30" spans="1:38" ht="18" customHeight="1" thickBot="1" x14ac:dyDescent="0.4">
      <c r="A30" s="885"/>
      <c r="B30" s="104"/>
      <c r="C30" s="1188"/>
      <c r="D30" s="1189"/>
      <c r="E30" s="1039"/>
      <c r="F30" s="1040"/>
      <c r="G30" s="355"/>
      <c r="H30" s="954"/>
      <c r="I30" s="1190"/>
      <c r="J30" s="954"/>
      <c r="K30" s="1025"/>
      <c r="L30" s="355"/>
      <c r="M30" s="954"/>
      <c r="N30" s="1027"/>
      <c r="O30" s="954"/>
      <c r="P30" s="1025"/>
      <c r="Q30" s="355"/>
      <c r="R30" s="1191"/>
      <c r="S30" s="1192"/>
      <c r="T30" s="954"/>
      <c r="U30" s="1025"/>
      <c r="V30" s="25"/>
      <c r="W30" s="954"/>
      <c r="X30" s="1025"/>
      <c r="Y30" s="629"/>
      <c r="Z30" s="736"/>
      <c r="AA30" s="104"/>
      <c r="AB30" s="105"/>
      <c r="AC30" s="893"/>
      <c r="AD30" s="894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 t="s">
        <v>42</v>
      </c>
      <c r="AC34" s="96">
        <v>0.23194444444444443</v>
      </c>
      <c r="AD34" s="400" t="s">
        <v>457</v>
      </c>
      <c r="AE34" s="766">
        <v>289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>
        <v>0.23472222222222219</v>
      </c>
      <c r="AD35" s="400" t="s">
        <v>458</v>
      </c>
      <c r="AE35" s="766">
        <v>306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>
        <v>0.25069444444444444</v>
      </c>
      <c r="AD36" s="400" t="s">
        <v>459</v>
      </c>
      <c r="AE36" s="766">
        <v>271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>
        <v>0.25416666666666665</v>
      </c>
      <c r="AD37" s="400" t="s">
        <v>331</v>
      </c>
      <c r="AE37" s="766">
        <v>302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>
        <v>0.25625000000000003</v>
      </c>
      <c r="AD38" s="400" t="s">
        <v>460</v>
      </c>
      <c r="AE38" s="766">
        <v>286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>
        <v>0.26319444444444445</v>
      </c>
      <c r="AD39" s="400" t="s">
        <v>461</v>
      </c>
      <c r="AE39" s="766">
        <v>271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45</v>
      </c>
      <c r="AC40" s="96">
        <v>0.26805555555555555</v>
      </c>
      <c r="AD40" s="400" t="s">
        <v>462</v>
      </c>
      <c r="AE40" s="766">
        <v>286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48</v>
      </c>
      <c r="AC41" s="96">
        <v>0.27361111111111108</v>
      </c>
      <c r="AD41" s="400" t="s">
        <v>463</v>
      </c>
      <c r="AE41" s="766">
        <v>271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123</v>
      </c>
      <c r="AC42" s="96">
        <v>0.27986111111111112</v>
      </c>
      <c r="AD42" s="404" t="s">
        <v>464</v>
      </c>
      <c r="AE42" s="766">
        <v>286</v>
      </c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119</v>
      </c>
      <c r="AC43" s="96">
        <v>0.29444444444444445</v>
      </c>
      <c r="AD43" s="404" t="s">
        <v>465</v>
      </c>
      <c r="AE43" s="766">
        <v>254</v>
      </c>
      <c r="AF43" s="767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 s="85">
        <v>11</v>
      </c>
      <c r="AB44" s="125" t="s">
        <v>133</v>
      </c>
      <c r="AC44" s="96">
        <v>0.30902777777777779</v>
      </c>
      <c r="AD44" s="544" t="s">
        <v>424</v>
      </c>
      <c r="AE44" s="766">
        <v>259</v>
      </c>
      <c r="AF44" s="767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R2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R4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R3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R2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R1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R4</v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mergeCells count="132">
    <mergeCell ref="AK25:AK26"/>
    <mergeCell ref="AC26:AD26"/>
    <mergeCell ref="AF26:AG26"/>
    <mergeCell ref="R29:T29"/>
    <mergeCell ref="W29:Y29"/>
    <mergeCell ref="AC30:AD30"/>
    <mergeCell ref="H17:J17"/>
    <mergeCell ref="M21:O21"/>
    <mergeCell ref="R21:T21"/>
    <mergeCell ref="W21:Y21"/>
    <mergeCell ref="AB21:AC21"/>
    <mergeCell ref="AC22:AD22"/>
    <mergeCell ref="H26:I26"/>
    <mergeCell ref="J26:K26"/>
    <mergeCell ref="M26:N26"/>
    <mergeCell ref="O26:P26"/>
    <mergeCell ref="R26:S26"/>
    <mergeCell ref="T26:U26"/>
    <mergeCell ref="AB29:AC29"/>
    <mergeCell ref="M22:N22"/>
    <mergeCell ref="O22:P22"/>
    <mergeCell ref="R22:S22"/>
    <mergeCell ref="T22:U22"/>
    <mergeCell ref="W22:X22"/>
    <mergeCell ref="W30:X30"/>
    <mergeCell ref="A1:Z1"/>
    <mergeCell ref="W7:Z7"/>
    <mergeCell ref="AB9:AC9"/>
    <mergeCell ref="AB10:AC10"/>
    <mergeCell ref="AB13:AC13"/>
    <mergeCell ref="AB14:AC14"/>
    <mergeCell ref="C17:E17"/>
    <mergeCell ref="R14:S14"/>
    <mergeCell ref="T14:U14"/>
    <mergeCell ref="W14:X14"/>
    <mergeCell ref="Y14:Z14"/>
    <mergeCell ref="A13:A15"/>
    <mergeCell ref="D13:E13"/>
    <mergeCell ref="I13:J13"/>
    <mergeCell ref="S13:T13"/>
    <mergeCell ref="X13:Y13"/>
    <mergeCell ref="C14:D14"/>
    <mergeCell ref="E14:F14"/>
    <mergeCell ref="H14:I14"/>
    <mergeCell ref="J14:K14"/>
    <mergeCell ref="R10:S10"/>
    <mergeCell ref="T10:U10"/>
    <mergeCell ref="W10:X10"/>
    <mergeCell ref="J18:K18"/>
    <mergeCell ref="A29:A31"/>
    <mergeCell ref="C29:E29"/>
    <mergeCell ref="H29:J29"/>
    <mergeCell ref="M29:O29"/>
    <mergeCell ref="AB25:AC25"/>
    <mergeCell ref="C26:D26"/>
    <mergeCell ref="E26:F26"/>
    <mergeCell ref="A25:A27"/>
    <mergeCell ref="C25:E25"/>
    <mergeCell ref="H25:J25"/>
    <mergeCell ref="M25:O25"/>
    <mergeCell ref="R25:T25"/>
    <mergeCell ref="W26:X26"/>
    <mergeCell ref="Y26:Z26"/>
    <mergeCell ref="W25:Y25"/>
    <mergeCell ref="C30:D30"/>
    <mergeCell ref="E30:F30"/>
    <mergeCell ref="H30:I30"/>
    <mergeCell ref="J30:K30"/>
    <mergeCell ref="M30:N30"/>
    <mergeCell ref="O30:P30"/>
    <mergeCell ref="R30:S30"/>
    <mergeCell ref="T30:U30"/>
    <mergeCell ref="E10:F10"/>
    <mergeCell ref="M18:N18"/>
    <mergeCell ref="O18:P18"/>
    <mergeCell ref="A9:A11"/>
    <mergeCell ref="I9:J9"/>
    <mergeCell ref="N9:O9"/>
    <mergeCell ref="D9:E9"/>
    <mergeCell ref="Y22:Z22"/>
    <mergeCell ref="A21:A23"/>
    <mergeCell ref="C21:E21"/>
    <mergeCell ref="H21:J21"/>
    <mergeCell ref="C22:D22"/>
    <mergeCell ref="E22:F22"/>
    <mergeCell ref="H22:I22"/>
    <mergeCell ref="J22:K22"/>
    <mergeCell ref="A17:A19"/>
    <mergeCell ref="W18:X18"/>
    <mergeCell ref="Y18:Z18"/>
    <mergeCell ref="I23:K23"/>
    <mergeCell ref="R18:S18"/>
    <mergeCell ref="T18:U18"/>
    <mergeCell ref="C18:D18"/>
    <mergeCell ref="E18:F18"/>
    <mergeCell ref="H18:I18"/>
    <mergeCell ref="X17:Y17"/>
    <mergeCell ref="X9:Y9"/>
    <mergeCell ref="H10:I10"/>
    <mergeCell ref="J10:K10"/>
    <mergeCell ref="M10:N10"/>
    <mergeCell ref="O10:P10"/>
    <mergeCell ref="R17:T17"/>
    <mergeCell ref="M17:O17"/>
    <mergeCell ref="M14:N14"/>
    <mergeCell ref="O14:P14"/>
    <mergeCell ref="N13:O13"/>
    <mergeCell ref="Y10:Z10"/>
    <mergeCell ref="C10:D10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S9:T9"/>
  </mergeCells>
  <conditionalFormatting sqref="AE34:AE44">
    <cfRule type="cellIs" dxfId="2224" priority="338" stopIfTrue="1" operator="between">
      <formula>0</formula>
      <formula>160</formula>
    </cfRule>
    <cfRule type="cellIs" dxfId="2223" priority="339" stopIfTrue="1" operator="between">
      <formula>160</formula>
      <formula>251</formula>
    </cfRule>
    <cfRule type="cellIs" dxfId="2222" priority="340" stopIfTrue="1" operator="greaterThan">
      <formula>251</formula>
    </cfRule>
  </conditionalFormatting>
  <conditionalFormatting sqref="F87:G92 K87:L92 Z90:AB92 U87:V92 P87:Q92 Z87:AA89">
    <cfRule type="cellIs" dxfId="2221" priority="335" operator="equal">
      <formula>"GL"</formula>
    </cfRule>
    <cfRule type="cellIs" dxfId="2220" priority="336" operator="equal">
      <formula>"VE"</formula>
    </cfRule>
    <cfRule type="cellIs" dxfId="2219" priority="337" operator="equal">
      <formula>"AT"</formula>
    </cfRule>
  </conditionalFormatting>
  <conditionalFormatting sqref="R17:T17 M17:O17 H17 W21:Y21 C17 M5:O5 R5:T5 W5:Y5 R21:T21 C21:E21 C25 C29 H25 M25 R25 H29 W29 M29 R29 W25 C5:E5 H5:J5 M21:O21 H21">
    <cfRule type="expression" dxfId="2218" priority="302">
      <formula>COUNTIF($C$5:$Z$31,$C$133)&gt;1</formula>
    </cfRule>
    <cfRule type="expression" dxfId="2217" priority="303">
      <formula>COUNTIF($C$5:$Z$31,$C$132)&gt;1</formula>
    </cfRule>
    <cfRule type="expression" dxfId="2216" priority="304">
      <formula>COUNTIF($C$5:$Z$31,$C$131)&gt;1</formula>
    </cfRule>
    <cfRule type="expression" dxfId="2215" priority="305">
      <formula>COUNTIF($C$5:$Z$31,$C$130)&gt;1</formula>
    </cfRule>
    <cfRule type="expression" dxfId="2214" priority="306">
      <formula>COUNTIF($C$5:$Z$31,$C$129)&gt;1</formula>
    </cfRule>
    <cfRule type="expression" dxfId="2213" priority="307">
      <formula>COUNTIF($C$5:$Z$31,$C$128)&gt;1</formula>
    </cfRule>
    <cfRule type="expression" dxfId="2212" priority="308">
      <formula>COUNTIF($C$5:$Z$31,$C$127)&gt;1</formula>
    </cfRule>
    <cfRule type="expression" dxfId="2211" priority="309">
      <formula>COUNTIF($C$5:$Z$31,$C$126)&gt;1</formula>
    </cfRule>
    <cfRule type="expression" dxfId="2210" priority="310">
      <formula>COUNTIF($C$5:$Z$31,$C$125)&gt;1</formula>
    </cfRule>
    <cfRule type="expression" dxfId="2209" priority="311">
      <formula>COUNTIF($C$5:$Z$31,$C$124)&gt;1</formula>
    </cfRule>
    <cfRule type="expression" dxfId="2208" priority="312">
      <formula>COUNTIF($C$5:$Z$31,$C$123)&gt;1</formula>
    </cfRule>
    <cfRule type="expression" dxfId="2207" priority="313">
      <formula>COUNTIF($C$5:$Z$31,$C$122)&gt;1</formula>
    </cfRule>
    <cfRule type="expression" dxfId="2206" priority="314">
      <formula>COUNTIF($C$5:$Z$31,$C$121)&gt;1</formula>
    </cfRule>
    <cfRule type="expression" dxfId="2205" priority="315">
      <formula>COUNTIF($C$5:$Z$31,$C$120)&gt;1</formula>
    </cfRule>
    <cfRule type="expression" dxfId="2204" priority="316">
      <formula>COUNTIF($C$5:$Z$31,$C$119)&gt;1</formula>
    </cfRule>
    <cfRule type="expression" dxfId="2203" priority="317">
      <formula>COUNTIF($C$5:$Z$31,$C$118)&gt;1</formula>
    </cfRule>
    <cfRule type="expression" dxfId="2202" priority="318">
      <formula>COUNTIF($C$5:$Z$31,$C$117)&gt;1</formula>
    </cfRule>
    <cfRule type="expression" dxfId="2201" priority="319">
      <formula>COUNTIF($C$5:$Z$31,$C$116)&gt;1</formula>
    </cfRule>
    <cfRule type="expression" dxfId="2200" priority="320">
      <formula>COUNTIF($C$5:$Z$31,$C$115)&gt;1</formula>
    </cfRule>
    <cfRule type="expression" dxfId="2199" priority="321">
      <formula>COUNTIF($C$5:$Z$31,$C$114)&gt;1</formula>
    </cfRule>
    <cfRule type="expression" dxfId="2198" priority="322">
      <formula>COUNTIF($C$5:$Z$31,$C$113)&gt;1</formula>
    </cfRule>
    <cfRule type="expression" dxfId="2197" priority="323">
      <formula>COUNTIF($C$5:$Z$31,$C$112)&gt;1</formula>
    </cfRule>
    <cfRule type="expression" dxfId="2196" priority="324">
      <formula>COUNTIF($C$5:$Z$31,$C$111)&gt;1</formula>
    </cfRule>
    <cfRule type="expression" dxfId="2195" priority="325">
      <formula>COUNTIF($C$5:$Z$31,$C$110)&gt;1</formula>
    </cfRule>
    <cfRule type="expression" dxfId="2194" priority="326">
      <formula>COUNTIF($C$5:$Z$31,$C$109)&gt;1</formula>
    </cfRule>
    <cfRule type="expression" dxfId="2193" priority="327">
      <formula>COUNTIF($C$5:$Z$31,$C$108)&gt;1</formula>
    </cfRule>
    <cfRule type="expression" dxfId="2192" priority="328">
      <formula>COUNTIF($C$5:$Z$31,$C$107)&gt;1</formula>
    </cfRule>
    <cfRule type="expression" dxfId="2191" priority="329">
      <formula>COUNTIF($C$5:$Z$31,$C$106)&gt;1</formula>
    </cfRule>
    <cfRule type="expression" dxfId="2190" priority="330">
      <formula>COUNTIF($C$5:$Z$31,$C$105)&gt;1</formula>
    </cfRule>
    <cfRule type="expression" dxfId="2189" priority="331">
      <formula>COUNTIF($C$5:$Z$31,$C$104)&gt;1</formula>
    </cfRule>
    <cfRule type="expression" dxfId="2188" priority="332">
      <formula>COUNTIF($C$5:$Z$31,$C$103)&gt;1</formula>
    </cfRule>
    <cfRule type="expression" dxfId="2187" priority="333">
      <formula>COUNTIF($C$5:$Z$31,$C$102)&gt;1</formula>
    </cfRule>
    <cfRule type="expression" dxfId="2186" priority="334">
      <formula>COUNTIF($C$5:$Z$31,$C$101)&gt;1</formula>
    </cfRule>
  </conditionalFormatting>
  <conditionalFormatting sqref="N13:O13 I13:J13 D13:E13 D9 I9:J9 N9:O9 S9:T9 X17:Y17 S13:T13 X9:Y9 X13:Y13">
    <cfRule type="expression" dxfId="2185" priority="268" stopIfTrue="1">
      <formula>COUNTIF($C$5:$Z$31,$C$133)&gt;1</formula>
    </cfRule>
    <cfRule type="expression" dxfId="2184" priority="269" stopIfTrue="1">
      <formula>COUNTIF($C$5:$Z$31,$C$132)&gt;1</formula>
    </cfRule>
    <cfRule type="expression" dxfId="2183" priority="270" stopIfTrue="1">
      <formula>COUNTIF($C$5:$Z$31,$C$131)&gt;1</formula>
    </cfRule>
    <cfRule type="expression" dxfId="2182" priority="271" stopIfTrue="1">
      <formula>COUNTIF($C$5:$Z$31,$C$130)&gt;1</formula>
    </cfRule>
    <cfRule type="expression" dxfId="2181" priority="272" stopIfTrue="1">
      <formula>COUNTIF($C$5:$Z$31,$C$129)&gt;1</formula>
    </cfRule>
    <cfRule type="expression" dxfId="2180" priority="273" stopIfTrue="1">
      <formula>COUNTIF($C$5:$Z$31,$C$128)&gt;1</formula>
    </cfRule>
    <cfRule type="expression" dxfId="2179" priority="274" stopIfTrue="1">
      <formula>COUNTIF($C$5:$Z$31,$C$127)&gt;1</formula>
    </cfRule>
    <cfRule type="expression" dxfId="2178" priority="275" stopIfTrue="1">
      <formula>COUNTIF($C$5:$Z$31,$C$126)&gt;1</formula>
    </cfRule>
    <cfRule type="expression" dxfId="2177" priority="276" stopIfTrue="1">
      <formula>COUNTIF($C$5:$Z$31,$C$125)&gt;1</formula>
    </cfRule>
    <cfRule type="expression" dxfId="2176" priority="277" stopIfTrue="1">
      <formula>COUNTIF($C$5:$Z$31,$C$124)&gt;1</formula>
    </cfRule>
    <cfRule type="expression" dxfId="2175" priority="278" stopIfTrue="1">
      <formula>COUNTIF($C$5:$Z$31,$C$123)&gt;1</formula>
    </cfRule>
    <cfRule type="expression" dxfId="2174" priority="279" stopIfTrue="1">
      <formula>COUNTIF($C$5:$Z$31,$C$122)&gt;1</formula>
    </cfRule>
    <cfRule type="expression" dxfId="2173" priority="280" stopIfTrue="1">
      <formula>COUNTIF($C$5:$Z$31,$C$121)&gt;1</formula>
    </cfRule>
    <cfRule type="expression" dxfId="2172" priority="281" stopIfTrue="1">
      <formula>COUNTIF($C$5:$Z$31,$C$120)&gt;1</formula>
    </cfRule>
    <cfRule type="expression" dxfId="2171" priority="282" stopIfTrue="1">
      <formula>COUNTIF($C$5:$Z$31,$C$119)&gt;1</formula>
    </cfRule>
    <cfRule type="expression" dxfId="2170" priority="283" stopIfTrue="1">
      <formula>COUNTIF($C$5:$Z$31,$C$118)&gt;1</formula>
    </cfRule>
    <cfRule type="expression" dxfId="2169" priority="284" stopIfTrue="1">
      <formula>COUNTIF($C$5:$Z$31,$C$117)&gt;1</formula>
    </cfRule>
    <cfRule type="expression" dxfId="2168" priority="285" stopIfTrue="1">
      <formula>COUNTIF($C$5:$Z$31,$C$116)&gt;1</formula>
    </cfRule>
    <cfRule type="expression" dxfId="2167" priority="286" stopIfTrue="1">
      <formula>COUNTIF($C$5:$Z$31,$C$115)&gt;1</formula>
    </cfRule>
    <cfRule type="expression" dxfId="2166" priority="287" stopIfTrue="1">
      <formula>COUNTIF($C$5:$Z$31,$C$114)&gt;1</formula>
    </cfRule>
    <cfRule type="expression" dxfId="2165" priority="288" stopIfTrue="1">
      <formula>COUNTIF($C$5:$Z$31,$C$113)&gt;1</formula>
    </cfRule>
    <cfRule type="expression" dxfId="2164" priority="289" stopIfTrue="1">
      <formula>COUNTIF($C$5:$Z$31,$C$112)&gt;1</formula>
    </cfRule>
    <cfRule type="expression" dxfId="2163" priority="290" stopIfTrue="1">
      <formula>COUNTIF($C$5:$Z$31,$C$111)&gt;1</formula>
    </cfRule>
    <cfRule type="expression" dxfId="2162" priority="291" stopIfTrue="1">
      <formula>COUNTIF($C$5:$Z$31,$C$110)&gt;1</formula>
    </cfRule>
    <cfRule type="expression" dxfId="2161" priority="292" stopIfTrue="1">
      <formula>COUNTIF($C$5:$Z$31,$C$109)&gt;1</formula>
    </cfRule>
    <cfRule type="expression" dxfId="2160" priority="293" stopIfTrue="1">
      <formula>COUNTIF($C$5:$Z$31,$C$108)&gt;1</formula>
    </cfRule>
    <cfRule type="expression" dxfId="2159" priority="294" stopIfTrue="1">
      <formula>COUNTIF($C$5:$Z$31,$C$107)&gt;1</formula>
    </cfRule>
    <cfRule type="expression" dxfId="2158" priority="295" stopIfTrue="1">
      <formula>COUNTIF($C$5:$Z$31,$C$106)&gt;1</formula>
    </cfRule>
    <cfRule type="expression" dxfId="2157" priority="296" stopIfTrue="1">
      <formula>COUNTIF($C$5:$Z$31,$C$105)&gt;1</formula>
    </cfRule>
    <cfRule type="expression" dxfId="2156" priority="297" stopIfTrue="1">
      <formula>COUNTIF($C$5:$Z$31,$C$104)&gt;1</formula>
    </cfRule>
    <cfRule type="expression" dxfId="2155" priority="298" stopIfTrue="1">
      <formula>COUNTIF($C$5:$Z$31,$C$103)&gt;1</formula>
    </cfRule>
    <cfRule type="expression" dxfId="2154" priority="299" stopIfTrue="1">
      <formula>COUNTIF($C$5:$Z$31,$C$102)&gt;1</formula>
    </cfRule>
    <cfRule type="expression" dxfId="2153" priority="300" stopIfTrue="1">
      <formula>COUNTIF($C$5:$Z$31,$C$101)&gt;1</formula>
    </cfRule>
    <cfRule type="cellIs" dxfId="2152" priority="301" operator="between">
      <formula>0</formula>
      <formula>1500</formula>
    </cfRule>
  </conditionalFormatting>
  <conditionalFormatting sqref="D87:D92">
    <cfRule type="cellIs" dxfId="2151" priority="265" operator="equal">
      <formula>"GL"</formula>
    </cfRule>
    <cfRule type="cellIs" dxfId="2150" priority="266" operator="equal">
      <formula>"VE"</formula>
    </cfRule>
    <cfRule type="cellIs" dxfId="2149" priority="267" operator="equal">
      <formula>"AT"</formula>
    </cfRule>
  </conditionalFormatting>
  <conditionalFormatting sqref="I87:I92">
    <cfRule type="cellIs" dxfId="2148" priority="262" operator="equal">
      <formula>"GL"</formula>
    </cfRule>
    <cfRule type="cellIs" dxfId="2147" priority="263" operator="equal">
      <formula>"VE"</formula>
    </cfRule>
    <cfRule type="cellIs" dxfId="2146" priority="264" operator="equal">
      <formula>"AT"</formula>
    </cfRule>
  </conditionalFormatting>
  <conditionalFormatting sqref="N87:N92">
    <cfRule type="cellIs" dxfId="2145" priority="259" operator="equal">
      <formula>"GL"</formula>
    </cfRule>
    <cfRule type="cellIs" dxfId="2144" priority="260" operator="equal">
      <formula>"VE"</formula>
    </cfRule>
    <cfRule type="cellIs" dxfId="2143" priority="261" operator="equal">
      <formula>"AT"</formula>
    </cfRule>
  </conditionalFormatting>
  <conditionalFormatting sqref="S87:S92">
    <cfRule type="cellIs" dxfId="2142" priority="256" operator="equal">
      <formula>"GL"</formula>
    </cfRule>
    <cfRule type="cellIs" dxfId="2141" priority="257" operator="equal">
      <formula>"VE"</formula>
    </cfRule>
    <cfRule type="cellIs" dxfId="2140" priority="258" operator="equal">
      <formula>"AT"</formula>
    </cfRule>
  </conditionalFormatting>
  <conditionalFormatting sqref="X87:X92">
    <cfRule type="cellIs" dxfId="2139" priority="253" operator="equal">
      <formula>"GL"</formula>
    </cfRule>
    <cfRule type="cellIs" dxfId="2138" priority="254" operator="equal">
      <formula>"VE"</formula>
    </cfRule>
    <cfRule type="cellIs" dxfId="2137" priority="255" operator="equal">
      <formula>"AT"</formula>
    </cfRule>
  </conditionalFormatting>
  <conditionalFormatting sqref="AC87:AC92">
    <cfRule type="cellIs" dxfId="2136" priority="250" operator="equal">
      <formula>"GL"</formula>
    </cfRule>
    <cfRule type="cellIs" dxfId="2135" priority="251" operator="equal">
      <formula>"VE"</formula>
    </cfRule>
    <cfRule type="cellIs" dxfId="2134" priority="252" operator="equal">
      <formula>"AT"</formula>
    </cfRule>
  </conditionalFormatting>
  <conditionalFormatting sqref="C87:C92">
    <cfRule type="expression" dxfId="2133" priority="245">
      <formula>AND(D87="B")</formula>
    </cfRule>
    <cfRule type="expression" dxfId="2132" priority="246">
      <formula>AND(D87="g")</formula>
    </cfRule>
    <cfRule type="expression" dxfId="2131" priority="247">
      <formula>AND(D87="t")</formula>
    </cfRule>
    <cfRule type="expression" dxfId="2130" priority="248">
      <formula>AND(D87="L")</formula>
    </cfRule>
    <cfRule type="expression" dxfId="2129" priority="249">
      <formula>AND(D87="N")</formula>
    </cfRule>
  </conditionalFormatting>
  <conditionalFormatting sqref="H87:H92">
    <cfRule type="expression" dxfId="2128" priority="240">
      <formula>AND(I87="B")</formula>
    </cfRule>
    <cfRule type="expression" dxfId="2127" priority="241">
      <formula>AND(I87="g")</formula>
    </cfRule>
    <cfRule type="expression" dxfId="2126" priority="242">
      <formula>AND(I87="t")</formula>
    </cfRule>
    <cfRule type="expression" dxfId="2125" priority="243">
      <formula>AND(I87="L")</formula>
    </cfRule>
    <cfRule type="expression" dxfId="2124" priority="244">
      <formula>AND(I87="N")</formula>
    </cfRule>
  </conditionalFormatting>
  <conditionalFormatting sqref="M87:M92">
    <cfRule type="expression" dxfId="2123" priority="235">
      <formula>AND(N87="B")</formula>
    </cfRule>
    <cfRule type="expression" dxfId="2122" priority="236">
      <formula>AND(N87="g")</formula>
    </cfRule>
    <cfRule type="expression" dxfId="2121" priority="237">
      <formula>AND(N87="t")</formula>
    </cfRule>
    <cfRule type="expression" dxfId="2120" priority="238">
      <formula>AND(N87="L")</formula>
    </cfRule>
    <cfRule type="expression" dxfId="2119" priority="239">
      <formula>AND(N87="N")</formula>
    </cfRule>
  </conditionalFormatting>
  <conditionalFormatting sqref="R87:R92">
    <cfRule type="expression" dxfId="2118" priority="230">
      <formula>AND(S87="B")</formula>
    </cfRule>
    <cfRule type="expression" dxfId="2117" priority="231">
      <formula>AND(S87="g")</formula>
    </cfRule>
    <cfRule type="expression" dxfId="2116" priority="232">
      <formula>AND(S87="t")</formula>
    </cfRule>
    <cfRule type="expression" dxfId="2115" priority="233">
      <formula>AND(S87="L")</formula>
    </cfRule>
    <cfRule type="expression" dxfId="2114" priority="234">
      <formula>AND(S87="N")</formula>
    </cfRule>
  </conditionalFormatting>
  <conditionalFormatting sqref="W87:W92">
    <cfRule type="expression" dxfId="2113" priority="225">
      <formula>AND(X87="B")</formula>
    </cfRule>
    <cfRule type="expression" dxfId="2112" priority="226">
      <formula>AND(X87="g")</formula>
    </cfRule>
    <cfRule type="expression" dxfId="2111" priority="227">
      <formula>AND(X87="t")</formula>
    </cfRule>
    <cfRule type="expression" dxfId="2110" priority="228">
      <formula>AND(X87="L")</formula>
    </cfRule>
    <cfRule type="expression" dxfId="2109" priority="229">
      <formula>AND(X87="N")</formula>
    </cfRule>
  </conditionalFormatting>
  <conditionalFormatting sqref="AB87:AB89">
    <cfRule type="expression" dxfId="2108" priority="220">
      <formula>AND(AC87="B")</formula>
    </cfRule>
    <cfRule type="expression" dxfId="2107" priority="221">
      <formula>AND(AC87="g")</formula>
    </cfRule>
    <cfRule type="expression" dxfId="2106" priority="222">
      <formula>AND(AC87="t")</formula>
    </cfRule>
    <cfRule type="expression" dxfId="2105" priority="223">
      <formula>AND(AC87="L")</formula>
    </cfRule>
    <cfRule type="expression" dxfId="2104" priority="224">
      <formula>AND(AC87="N")</formula>
    </cfRule>
  </conditionalFormatting>
  <conditionalFormatting sqref="E87:E92">
    <cfRule type="cellIs" dxfId="2103" priority="217" operator="equal">
      <formula>"GL"</formula>
    </cfRule>
    <cfRule type="cellIs" dxfId="2102" priority="218" operator="equal">
      <formula>"VE"</formula>
    </cfRule>
    <cfRule type="cellIs" dxfId="2101" priority="219" operator="equal">
      <formula>"AT"</formula>
    </cfRule>
  </conditionalFormatting>
  <conditionalFormatting sqref="J87:J92">
    <cfRule type="cellIs" dxfId="2100" priority="214" operator="equal">
      <formula>"GL"</formula>
    </cfRule>
    <cfRule type="cellIs" dxfId="2099" priority="215" operator="equal">
      <formula>"VE"</formula>
    </cfRule>
    <cfRule type="cellIs" dxfId="2098" priority="216" operator="equal">
      <formula>"AT"</formula>
    </cfRule>
  </conditionalFormatting>
  <conditionalFormatting sqref="O87:O92">
    <cfRule type="cellIs" dxfId="2097" priority="211" operator="equal">
      <formula>"GL"</formula>
    </cfRule>
    <cfRule type="cellIs" dxfId="2096" priority="212" operator="equal">
      <formula>"VE"</formula>
    </cfRule>
    <cfRule type="cellIs" dxfId="2095" priority="213" operator="equal">
      <formula>"AT"</formula>
    </cfRule>
  </conditionalFormatting>
  <conditionalFormatting sqref="T87:T92">
    <cfRule type="cellIs" dxfId="2094" priority="208" operator="equal">
      <formula>"GL"</formula>
    </cfRule>
    <cfRule type="cellIs" dxfId="2093" priority="209" operator="equal">
      <formula>"VE"</formula>
    </cfRule>
    <cfRule type="cellIs" dxfId="2092" priority="210" operator="equal">
      <formula>"AT"</formula>
    </cfRule>
  </conditionalFormatting>
  <conditionalFormatting sqref="Y87:Y92">
    <cfRule type="cellIs" dxfId="2091" priority="205" operator="equal">
      <formula>"GL"</formula>
    </cfRule>
    <cfRule type="cellIs" dxfId="2090" priority="206" operator="equal">
      <formula>"VE"</formula>
    </cfRule>
    <cfRule type="cellIs" dxfId="2089" priority="207" operator="equal">
      <formula>"AT"</formula>
    </cfRule>
  </conditionalFormatting>
  <conditionalFormatting sqref="AD87:AD92">
    <cfRule type="cellIs" dxfId="2088" priority="202" operator="equal">
      <formula>"GL"</formula>
    </cfRule>
    <cfRule type="cellIs" dxfId="2087" priority="203" operator="equal">
      <formula>"VE"</formula>
    </cfRule>
    <cfRule type="cellIs" dxfId="2086" priority="204" operator="equal">
      <formula>"AT"</formula>
    </cfRule>
  </conditionalFormatting>
  <pageMargins left="0.7" right="0.7" top="0.75" bottom="0.75" header="0.3" footer="0.3"/>
  <pageSetup paperSize="9" orientation="landscape" r:id="rId1"/>
  <ignoredErrors>
    <ignoredError sqref="C10:Z12 V18:Z18 V17:W17 C9 F9:H9 C14:Z16 C13 F13:H13 Z17 K13:M13 K9:M9 P9:R9 U9:W9 P13:R13 U13:W13 Z13 Z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201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C297-F492-4FAF-B3FE-614568FB5D7F}">
  <sheetPr codeName="Feuil27">
    <pageSetUpPr fitToPage="1"/>
  </sheetPr>
  <dimension ref="A1:X173"/>
  <sheetViews>
    <sheetView workbookViewId="0">
      <selection activeCell="E3" sqref="E3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0.7109375" style="32" customWidth="1"/>
    <col min="6" max="6" width="7.7109375" style="32" customWidth="1"/>
    <col min="7" max="7" width="10.28515625" style="32" customWidth="1"/>
    <col min="8" max="8" width="5.140625" style="32" customWidth="1"/>
    <col min="9" max="9" width="4.28515625" style="32" customWidth="1"/>
    <col min="10" max="10" width="47.7109375" style="32" customWidth="1"/>
    <col min="11" max="11" width="12.4257812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 x14ac:dyDescent="0.2">
      <c r="A1" s="1252" t="str">
        <f>K1</f>
        <v>07/11/2024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477</v>
      </c>
      <c r="L1" s="40"/>
    </row>
    <row r="2" spans="1:24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">
      <c r="A3" s="808" t="s">
        <v>144</v>
      </c>
      <c r="B3" s="809">
        <v>1</v>
      </c>
      <c r="C3" s="810">
        <v>0.16458333333333333</v>
      </c>
      <c r="D3" s="810">
        <v>0.17847222222222223</v>
      </c>
      <c r="E3" s="811" t="s">
        <v>485</v>
      </c>
      <c r="F3" s="56">
        <f>IF('Semaine P1 30'!X9&lt;&gt;"",'Semaine P1 30'!X9,"")</f>
        <v>1013</v>
      </c>
      <c r="G3" s="56" t="str">
        <f>IF('Semaine P1 30'!X9&lt;&gt;"",'Semaine P1 30'!A9,"")</f>
        <v>R6</v>
      </c>
      <c r="H3" s="56" t="str">
        <f t="shared" ref="H3:H37" si="0">IF(F3="","",INDEX($L$3:$M$40,MATCH(F3,$L$3:$L$38,0),2))</f>
        <v/>
      </c>
      <c r="I3" s="56" t="str">
        <f t="shared" ref="I3:I37" si="1">IF(F3="","",INDEX($L$3:$M$40,MATCH(F3,$L$3:$L$38,0),2))</f>
        <v/>
      </c>
      <c r="J3" s="812" t="s">
        <v>486</v>
      </c>
      <c r="K3" s="40"/>
      <c r="L3" s="34">
        <v>1001</v>
      </c>
      <c r="M3" s="34" t="str">
        <f t="shared" ref="M3:M8" si="2">IF(WEEKDAY($A$1)=2,"X","")</f>
        <v/>
      </c>
      <c r="W3" s="118"/>
      <c r="X3" s="118"/>
    </row>
    <row r="4" spans="1:24" x14ac:dyDescent="0.2">
      <c r="A4" s="813" t="s">
        <v>86</v>
      </c>
      <c r="B4" s="814">
        <v>1</v>
      </c>
      <c r="C4" s="815">
        <v>0.17708333333333331</v>
      </c>
      <c r="D4" s="815">
        <v>0.19097222222222221</v>
      </c>
      <c r="E4" s="816" t="s">
        <v>487</v>
      </c>
      <c r="F4" s="44">
        <f>IF('Semaine P1 30'!X13&lt;&gt;"",'Semaine P1 30'!X13,"")</f>
        <v>1001</v>
      </c>
      <c r="G4" s="44" t="str">
        <f>IF('Semaine P1 30'!X13&lt;&gt;"",'Semaine P1 30'!A13,"")</f>
        <v>R5</v>
      </c>
      <c r="H4" s="44" t="str">
        <f t="shared" ref="H4:H29" si="3">IF(F4="","",INDEX($L$3:$M$40,MATCH(F4,$L$3:$L$38,0),2))</f>
        <v/>
      </c>
      <c r="I4" s="44" t="str">
        <f t="shared" ref="I4:I29" si="4">IF(F4="","",INDEX($L$3:$M$40,MATCH(F4,$L$3:$L$38,0),2))</f>
        <v/>
      </c>
      <c r="J4" s="817" t="s">
        <v>486</v>
      </c>
      <c r="L4" s="34">
        <v>1002</v>
      </c>
      <c r="M4" s="34" t="str">
        <f t="shared" si="2"/>
        <v/>
      </c>
      <c r="N4" s="34"/>
      <c r="O4" s="34"/>
      <c r="P4" s="34"/>
      <c r="Q4" s="34"/>
      <c r="W4" s="118"/>
      <c r="X4" s="118"/>
    </row>
    <row r="5" spans="1:24" x14ac:dyDescent="0.2">
      <c r="A5" s="813" t="s">
        <v>144</v>
      </c>
      <c r="B5" s="814">
        <v>2</v>
      </c>
      <c r="C5" s="815">
        <v>0.17916666666666667</v>
      </c>
      <c r="D5" s="815">
        <v>0.19305555555555556</v>
      </c>
      <c r="E5" s="816" t="s">
        <v>488</v>
      </c>
      <c r="F5" s="44">
        <f>IF('Semaine P1 30'!X29&lt;&gt;"",'Semaine P1 30'!X29,"")</f>
        <v>1006</v>
      </c>
      <c r="G5" s="44" t="str">
        <f>IF('Semaine P1 30'!X29&lt;&gt;"",'Semaine P1 30'!A29,"")</f>
        <v>R1</v>
      </c>
      <c r="H5" s="44" t="str">
        <f t="shared" si="3"/>
        <v/>
      </c>
      <c r="I5" s="44" t="str">
        <f t="shared" si="4"/>
        <v/>
      </c>
      <c r="J5" s="817" t="s">
        <v>486</v>
      </c>
      <c r="K5" s="40"/>
      <c r="L5" s="34">
        <v>1003</v>
      </c>
      <c r="M5" s="34" t="str">
        <f t="shared" si="2"/>
        <v/>
      </c>
      <c r="P5" s="33">
        <f>WEEKDAY(A1)</f>
        <v>5</v>
      </c>
      <c r="W5" s="118"/>
      <c r="X5" s="118"/>
    </row>
    <row r="6" spans="1:24" x14ac:dyDescent="0.2">
      <c r="A6" s="813" t="s">
        <v>86</v>
      </c>
      <c r="B6" s="814">
        <v>2</v>
      </c>
      <c r="C6" s="815">
        <v>0.19097222222222224</v>
      </c>
      <c r="D6" s="815">
        <v>0.20486111111111113</v>
      </c>
      <c r="E6" s="816" t="s">
        <v>489</v>
      </c>
      <c r="F6" s="44">
        <f>IF('Semaine P1 30'!X17&lt;&gt;"",'Semaine P1 30'!X17,"")</f>
        <v>1016</v>
      </c>
      <c r="G6" s="44" t="str">
        <f>IF('Semaine P1 30'!X17&lt;&gt;"",'Semaine P1 30'!A17,"")</f>
        <v>R4</v>
      </c>
      <c r="H6" s="44" t="str">
        <f t="shared" si="3"/>
        <v/>
      </c>
      <c r="I6" s="44" t="str">
        <f t="shared" si="4"/>
        <v/>
      </c>
      <c r="J6" s="817" t="s">
        <v>486</v>
      </c>
      <c r="L6" s="34">
        <v>1004</v>
      </c>
      <c r="M6" s="34" t="str">
        <f t="shared" si="2"/>
        <v/>
      </c>
      <c r="N6" s="34"/>
      <c r="O6" s="34"/>
      <c r="P6" s="34" t="str">
        <f>IF(WEEKDAY(A1)=2,"x","")</f>
        <v/>
      </c>
      <c r="Q6" s="34"/>
      <c r="W6" s="118"/>
      <c r="X6" s="118"/>
    </row>
    <row r="7" spans="1:24" x14ac:dyDescent="0.2">
      <c r="A7" s="813" t="s">
        <v>144</v>
      </c>
      <c r="B7" s="814">
        <v>3</v>
      </c>
      <c r="C7" s="815">
        <v>0.19097222222222224</v>
      </c>
      <c r="D7" s="815">
        <v>0.20486111111111113</v>
      </c>
      <c r="E7" s="816" t="s">
        <v>490</v>
      </c>
      <c r="F7" s="44">
        <f>IF('Semaine P1 30'!S9&lt;&gt;"",'Semaine P1 30'!S9,"")</f>
        <v>1022</v>
      </c>
      <c r="G7" s="44" t="str">
        <f>IF('Semaine P1 30'!S9&lt;&gt;"",'Semaine P1 30'!A9,"")</f>
        <v>R6</v>
      </c>
      <c r="H7" s="44" t="str">
        <f t="shared" si="3"/>
        <v>X</v>
      </c>
      <c r="I7" s="44" t="str">
        <f t="shared" si="4"/>
        <v>X</v>
      </c>
      <c r="J7" s="817" t="s">
        <v>491</v>
      </c>
      <c r="L7" s="34">
        <v>1005</v>
      </c>
      <c r="M7" s="34" t="str">
        <f t="shared" si="2"/>
        <v/>
      </c>
      <c r="N7" s="34"/>
      <c r="O7" s="34"/>
      <c r="W7" s="118"/>
      <c r="X7" s="118"/>
    </row>
    <row r="8" spans="1:24" x14ac:dyDescent="0.2">
      <c r="A8" s="813" t="s">
        <v>144</v>
      </c>
      <c r="B8" s="814">
        <v>4</v>
      </c>
      <c r="C8" s="815">
        <v>0.19305555555555556</v>
      </c>
      <c r="D8" s="815">
        <v>0.20694444444444443</v>
      </c>
      <c r="E8" s="816" t="s">
        <v>492</v>
      </c>
      <c r="F8" s="44">
        <f>IF('Semaine P1 30'!S13&lt;&gt;"",'Semaine P1 30'!S13,"")</f>
        <v>1033</v>
      </c>
      <c r="G8" s="44" t="str">
        <f>IF('Semaine P1 30'!S13&lt;&gt;"",'Semaine P1 30'!A13,"")</f>
        <v>R5</v>
      </c>
      <c r="H8" s="44" t="str">
        <f t="shared" si="3"/>
        <v/>
      </c>
      <c r="I8" s="44" t="str">
        <f t="shared" si="4"/>
        <v/>
      </c>
      <c r="J8" s="817" t="s">
        <v>486</v>
      </c>
      <c r="K8" s="40"/>
      <c r="L8" s="34">
        <v>1006</v>
      </c>
      <c r="M8" s="34" t="str">
        <f t="shared" si="2"/>
        <v/>
      </c>
      <c r="P8" s="34"/>
      <c r="Q8" s="34"/>
      <c r="W8" s="118"/>
      <c r="X8" s="118"/>
    </row>
    <row r="9" spans="1:24" x14ac:dyDescent="0.2">
      <c r="A9" s="813" t="s">
        <v>86</v>
      </c>
      <c r="B9" s="814">
        <v>3</v>
      </c>
      <c r="C9" s="815">
        <v>0.2</v>
      </c>
      <c r="D9" s="815">
        <v>0.21388888888888888</v>
      </c>
      <c r="E9" s="816" t="s">
        <v>493</v>
      </c>
      <c r="F9" s="44">
        <f>IF('Semaine P1 30'!S17&lt;&gt;"",'Semaine P1 30'!S17,"")</f>
        <v>1023</v>
      </c>
      <c r="G9" s="44" t="str">
        <f>IF('Semaine P1 30'!S17&lt;&gt;"",'Semaine P1 30'!A17,"")</f>
        <v>R4</v>
      </c>
      <c r="H9" s="44" t="str">
        <f t="shared" si="3"/>
        <v>X</v>
      </c>
      <c r="I9" s="44" t="str">
        <f t="shared" si="4"/>
        <v>X</v>
      </c>
      <c r="J9" s="817" t="s">
        <v>494</v>
      </c>
      <c r="L9" s="34">
        <v>1007</v>
      </c>
      <c r="M9" s="34" t="str">
        <f t="shared" ref="M9:M14" si="5">IF(WEEKDAY($A$1)=3,"X","")</f>
        <v/>
      </c>
      <c r="N9" s="34"/>
      <c r="O9" s="34"/>
      <c r="W9" s="118"/>
      <c r="X9" s="118"/>
    </row>
    <row r="10" spans="1:24" x14ac:dyDescent="0.2">
      <c r="A10" s="813" t="s">
        <v>86</v>
      </c>
      <c r="B10" s="814">
        <v>4</v>
      </c>
      <c r="C10" s="815">
        <v>0.2076388888888889</v>
      </c>
      <c r="D10" s="815">
        <v>0.22152777777777777</v>
      </c>
      <c r="E10" s="816" t="s">
        <v>495</v>
      </c>
      <c r="F10" s="44">
        <f>IF('Semaine P1 30'!S29&lt;&gt;"",'Semaine P1 30'!S29,"")</f>
        <v>1010</v>
      </c>
      <c r="G10" s="44" t="str">
        <f>IF('Semaine P1 30'!S29&lt;&gt;"",'Semaine P1 30'!A29,"")</f>
        <v>R1</v>
      </c>
      <c r="H10" s="44" t="str">
        <f t="shared" si="3"/>
        <v/>
      </c>
      <c r="I10" s="44" t="str">
        <f t="shared" si="4"/>
        <v/>
      </c>
      <c r="J10" s="817" t="s">
        <v>486</v>
      </c>
      <c r="K10" s="40"/>
      <c r="L10" s="34">
        <v>1008</v>
      </c>
      <c r="M10" s="34" t="str">
        <f t="shared" si="5"/>
        <v/>
      </c>
      <c r="P10" s="34"/>
      <c r="Q10" s="34"/>
      <c r="W10" s="118"/>
      <c r="X10" s="118"/>
    </row>
    <row r="11" spans="1:24" x14ac:dyDescent="0.2">
      <c r="A11" s="813" t="s">
        <v>144</v>
      </c>
      <c r="B11" s="814">
        <v>5</v>
      </c>
      <c r="C11" s="815">
        <v>0.21249999999999999</v>
      </c>
      <c r="D11" s="815">
        <v>0.22638888888888889</v>
      </c>
      <c r="E11" s="816" t="s">
        <v>496</v>
      </c>
      <c r="F11" s="44">
        <f>IF('Semaine P1 30'!X21&lt;&gt;"",'Semaine P1 30'!X21,"")</f>
        <v>1011</v>
      </c>
      <c r="G11" s="44" t="str">
        <f>IF('Semaine P1 30'!X21&lt;&gt;"",'Semaine P1 30'!A21,"")</f>
        <v>R3</v>
      </c>
      <c r="H11" s="44" t="str">
        <f t="shared" si="3"/>
        <v/>
      </c>
      <c r="I11" s="44" t="str">
        <f t="shared" si="4"/>
        <v/>
      </c>
      <c r="J11" s="817" t="s">
        <v>486</v>
      </c>
      <c r="L11" s="34">
        <v>1009</v>
      </c>
      <c r="M11" s="34" t="str">
        <f t="shared" si="5"/>
        <v/>
      </c>
      <c r="N11" s="34"/>
      <c r="O11" s="34"/>
      <c r="W11" s="118"/>
      <c r="X11" s="118"/>
    </row>
    <row r="12" spans="1:24" x14ac:dyDescent="0.2">
      <c r="A12" s="813" t="s">
        <v>86</v>
      </c>
      <c r="B12" s="814">
        <v>5</v>
      </c>
      <c r="C12" s="815">
        <v>0.21458333333333335</v>
      </c>
      <c r="D12" s="815">
        <v>0.22847222222222222</v>
      </c>
      <c r="E12" s="816" t="s">
        <v>497</v>
      </c>
      <c r="F12" s="44">
        <f>IF('Semaine P1 30'!N17&lt;&gt;"",'Semaine P1 30'!N17,"")</f>
        <v>1014</v>
      </c>
      <c r="G12" s="44" t="str">
        <f>IF('Semaine P1 30'!N17&lt;&gt;"",'Semaine P1 30'!A17,"")</f>
        <v>R4</v>
      </c>
      <c r="H12" s="44" t="str">
        <f t="shared" si="3"/>
        <v/>
      </c>
      <c r="I12" s="44" t="str">
        <f t="shared" si="4"/>
        <v/>
      </c>
      <c r="J12" s="817" t="s">
        <v>486</v>
      </c>
      <c r="K12" s="40"/>
      <c r="L12" s="34">
        <v>1010</v>
      </c>
      <c r="M12" s="34" t="str">
        <f t="shared" si="5"/>
        <v/>
      </c>
      <c r="P12" s="34"/>
      <c r="Q12" s="34"/>
      <c r="W12" s="118"/>
      <c r="X12" s="118"/>
    </row>
    <row r="13" spans="1:24" x14ac:dyDescent="0.2">
      <c r="A13" s="813" t="s">
        <v>86</v>
      </c>
      <c r="B13" s="814">
        <v>6</v>
      </c>
      <c r="C13" s="815">
        <v>0.21875</v>
      </c>
      <c r="D13" s="815">
        <v>0.2326388888888889</v>
      </c>
      <c r="E13" s="816" t="s">
        <v>498</v>
      </c>
      <c r="F13" s="44">
        <f>IF('Semaine P1 30'!N29&lt;&gt;"",'Semaine P1 30'!N29,"")</f>
        <v>1008</v>
      </c>
      <c r="G13" s="44" t="str">
        <f>IF('Semaine P1 30'!N29&lt;&gt;"",'Semaine P1 30'!A29,"")</f>
        <v>R1</v>
      </c>
      <c r="H13" s="44" t="str">
        <f t="shared" si="3"/>
        <v/>
      </c>
      <c r="I13" s="44" t="str">
        <f t="shared" si="4"/>
        <v/>
      </c>
      <c r="J13" s="818" t="s">
        <v>499</v>
      </c>
      <c r="L13" s="34">
        <v>1011</v>
      </c>
      <c r="M13" s="34" t="str">
        <f t="shared" si="5"/>
        <v/>
      </c>
      <c r="N13" s="34"/>
      <c r="O13" s="34"/>
      <c r="W13" s="118"/>
      <c r="X13" s="118"/>
    </row>
    <row r="14" spans="1:24" x14ac:dyDescent="0.2">
      <c r="A14" s="813" t="s">
        <v>144</v>
      </c>
      <c r="B14" s="814">
        <v>6</v>
      </c>
      <c r="C14" s="815">
        <v>0.22083333333333333</v>
      </c>
      <c r="D14" s="815">
        <v>0.23472222222222219</v>
      </c>
      <c r="E14" s="816" t="s">
        <v>500</v>
      </c>
      <c r="F14" s="44">
        <f>IF('Semaine P1 30'!N13&lt;&gt;"",'Semaine P1 30'!N13,"")</f>
        <v>1015</v>
      </c>
      <c r="G14" s="44" t="str">
        <f>IF('Semaine P1 30'!N13&lt;&gt;"",'Semaine P1 30'!A13,"")</f>
        <v>R5</v>
      </c>
      <c r="H14" s="44" t="str">
        <f t="shared" si="3"/>
        <v/>
      </c>
      <c r="I14" s="44" t="str">
        <f t="shared" si="4"/>
        <v/>
      </c>
      <c r="J14" s="817" t="s">
        <v>491</v>
      </c>
      <c r="K14" s="40"/>
      <c r="L14" s="34">
        <v>1012</v>
      </c>
      <c r="M14" s="34" t="str">
        <f t="shared" si="5"/>
        <v/>
      </c>
      <c r="P14" s="34"/>
      <c r="Q14" s="34"/>
      <c r="W14" s="118"/>
      <c r="X14" s="118"/>
    </row>
    <row r="15" spans="1:24" x14ac:dyDescent="0.2">
      <c r="A15" s="813" t="s">
        <v>86</v>
      </c>
      <c r="B15" s="814">
        <v>7</v>
      </c>
      <c r="C15" s="815">
        <v>0.22291666666666665</v>
      </c>
      <c r="D15" s="815">
        <v>0.23680555555555557</v>
      </c>
      <c r="E15" s="816" t="s">
        <v>501</v>
      </c>
      <c r="F15" s="44">
        <f>IF('Semaine P1 30'!I29&lt;&gt;"",'Semaine P1 30'!I29,"")</f>
        <v>1017</v>
      </c>
      <c r="G15" s="44" t="str">
        <f>IF('Semaine P1 30'!I29&lt;&gt;"",'Semaine P1 30'!A29,"")</f>
        <v>R1</v>
      </c>
      <c r="H15" s="44" t="str">
        <f t="shared" si="3"/>
        <v/>
      </c>
      <c r="I15" s="44" t="str">
        <f t="shared" si="4"/>
        <v/>
      </c>
      <c r="J15" s="817" t="s">
        <v>486</v>
      </c>
      <c r="L15" s="34">
        <v>1013</v>
      </c>
      <c r="M15" s="34" t="str">
        <f t="shared" ref="M15:M20" si="6">IF(WEEKDAY($A$1)=4,"X","")</f>
        <v/>
      </c>
      <c r="N15" s="34"/>
      <c r="O15" s="34"/>
      <c r="W15" s="118"/>
      <c r="X15" s="118"/>
    </row>
    <row r="16" spans="1:24" x14ac:dyDescent="0.2">
      <c r="A16" s="813" t="s">
        <v>86</v>
      </c>
      <c r="B16" s="814">
        <v>8</v>
      </c>
      <c r="C16" s="815">
        <v>0.22569444444444445</v>
      </c>
      <c r="D16" s="815">
        <v>0.23958333333333334</v>
      </c>
      <c r="E16" s="816" t="s">
        <v>502</v>
      </c>
      <c r="F16" s="44">
        <f>IF('Semaine P1 30'!N9&lt;&gt;"",'Semaine P1 30'!N9,"")</f>
        <v>1027</v>
      </c>
      <c r="G16" s="44" t="str">
        <f>IF('Semaine P1 30'!N9&lt;&gt;"",'Semaine P1 30'!A9,"")</f>
        <v>R6</v>
      </c>
      <c r="H16" s="44" t="str">
        <f t="shared" si="3"/>
        <v/>
      </c>
      <c r="I16" s="44" t="str">
        <f t="shared" si="4"/>
        <v/>
      </c>
      <c r="J16" s="817" t="s">
        <v>486</v>
      </c>
      <c r="K16" s="40"/>
      <c r="L16" s="34">
        <v>1014</v>
      </c>
      <c r="M16" s="34" t="str">
        <f t="shared" si="6"/>
        <v/>
      </c>
      <c r="P16" s="34"/>
      <c r="Q16" s="34"/>
      <c r="W16" s="118"/>
      <c r="X16" s="118"/>
    </row>
    <row r="17" spans="1:24" x14ac:dyDescent="0.2">
      <c r="A17" s="813" t="s">
        <v>86</v>
      </c>
      <c r="B17" s="814">
        <v>9</v>
      </c>
      <c r="C17" s="815">
        <v>0.23125000000000001</v>
      </c>
      <c r="D17" s="815">
        <v>0.24513888888888888</v>
      </c>
      <c r="E17" s="816" t="s">
        <v>503</v>
      </c>
      <c r="F17" s="44">
        <f>IF('Semaine P1 30'!D29&lt;&gt;"",'Semaine P1 30'!D29,"")</f>
        <v>1029</v>
      </c>
      <c r="G17" s="44" t="str">
        <f>IF('Semaine P1 30'!D29&lt;&gt;"",'Semaine P1 30'!A29,"")</f>
        <v>R1</v>
      </c>
      <c r="H17" s="44" t="str">
        <f t="shared" si="3"/>
        <v/>
      </c>
      <c r="I17" s="44" t="str">
        <f t="shared" si="4"/>
        <v/>
      </c>
      <c r="J17" s="817" t="s">
        <v>486</v>
      </c>
      <c r="L17" s="34">
        <v>1015</v>
      </c>
      <c r="M17" s="34" t="str">
        <f t="shared" si="6"/>
        <v/>
      </c>
      <c r="N17" s="34"/>
      <c r="O17" s="34"/>
      <c r="W17" s="118"/>
      <c r="X17" s="118"/>
    </row>
    <row r="18" spans="1:24" x14ac:dyDescent="0.2">
      <c r="A18" s="813" t="s">
        <v>86</v>
      </c>
      <c r="B18" s="814">
        <v>10</v>
      </c>
      <c r="C18" s="815">
        <v>0.23402777777777778</v>
      </c>
      <c r="D18" s="815">
        <v>0.24652777777777779</v>
      </c>
      <c r="E18" s="816" t="s">
        <v>504</v>
      </c>
      <c r="F18" s="44">
        <f>IF('Semaine P1 30'!X25&lt;&gt;"",'Semaine P1 30'!X25,"")</f>
        <v>1009</v>
      </c>
      <c r="G18" s="44" t="str">
        <f>IF('Semaine P1 30'!X25&lt;&gt;"",'Semaine P1 30'!A25,"")</f>
        <v>R2</v>
      </c>
      <c r="H18" s="44" t="str">
        <f t="shared" si="3"/>
        <v/>
      </c>
      <c r="I18" s="44" t="str">
        <f t="shared" si="4"/>
        <v/>
      </c>
      <c r="J18" s="817" t="s">
        <v>486</v>
      </c>
      <c r="K18" s="40"/>
      <c r="L18" s="34">
        <v>1016</v>
      </c>
      <c r="M18" s="34" t="str">
        <f t="shared" si="6"/>
        <v/>
      </c>
      <c r="P18" s="34"/>
      <c r="Q18" s="34"/>
      <c r="W18" s="118"/>
      <c r="X18" s="118"/>
    </row>
    <row r="19" spans="1:24" x14ac:dyDescent="0.2">
      <c r="A19" s="813" t="s">
        <v>144</v>
      </c>
      <c r="B19" s="814">
        <v>7</v>
      </c>
      <c r="C19" s="815">
        <v>0.23402777777777778</v>
      </c>
      <c r="D19" s="815">
        <v>0.24791666666666667</v>
      </c>
      <c r="E19" s="816" t="s">
        <v>505</v>
      </c>
      <c r="F19" s="44">
        <f>IF('Semaine P1 30'!S21&lt;&gt;"",'Semaine P1 30'!S21,"")</f>
        <v>1021</v>
      </c>
      <c r="G19" s="44" t="str">
        <f>IF('Semaine P1 30'!S21&lt;&gt;"",'Semaine P1 30'!A21,"")</f>
        <v>R3</v>
      </c>
      <c r="H19" s="44" t="str">
        <f t="shared" si="3"/>
        <v>X</v>
      </c>
      <c r="I19" s="44" t="str">
        <f t="shared" si="4"/>
        <v>X</v>
      </c>
      <c r="J19" s="817" t="s">
        <v>491</v>
      </c>
      <c r="L19" s="34">
        <v>1017</v>
      </c>
      <c r="M19" s="34" t="str">
        <f t="shared" si="6"/>
        <v/>
      </c>
      <c r="N19" s="34"/>
      <c r="O19" s="34"/>
      <c r="W19" s="118"/>
      <c r="X19" s="118"/>
    </row>
    <row r="20" spans="1:24" x14ac:dyDescent="0.2">
      <c r="A20" s="813" t="s">
        <v>144</v>
      </c>
      <c r="B20" s="814">
        <v>8</v>
      </c>
      <c r="C20" s="815">
        <v>0.2388888888888889</v>
      </c>
      <c r="D20" s="815">
        <v>0.25277777777777777</v>
      </c>
      <c r="E20" s="816" t="s">
        <v>506</v>
      </c>
      <c r="F20" s="44">
        <f>IF('Semaine P1 30'!I13&lt;&gt;"",'Semaine P1 30'!I13,"")</f>
        <v>1012</v>
      </c>
      <c r="G20" s="44" t="str">
        <f>IF('Semaine P1 30'!I13&lt;&gt;"",'Semaine P1 30'!A13,"")</f>
        <v>R5</v>
      </c>
      <c r="H20" s="44" t="str">
        <f t="shared" si="3"/>
        <v/>
      </c>
      <c r="I20" s="44" t="str">
        <f t="shared" si="4"/>
        <v/>
      </c>
      <c r="J20" s="817" t="s">
        <v>486</v>
      </c>
      <c r="K20" s="40"/>
      <c r="L20" s="34">
        <v>1018</v>
      </c>
      <c r="M20" s="34" t="str">
        <f t="shared" si="6"/>
        <v/>
      </c>
      <c r="P20" s="34"/>
      <c r="Q20" s="34"/>
      <c r="W20" s="118"/>
      <c r="X20" s="118"/>
    </row>
    <row r="21" spans="1:24" x14ac:dyDescent="0.2">
      <c r="A21" s="813" t="s">
        <v>86</v>
      </c>
      <c r="B21" s="814">
        <v>11</v>
      </c>
      <c r="C21" s="815">
        <v>0.24027777777777778</v>
      </c>
      <c r="D21" s="815">
        <v>0.25416666666666665</v>
      </c>
      <c r="E21" s="816" t="s">
        <v>507</v>
      </c>
      <c r="F21" s="44">
        <f>IF('Semaine P1 30'!I9&lt;&gt;"",'Semaine P1 30'!I9,"")</f>
        <v>1032</v>
      </c>
      <c r="G21" s="44" t="str">
        <f>IF('Semaine P1 30'!I9&lt;&gt;"",'Semaine P1 30'!A9,"")</f>
        <v>R6</v>
      </c>
      <c r="H21" s="44" t="str">
        <f t="shared" si="3"/>
        <v/>
      </c>
      <c r="I21" s="44" t="str">
        <f t="shared" si="4"/>
        <v/>
      </c>
      <c r="J21" s="817" t="s">
        <v>508</v>
      </c>
      <c r="L21" s="34">
        <v>1019</v>
      </c>
      <c r="M21" s="34" t="str">
        <f t="shared" ref="M21:M26" si="7">IF(WEEKDAY($A$1)=5,"X","")</f>
        <v>X</v>
      </c>
      <c r="N21" s="34"/>
      <c r="O21" s="34"/>
      <c r="W21" s="118"/>
      <c r="X21" s="118"/>
    </row>
    <row r="22" spans="1:24" x14ac:dyDescent="0.2">
      <c r="A22" s="813" t="s">
        <v>86</v>
      </c>
      <c r="B22" s="814">
        <v>12</v>
      </c>
      <c r="C22" s="815">
        <v>0.24305555555555555</v>
      </c>
      <c r="D22" s="815">
        <v>0.25694444444444442</v>
      </c>
      <c r="E22" s="816" t="s">
        <v>509</v>
      </c>
      <c r="F22" s="44">
        <f>IF('Semaine P1 30'!S25&lt;&gt;"",'Semaine P1 30'!S25,"")</f>
        <v>1026</v>
      </c>
      <c r="G22" s="44" t="str">
        <f>IF('Semaine P1 30'!S25&lt;&gt;"",'Semaine P1 30'!A25,"")</f>
        <v>R2</v>
      </c>
      <c r="H22" s="44" t="str">
        <f t="shared" si="3"/>
        <v/>
      </c>
      <c r="I22" s="44" t="str">
        <f t="shared" si="4"/>
        <v/>
      </c>
      <c r="J22" s="818" t="s">
        <v>510</v>
      </c>
      <c r="K22" s="40"/>
      <c r="L22" s="34">
        <v>1020</v>
      </c>
      <c r="M22" s="34" t="str">
        <f t="shared" si="7"/>
        <v>X</v>
      </c>
      <c r="P22" s="34"/>
      <c r="Q22" s="34"/>
      <c r="W22" s="118"/>
      <c r="X22" s="118"/>
    </row>
    <row r="23" spans="1:24" x14ac:dyDescent="0.2">
      <c r="A23" s="813" t="s">
        <v>86</v>
      </c>
      <c r="B23" s="814">
        <v>13</v>
      </c>
      <c r="C23" s="815">
        <v>0.25069444444444444</v>
      </c>
      <c r="D23" s="815">
        <v>0.26458333333333334</v>
      </c>
      <c r="E23" s="816" t="s">
        <v>511</v>
      </c>
      <c r="F23" s="44">
        <f>IF('Semaine P1 30'!I17&lt;&gt;"",'Semaine P1 30'!I17,"")</f>
        <v>1030</v>
      </c>
      <c r="G23" s="44" t="str">
        <f>IF('Semaine P1 30'!I17&lt;&gt;"",'Semaine P1 30'!A17,"")</f>
        <v>R4</v>
      </c>
      <c r="H23" s="44" t="str">
        <f t="shared" si="3"/>
        <v/>
      </c>
      <c r="I23" s="44" t="str">
        <f t="shared" si="4"/>
        <v/>
      </c>
      <c r="J23" s="817" t="s">
        <v>486</v>
      </c>
      <c r="L23" s="34">
        <v>1021</v>
      </c>
      <c r="M23" s="34" t="str">
        <f t="shared" si="7"/>
        <v>X</v>
      </c>
      <c r="N23" s="34"/>
      <c r="O23" s="34"/>
      <c r="W23" s="118"/>
      <c r="X23" s="118"/>
    </row>
    <row r="24" spans="1:24" x14ac:dyDescent="0.2">
      <c r="A24" s="813" t="s">
        <v>144</v>
      </c>
      <c r="B24" s="814">
        <v>9</v>
      </c>
      <c r="C24" s="815">
        <v>0.25208333333333333</v>
      </c>
      <c r="D24" s="815">
        <v>0.26597222222222222</v>
      </c>
      <c r="E24" s="816" t="s">
        <v>512</v>
      </c>
      <c r="F24" s="44">
        <f>IF('Semaine P1 30'!N25&lt;&gt;"",'Semaine P1 30'!N25,"")</f>
        <v>1007</v>
      </c>
      <c r="G24" s="44" t="str">
        <f>IF('Semaine P1 30'!N25&lt;&gt;"",'Semaine P1 30'!A25,"")</f>
        <v>R2</v>
      </c>
      <c r="H24" s="44" t="str">
        <f t="shared" si="3"/>
        <v/>
      </c>
      <c r="I24" s="44" t="str">
        <f t="shared" si="4"/>
        <v/>
      </c>
      <c r="J24" s="817" t="s">
        <v>486</v>
      </c>
      <c r="K24" s="40"/>
      <c r="L24" s="34">
        <v>1022</v>
      </c>
      <c r="M24" s="34" t="str">
        <f t="shared" si="7"/>
        <v>X</v>
      </c>
      <c r="P24" s="34"/>
      <c r="Q24" s="34"/>
      <c r="W24" s="118"/>
      <c r="X24" s="118"/>
    </row>
    <row r="25" spans="1:24" x14ac:dyDescent="0.2">
      <c r="A25" s="813" t="s">
        <v>144</v>
      </c>
      <c r="B25" s="814">
        <v>10</v>
      </c>
      <c r="C25" s="815">
        <v>0.25486111111111109</v>
      </c>
      <c r="D25" s="815">
        <v>0.26874999999999999</v>
      </c>
      <c r="E25" s="816" t="s">
        <v>513</v>
      </c>
      <c r="F25" s="44">
        <f>IF('Semaine P1 30'!N21&lt;&gt;"",'Semaine P1 30'!N21,"")</f>
        <v>1020</v>
      </c>
      <c r="G25" s="44" t="str">
        <f>IF('Semaine P1 30'!N21&lt;&gt;"",'Semaine P1 30'!A21,"")</f>
        <v>R3</v>
      </c>
      <c r="H25" s="44" t="str">
        <f t="shared" si="3"/>
        <v>X</v>
      </c>
      <c r="I25" s="44" t="str">
        <f t="shared" si="4"/>
        <v>X</v>
      </c>
      <c r="J25" s="817" t="s">
        <v>491</v>
      </c>
      <c r="L25" s="34">
        <v>1023</v>
      </c>
      <c r="M25" s="34" t="str">
        <f t="shared" si="7"/>
        <v>X</v>
      </c>
      <c r="N25" s="34"/>
      <c r="O25" s="34"/>
      <c r="W25" s="118"/>
      <c r="X25" s="118"/>
    </row>
    <row r="26" spans="1:24" x14ac:dyDescent="0.2">
      <c r="A26" s="813" t="s">
        <v>86</v>
      </c>
      <c r="B26" s="814">
        <v>14</v>
      </c>
      <c r="C26" s="815">
        <v>0.25624999999999998</v>
      </c>
      <c r="D26" s="815">
        <v>0.27013888888888887</v>
      </c>
      <c r="E26" s="816" t="s">
        <v>514</v>
      </c>
      <c r="F26" s="44">
        <f>IF('Semaine P1 30'!I25&lt;&gt;"",'Semaine P1 30'!I25,"")</f>
        <v>1005</v>
      </c>
      <c r="G26" s="44" t="str">
        <f>IF('Semaine P1 30'!I25&lt;&gt;"",'Semaine P1 30'!A25,"")</f>
        <v>R2</v>
      </c>
      <c r="H26" s="44" t="str">
        <f t="shared" si="3"/>
        <v/>
      </c>
      <c r="I26" s="44" t="str">
        <f t="shared" si="4"/>
        <v/>
      </c>
      <c r="J26" s="818" t="s">
        <v>515</v>
      </c>
      <c r="K26" s="40"/>
      <c r="L26" s="34">
        <v>1024</v>
      </c>
      <c r="M26" s="34" t="str">
        <f t="shared" si="7"/>
        <v>X</v>
      </c>
      <c r="P26" s="34"/>
      <c r="Q26" s="34"/>
      <c r="W26" s="118"/>
      <c r="X26" s="118"/>
    </row>
    <row r="27" spans="1:24" x14ac:dyDescent="0.2">
      <c r="A27" s="813" t="s">
        <v>86</v>
      </c>
      <c r="B27" s="814">
        <v>15</v>
      </c>
      <c r="C27" s="815">
        <v>0.2590277777777778</v>
      </c>
      <c r="D27" s="815">
        <v>0.27291666666666664</v>
      </c>
      <c r="E27" s="816" t="s">
        <v>516</v>
      </c>
      <c r="F27" s="44">
        <f>IF('Semaine P1 30'!I21&lt;&gt;"",'Semaine P1 30'!I21,"")</f>
        <v>1019</v>
      </c>
      <c r="G27" s="44" t="str">
        <f>IF('Semaine P1 30'!I21&lt;&gt;"",'Semaine P1 30'!A21,"")</f>
        <v>R3</v>
      </c>
      <c r="H27" s="44" t="str">
        <f t="shared" si="3"/>
        <v>X</v>
      </c>
      <c r="I27" s="44" t="str">
        <f t="shared" si="4"/>
        <v>X</v>
      </c>
      <c r="J27" s="817" t="s">
        <v>517</v>
      </c>
      <c r="L27" s="34">
        <v>1025</v>
      </c>
      <c r="M27" s="34" t="str">
        <f t="shared" ref="M27:M32" si="8">IF(WEEKDAY($A$1)=6,"X","")</f>
        <v/>
      </c>
      <c r="N27" s="34"/>
      <c r="O27" s="34"/>
      <c r="W27" s="118"/>
      <c r="X27" s="118"/>
    </row>
    <row r="28" spans="1:24" x14ac:dyDescent="0.2">
      <c r="A28" s="813" t="s">
        <v>144</v>
      </c>
      <c r="B28" s="814">
        <v>11</v>
      </c>
      <c r="C28" s="815">
        <v>0.26041666666666669</v>
      </c>
      <c r="D28" s="815">
        <v>0.27430555555555558</v>
      </c>
      <c r="E28" s="816" t="s">
        <v>518</v>
      </c>
      <c r="F28" s="44">
        <f>IF('Semaine P1 30'!D13&lt;&gt;"",'Semaine P1 30'!D13,"")</f>
        <v>1031</v>
      </c>
      <c r="G28" s="44" t="str">
        <f>IF('Semaine P1 30'!D13&lt;&gt;"",'Semaine P1 30'!A13,"")</f>
        <v>R5</v>
      </c>
      <c r="H28" s="44" t="str">
        <f t="shared" si="3"/>
        <v/>
      </c>
      <c r="I28" s="44" t="str">
        <f t="shared" si="4"/>
        <v/>
      </c>
      <c r="J28" s="817" t="s">
        <v>486</v>
      </c>
      <c r="K28" s="40"/>
      <c r="L28" s="34">
        <v>1026</v>
      </c>
      <c r="M28" s="34" t="str">
        <f t="shared" si="8"/>
        <v/>
      </c>
      <c r="P28" s="34"/>
      <c r="Q28" s="34"/>
      <c r="W28" s="118"/>
      <c r="X28" s="118"/>
    </row>
    <row r="29" spans="1:24" x14ac:dyDescent="0.2">
      <c r="A29" s="813" t="s">
        <v>86</v>
      </c>
      <c r="B29" s="814">
        <v>16</v>
      </c>
      <c r="C29" s="815">
        <v>0.26597222222222222</v>
      </c>
      <c r="D29" s="815">
        <v>0.27986111111111112</v>
      </c>
      <c r="E29" s="816" t="s">
        <v>519</v>
      </c>
      <c r="F29" s="44">
        <f>IF('Semaine P1 30'!D9&lt;&gt;"",'Semaine P1 30'!D9,"")</f>
        <v>1003</v>
      </c>
      <c r="G29" s="44" t="str">
        <f>IF('Semaine P1 30'!D9&lt;&gt;"",'Semaine P1 30'!A9,"")</f>
        <v>R6</v>
      </c>
      <c r="H29" s="44" t="str">
        <f t="shared" si="3"/>
        <v/>
      </c>
      <c r="I29" s="44" t="str">
        <f t="shared" si="4"/>
        <v/>
      </c>
      <c r="J29" s="818" t="s">
        <v>520</v>
      </c>
      <c r="L29" s="34">
        <v>1027</v>
      </c>
      <c r="M29" s="34" t="str">
        <f t="shared" si="8"/>
        <v/>
      </c>
      <c r="N29" s="34"/>
      <c r="O29" s="34"/>
      <c r="W29" s="118"/>
      <c r="X29" s="118"/>
    </row>
    <row r="30" spans="1:24" ht="14.25" customHeight="1" thickBot="1" x14ac:dyDescent="0.25">
      <c r="A30" s="819" t="s">
        <v>144</v>
      </c>
      <c r="B30" s="820">
        <v>12</v>
      </c>
      <c r="C30" s="821">
        <v>0.26805555555555555</v>
      </c>
      <c r="D30" s="821">
        <v>0.28194444444444444</v>
      </c>
      <c r="E30" s="822" t="s">
        <v>521</v>
      </c>
      <c r="F30" s="362">
        <f>IF('Semaine P1 30'!D25&lt;&gt;"",'Semaine P1 30'!D25,"")</f>
        <v>1018</v>
      </c>
      <c r="G30" s="362" t="str">
        <f>IF('Semaine P1 30'!D25&lt;&gt;"",'Semaine P1 30'!A25,"")</f>
        <v>R2</v>
      </c>
      <c r="H30" s="362" t="str">
        <f>IF(F30="","",INDEX($L$3:$M$40,MATCH(F30,$L$3:$L$38,0),2))</f>
        <v/>
      </c>
      <c r="I30" s="362" t="str">
        <f>IF(F30="","",INDEX($L$3:$M$40,MATCH(F30,$L$3:$L$38,0),2))</f>
        <v/>
      </c>
      <c r="J30" s="823" t="s">
        <v>491</v>
      </c>
      <c r="K30" s="40"/>
      <c r="L30" s="34">
        <v>1028</v>
      </c>
      <c r="M30" s="34" t="str">
        <f t="shared" si="8"/>
        <v/>
      </c>
      <c r="P30" s="34"/>
      <c r="Q30" s="34"/>
      <c r="W30" s="118"/>
      <c r="X30" s="118"/>
    </row>
    <row r="31" spans="1:24" ht="13.5" thickTop="1" x14ac:dyDescent="0.2">
      <c r="A31" s="824" t="s">
        <v>86</v>
      </c>
      <c r="B31" s="825">
        <v>4</v>
      </c>
      <c r="C31" s="826">
        <v>0.62777777777777788</v>
      </c>
      <c r="D31" s="826">
        <v>0.64166666666666672</v>
      </c>
      <c r="E31" s="827" t="s">
        <v>519</v>
      </c>
      <c r="F31" s="363"/>
      <c r="G31" s="363"/>
      <c r="H31" s="363" t="str">
        <f t="shared" si="0"/>
        <v/>
      </c>
      <c r="I31" s="363" t="str">
        <f t="shared" si="1"/>
        <v/>
      </c>
      <c r="J31" s="828" t="s">
        <v>522</v>
      </c>
      <c r="L31" s="34">
        <v>1029</v>
      </c>
      <c r="M31" s="34" t="str">
        <f t="shared" si="8"/>
        <v/>
      </c>
      <c r="N31" s="34"/>
      <c r="O31" s="34"/>
      <c r="W31" s="118"/>
      <c r="X31" s="118"/>
    </row>
    <row r="32" spans="1:24" x14ac:dyDescent="0.2">
      <c r="A32" s="813" t="s">
        <v>144</v>
      </c>
      <c r="B32" s="814">
        <v>2</v>
      </c>
      <c r="C32" s="815">
        <v>0.62777777777777777</v>
      </c>
      <c r="D32" s="815">
        <v>0.64166666666666672</v>
      </c>
      <c r="E32" s="816" t="s">
        <v>523</v>
      </c>
      <c r="F32" s="44"/>
      <c r="G32" s="44"/>
      <c r="H32" s="44" t="str">
        <f t="shared" si="0"/>
        <v/>
      </c>
      <c r="I32" s="44" t="str">
        <f t="shared" si="1"/>
        <v/>
      </c>
      <c r="J32" s="817" t="s">
        <v>524</v>
      </c>
      <c r="K32" s="40"/>
      <c r="L32" s="34">
        <v>1030</v>
      </c>
      <c r="M32" s="34" t="str">
        <f t="shared" si="8"/>
        <v/>
      </c>
      <c r="P32" s="34"/>
      <c r="Q32" s="34"/>
      <c r="W32" s="118"/>
      <c r="X32" s="118"/>
    </row>
    <row r="33" spans="1:24" x14ac:dyDescent="0.2">
      <c r="A33" s="813" t="s">
        <v>86</v>
      </c>
      <c r="B33" s="814">
        <v>6</v>
      </c>
      <c r="C33" s="815">
        <v>0.63749999999999996</v>
      </c>
      <c r="D33" s="815">
        <v>0.65138888888888891</v>
      </c>
      <c r="E33" s="816" t="s">
        <v>516</v>
      </c>
      <c r="F33" s="44"/>
      <c r="G33" s="44"/>
      <c r="H33" s="44" t="str">
        <f t="shared" si="0"/>
        <v/>
      </c>
      <c r="I33" s="44" t="str">
        <f t="shared" si="1"/>
        <v/>
      </c>
      <c r="J33" s="818" t="s">
        <v>525</v>
      </c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 x14ac:dyDescent="0.2">
      <c r="A34" s="813" t="s">
        <v>144</v>
      </c>
      <c r="B34" s="814">
        <v>9</v>
      </c>
      <c r="C34" s="815">
        <v>0.64513888888888893</v>
      </c>
      <c r="D34" s="815">
        <v>0.65902777777777777</v>
      </c>
      <c r="E34" s="816" t="s">
        <v>526</v>
      </c>
      <c r="F34" s="44"/>
      <c r="G34" s="44"/>
      <c r="H34" s="44" t="str">
        <f t="shared" si="0"/>
        <v/>
      </c>
      <c r="I34" s="44" t="str">
        <f t="shared" si="1"/>
        <v/>
      </c>
      <c r="J34" s="817" t="s">
        <v>491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 x14ac:dyDescent="0.2">
      <c r="A35" s="813" t="s">
        <v>86</v>
      </c>
      <c r="B35" s="814">
        <v>7</v>
      </c>
      <c r="C35" s="815">
        <v>0.64722222222222225</v>
      </c>
      <c r="D35" s="815">
        <v>0.66111111111111109</v>
      </c>
      <c r="E35" s="816" t="s">
        <v>527</v>
      </c>
      <c r="F35" s="44"/>
      <c r="G35" s="44"/>
      <c r="H35" s="44" t="str">
        <f t="shared" si="0"/>
        <v/>
      </c>
      <c r="I35" s="44" t="str">
        <f t="shared" si="1"/>
        <v/>
      </c>
      <c r="J35" s="818" t="s">
        <v>528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 x14ac:dyDescent="0.2">
      <c r="A36" s="813" t="s">
        <v>86</v>
      </c>
      <c r="B36" s="814">
        <v>9</v>
      </c>
      <c r="C36" s="815">
        <v>0.65208333333333335</v>
      </c>
      <c r="D36" s="815">
        <v>0.66597222222222219</v>
      </c>
      <c r="E36" s="816" t="s">
        <v>529</v>
      </c>
      <c r="F36" s="44"/>
      <c r="G36" s="44"/>
      <c r="H36" s="44" t="str">
        <f t="shared" si="0"/>
        <v/>
      </c>
      <c r="I36" s="44" t="str">
        <f t="shared" si="1"/>
        <v/>
      </c>
      <c r="J36" s="817" t="s">
        <v>486</v>
      </c>
      <c r="K36" s="40"/>
      <c r="P36" s="34"/>
      <c r="Q36" s="34"/>
      <c r="W36" s="118"/>
      <c r="X36" s="118"/>
    </row>
    <row r="37" spans="1:24" x14ac:dyDescent="0.2">
      <c r="A37" s="829" t="s">
        <v>86</v>
      </c>
      <c r="B37" s="830">
        <v>10</v>
      </c>
      <c r="C37" s="831">
        <v>0.66319444444444453</v>
      </c>
      <c r="D37" s="831">
        <v>0.67708333333333337</v>
      </c>
      <c r="E37" s="832" t="s">
        <v>530</v>
      </c>
      <c r="F37" s="46"/>
      <c r="G37" s="46"/>
      <c r="H37" s="46" t="str">
        <f t="shared" si="0"/>
        <v/>
      </c>
      <c r="I37" s="46" t="str">
        <f t="shared" si="1"/>
        <v/>
      </c>
      <c r="J37" s="833" t="s">
        <v>486</v>
      </c>
      <c r="L37" s="34"/>
      <c r="M37" s="34"/>
      <c r="N37" s="34"/>
      <c r="O37" s="34"/>
      <c r="W37" s="118"/>
      <c r="X37" s="118"/>
    </row>
    <row r="38" spans="1:24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K38" s="40"/>
      <c r="L38" s="40"/>
      <c r="P38" s="34"/>
      <c r="Q38" s="34"/>
    </row>
    <row r="39" spans="1:24" x14ac:dyDescent="0.2">
      <c r="E39" s="300"/>
      <c r="F39" s="300"/>
      <c r="G39" s="300"/>
      <c r="H39" s="300"/>
      <c r="I39" s="300"/>
      <c r="J39" s="300"/>
      <c r="L39" s="34"/>
      <c r="M39" s="34"/>
      <c r="N39" s="34"/>
      <c r="O39" s="34"/>
    </row>
    <row r="40" spans="1:24" x14ac:dyDescent="0.2">
      <c r="A40" s="300"/>
      <c r="B40" s="300"/>
      <c r="C40" s="300"/>
      <c r="D40" s="300"/>
      <c r="E40" s="300"/>
      <c r="F40" s="300"/>
      <c r="G40" s="300"/>
      <c r="H40" s="300"/>
      <c r="I40" s="300"/>
      <c r="J40" s="300"/>
      <c r="K40" s="40"/>
      <c r="L40" s="40"/>
      <c r="P40" s="34"/>
      <c r="Q40" s="34"/>
    </row>
    <row r="41" spans="1:24" x14ac:dyDescent="0.2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L41" s="34"/>
      <c r="M41" s="34"/>
      <c r="N41" s="34"/>
      <c r="O41" s="34"/>
    </row>
    <row r="42" spans="1:24" x14ac:dyDescent="0.2">
      <c r="A42" s="300"/>
      <c r="B42" s="300"/>
      <c r="C42" s="300"/>
      <c r="D42" s="300"/>
      <c r="E42" s="300"/>
      <c r="F42" s="300"/>
      <c r="G42" s="300"/>
      <c r="H42" s="300"/>
      <c r="I42" s="300"/>
      <c r="J42" s="300"/>
      <c r="K42" s="40"/>
      <c r="L42" s="40"/>
      <c r="P42" s="34"/>
      <c r="Q42" s="34"/>
    </row>
    <row r="43" spans="1:24" x14ac:dyDescent="0.2">
      <c r="A43" s="300"/>
      <c r="B43" s="300"/>
      <c r="C43" s="300"/>
      <c r="D43" s="300"/>
      <c r="E43" s="300"/>
      <c r="F43" s="300"/>
      <c r="G43" s="300"/>
      <c r="H43" s="300"/>
      <c r="I43" s="300"/>
      <c r="J43" s="300"/>
      <c r="L43" s="34"/>
      <c r="M43" s="34"/>
      <c r="N43" s="34"/>
      <c r="O43" s="34"/>
    </row>
    <row r="44" spans="1:24" x14ac:dyDescent="0.2">
      <c r="A44" s="300"/>
      <c r="B44" s="300"/>
      <c r="C44" s="300"/>
      <c r="D44" s="300"/>
      <c r="E44" s="300"/>
      <c r="F44" s="300"/>
      <c r="G44" s="300"/>
      <c r="H44" s="300"/>
      <c r="I44" s="300"/>
      <c r="J44" s="300"/>
      <c r="K44" s="40"/>
      <c r="L44" s="40"/>
      <c r="P44" s="34"/>
      <c r="Q44" s="34"/>
    </row>
    <row r="45" spans="1:24" x14ac:dyDescent="0.2">
      <c r="A45" s="300"/>
      <c r="B45" s="300"/>
      <c r="C45" s="300"/>
      <c r="D45" s="300"/>
      <c r="E45" s="300"/>
      <c r="F45" s="300"/>
      <c r="G45" s="300"/>
      <c r="H45" s="300"/>
      <c r="I45" s="300"/>
      <c r="J45" s="300"/>
      <c r="L45" s="34"/>
      <c r="M45" s="34"/>
      <c r="N45" s="34"/>
      <c r="O45" s="34"/>
    </row>
    <row r="46" spans="1:24" x14ac:dyDescent="0.2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autoFilter ref="A2:J2" xr:uid="{7963C297-F492-4FAF-B3FE-614568FB5D7F}">
    <sortState xmlns:xlrd2="http://schemas.microsoft.com/office/spreadsheetml/2017/richdata2" ref="A3:J39">
      <sortCondition ref="D2"/>
    </sortState>
  </autoFilter>
  <mergeCells count="1">
    <mergeCell ref="A1:J1"/>
  </mergeCells>
  <conditionalFormatting sqref="G3:G37">
    <cfRule type="cellIs" dxfId="2085" priority="10" stopIfTrue="1" operator="between">
      <formula>"r3"</formula>
      <formula>"r4"</formula>
    </cfRule>
    <cfRule type="cellIs" dxfId="2084" priority="11" stopIfTrue="1" operator="between">
      <formula>"r5"</formula>
      <formula>"r6"</formula>
    </cfRule>
    <cfRule type="cellIs" dxfId="2083" priority="12" stopIfTrue="1" operator="between">
      <formula>"r1"</formula>
      <formula>"r2"</formula>
    </cfRule>
  </conditionalFormatting>
  <conditionalFormatting sqref="F37 A30:E30 A3:D37 F3:F31">
    <cfRule type="expression" dxfId="2082" priority="13">
      <formula>OR($H3="X",$I3="x")</formula>
    </cfRule>
  </conditionalFormatting>
  <conditionalFormatting sqref="H3:I37">
    <cfRule type="cellIs" dxfId="2081" priority="6" operator="equal">
      <formula>"X"</formula>
    </cfRule>
  </conditionalFormatting>
  <conditionalFormatting sqref="E3:E37">
    <cfRule type="expression" dxfId="2080" priority="3">
      <formula>OR($G3="X",$H3="x")</formula>
    </cfRule>
  </conditionalFormatting>
  <conditionalFormatting sqref="F32:F36">
    <cfRule type="expression" dxfId="2079" priority="1">
      <formula>OR($H32="X",$I32="x")</formula>
    </cfRule>
  </conditionalFormatting>
  <pageMargins left="0.7" right="0.7" top="0.75" bottom="0.75" header="0.3" footer="0.3"/>
  <pageSetup paperSize="9" scale="94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C79F-A294-4B63-8760-339658C9F1E6}">
  <sheetPr codeName="Feuil26">
    <tabColor rgb="FFFF0000"/>
    <pageSetUpPr fitToPage="1"/>
  </sheetPr>
  <dimension ref="A1:Z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8.28515625" style="32" customWidth="1"/>
    <col min="11" max="11" width="2.85546875" style="32" customWidth="1"/>
    <col min="12" max="12" width="8.28515625" style="33" customWidth="1"/>
    <col min="13" max="13" width="26.85546875" style="33" customWidth="1"/>
    <col min="14" max="14" width="30.42578125" style="33" customWidth="1"/>
    <col min="15" max="15" width="27.28515625" style="62" customWidth="1"/>
    <col min="16" max="16" width="11.42578125" style="32" customWidth="1"/>
    <col min="17" max="16384" width="11.42578125" style="32"/>
  </cols>
  <sheetData>
    <row r="1" spans="1:26" ht="37.5" customHeight="1" x14ac:dyDescent="0.2">
      <c r="A1" s="1252" t="s">
        <v>531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531</v>
      </c>
      <c r="L1" s="40"/>
    </row>
    <row r="2" spans="1:26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26" x14ac:dyDescent="0.2">
      <c r="A3" s="613" t="s">
        <v>144</v>
      </c>
      <c r="B3" s="613">
        <v>1</v>
      </c>
      <c r="C3" s="614">
        <v>9201</v>
      </c>
      <c r="D3" s="49">
        <v>0.17847222222222223</v>
      </c>
      <c r="E3" s="79" t="s">
        <v>532</v>
      </c>
      <c r="F3" s="56" t="str">
        <f>IF('Semaine P2'!X17&lt;&gt;"",'Semaine P2'!X17,"")</f>
        <v/>
      </c>
      <c r="G3" s="56" t="str">
        <f>IF('Semaine P2'!X17&lt;&gt;"",'Semaine P2'!A17,"")</f>
        <v/>
      </c>
      <c r="H3" s="56" t="str">
        <f>IF(F3="","",INDEX($L$3:$M$37,MATCH(F3,$L$3:$L$37,0),2))</f>
        <v/>
      </c>
      <c r="I3" s="56" t="str">
        <f>IF(F3="","",INDEX($L$3:$M$37,MATCH(F3,$L$3:$L$37,0),2))</f>
        <v/>
      </c>
      <c r="J3" s="436" t="s">
        <v>486</v>
      </c>
      <c r="K3" s="40"/>
      <c r="L3" s="34">
        <v>1001</v>
      </c>
      <c r="M3" s="34" t="str">
        <f t="shared" ref="M3:M8" si="0">IF(WEEKDAY($A$1)=2,"X","")</f>
        <v/>
      </c>
      <c r="O3" s="62" t="s">
        <v>533</v>
      </c>
      <c r="Y3" s="118"/>
      <c r="Z3" s="118"/>
    </row>
    <row r="4" spans="1:26" x14ac:dyDescent="0.2">
      <c r="A4" s="615" t="s">
        <v>86</v>
      </c>
      <c r="B4" s="615">
        <v>1</v>
      </c>
      <c r="C4" s="616">
        <v>9101</v>
      </c>
      <c r="D4" s="51">
        <v>0.19166666666666665</v>
      </c>
      <c r="E4" s="80" t="s">
        <v>534</v>
      </c>
      <c r="F4" s="44" t="str">
        <f>IF('Semaine P2'!X13&lt;&gt;"",'Semaine P2'!X13,"")</f>
        <v/>
      </c>
      <c r="G4" s="44" t="str">
        <f>IF('Semaine P2'!X13&lt;&gt;"",'Semaine P2'!A13,"")</f>
        <v/>
      </c>
      <c r="H4" s="44" t="str">
        <f>IF(F4="","",INDEX($L$3:$M$37,MATCH(F4,$L$3:$L$37,0),2))</f>
        <v/>
      </c>
      <c r="I4" s="44" t="str">
        <f>IF(F4="","",INDEX($L$3:$M$37,MATCH(F4,$L$3:$L$37,0),2))</f>
        <v/>
      </c>
      <c r="J4" s="378" t="s">
        <v>486</v>
      </c>
      <c r="L4" s="34">
        <v>1002</v>
      </c>
      <c r="M4" s="34" t="str">
        <f t="shared" si="0"/>
        <v/>
      </c>
      <c r="N4" s="34"/>
      <c r="O4" s="62" t="s">
        <v>535</v>
      </c>
      <c r="Y4" s="118"/>
      <c r="Z4" s="118"/>
    </row>
    <row r="5" spans="1:26" x14ac:dyDescent="0.2">
      <c r="A5" s="615" t="s">
        <v>144</v>
      </c>
      <c r="B5" s="615">
        <v>2</v>
      </c>
      <c r="C5" s="616">
        <v>9202</v>
      </c>
      <c r="D5" s="51">
        <v>0.19722222222222224</v>
      </c>
      <c r="E5" s="80" t="s">
        <v>489</v>
      </c>
      <c r="F5" s="44" t="str">
        <f>IF('Semaine P2'!S17&lt;&gt;"",'Semaine P2'!S17,"")</f>
        <v/>
      </c>
      <c r="G5" s="44" t="str">
        <f>IF('Semaine P2'!S17&lt;&gt;"",'Semaine P2'!A17,"")</f>
        <v/>
      </c>
      <c r="H5" s="44" t="str">
        <f>IF(F5="","",INDEX($L$3:$M$37,MATCH(F5,$L$3:$L$37,0),2))</f>
        <v/>
      </c>
      <c r="I5" s="44" t="str">
        <f>IF(F5="","",INDEX($L$3:$M$37,MATCH(F5,$L$3:$L$37,0),2))</f>
        <v/>
      </c>
      <c r="J5" s="378" t="s">
        <v>486</v>
      </c>
      <c r="K5" s="40"/>
      <c r="L5" s="34">
        <v>1003</v>
      </c>
      <c r="M5" s="34" t="str">
        <f t="shared" si="0"/>
        <v/>
      </c>
      <c r="O5" s="62" t="s">
        <v>536</v>
      </c>
      <c r="Y5" s="118"/>
      <c r="Z5" s="118"/>
    </row>
    <row r="6" spans="1:26" x14ac:dyDescent="0.2">
      <c r="A6" s="615" t="s">
        <v>86</v>
      </c>
      <c r="B6" s="615">
        <v>2</v>
      </c>
      <c r="C6" s="616">
        <v>9102</v>
      </c>
      <c r="D6" s="51">
        <v>0.20486111111111113</v>
      </c>
      <c r="E6" s="80" t="s">
        <v>487</v>
      </c>
      <c r="F6" s="44" t="str">
        <f>IF('Semaine P2'!X29&lt;&gt;"",'Semaine P2'!X29,"")</f>
        <v/>
      </c>
      <c r="G6" s="44" t="str">
        <f>IF('Semaine P2'!X29&lt;&gt;"",'Semaine P2'!A29,"")</f>
        <v/>
      </c>
      <c r="H6" s="44" t="str">
        <f>IF(F6="","",INDEX($L$3:$M$37,MATCH(F6,$L$3:$L$37,0),2))</f>
        <v/>
      </c>
      <c r="I6" s="44" t="str">
        <f>IF(F6="","",INDEX($L$3:$M$37,MATCH(F6,$L$3:$L$37,0),2))</f>
        <v/>
      </c>
      <c r="J6" s="378" t="s">
        <v>486</v>
      </c>
      <c r="L6" s="34">
        <v>1004</v>
      </c>
      <c r="M6" s="34" t="str">
        <f t="shared" si="0"/>
        <v/>
      </c>
      <c r="N6" s="34"/>
      <c r="O6" s="62" t="s">
        <v>537</v>
      </c>
      <c r="Y6" s="118"/>
      <c r="Z6" s="118"/>
    </row>
    <row r="7" spans="1:26" x14ac:dyDescent="0.2">
      <c r="A7" s="615" t="s">
        <v>144</v>
      </c>
      <c r="B7" s="615">
        <v>3</v>
      </c>
      <c r="C7" s="616">
        <v>9203</v>
      </c>
      <c r="D7" s="51">
        <v>0.20625000000000002</v>
      </c>
      <c r="E7" s="80" t="s">
        <v>538</v>
      </c>
      <c r="F7" s="44" t="str">
        <f>IF('Semaine P2'!X21&lt;&gt;"",'Semaine P2'!X21,"")</f>
        <v/>
      </c>
      <c r="G7" s="44" t="str">
        <f>IF('Semaine P2'!X21&lt;&gt;"",'Semaine P2'!A21,"")</f>
        <v/>
      </c>
      <c r="H7" s="44" t="str">
        <f>IF(F7="","",INDEX($L$3:$M$37,MATCH(F7,$L$3:$L$37,0),2))</f>
        <v/>
      </c>
      <c r="I7" s="44" t="str">
        <f>IF(F7="","",INDEX($L$3:$M$37,MATCH(F7,$L$3:$L$37,0),2))</f>
        <v/>
      </c>
      <c r="J7" s="378" t="s">
        <v>491</v>
      </c>
      <c r="K7" s="40"/>
      <c r="L7" s="34">
        <v>1005</v>
      </c>
      <c r="M7" s="34" t="str">
        <f t="shared" si="0"/>
        <v/>
      </c>
      <c r="O7" s="62" t="s">
        <v>539</v>
      </c>
      <c r="Y7" s="118"/>
      <c r="Z7" s="118"/>
    </row>
    <row r="8" spans="1:26" x14ac:dyDescent="0.2">
      <c r="A8" s="615" t="s">
        <v>144</v>
      </c>
      <c r="B8" s="615">
        <v>4</v>
      </c>
      <c r="C8" s="616">
        <v>9204</v>
      </c>
      <c r="D8" s="51">
        <v>0.20972222222222223</v>
      </c>
      <c r="E8" s="80" t="s">
        <v>495</v>
      </c>
      <c r="F8" s="44" t="str">
        <f>IF('Semaine P2'!X9&lt;&gt;"",'Semaine P2'!X9,"")</f>
        <v/>
      </c>
      <c r="G8" s="44" t="str">
        <f>IF('Semaine P2'!X9&lt;&gt;"",'Semaine P2'!A9,"")</f>
        <v/>
      </c>
      <c r="H8" s="44"/>
      <c r="I8" s="44"/>
      <c r="J8" s="378" t="s">
        <v>486</v>
      </c>
      <c r="L8" s="34">
        <v>1006</v>
      </c>
      <c r="M8" s="34" t="str">
        <f t="shared" si="0"/>
        <v/>
      </c>
      <c r="N8" s="34"/>
      <c r="O8" s="62" t="s">
        <v>540</v>
      </c>
      <c r="Y8" s="118"/>
      <c r="Z8" s="118"/>
    </row>
    <row r="9" spans="1:26" x14ac:dyDescent="0.2">
      <c r="A9" s="615" t="s">
        <v>86</v>
      </c>
      <c r="B9" s="615">
        <v>3</v>
      </c>
      <c r="C9" s="616">
        <v>9103</v>
      </c>
      <c r="D9" s="51">
        <v>0.21458333333333332</v>
      </c>
      <c r="E9" s="80" t="s">
        <v>541</v>
      </c>
      <c r="F9" s="44" t="str">
        <f>IF('Semaine P2'!N17&lt;&gt;"",'Semaine P2'!N17,"")</f>
        <v/>
      </c>
      <c r="G9" s="44" t="str">
        <f>IF('Semaine P2'!N17&lt;&gt;"",'Semaine P2'!A17,"")</f>
        <v/>
      </c>
      <c r="H9" s="44" t="str">
        <f>IF(F9="","",INDEX($L$3:$M$37,MATCH(F9,$L$3:$L$37,0),2))</f>
        <v/>
      </c>
      <c r="I9" s="44" t="str">
        <f>IF(F9="","",INDEX($L$3:$M$37,MATCH(F9,$L$3:$L$37,0),2))</f>
        <v/>
      </c>
      <c r="J9" s="378" t="s">
        <v>486</v>
      </c>
      <c r="K9" s="40"/>
      <c r="L9" s="34">
        <v>1007</v>
      </c>
      <c r="M9" s="34" t="str">
        <f t="shared" ref="M9:M14" si="1">IF(WEEKDAY($A$1)=3,"X","")</f>
        <v/>
      </c>
      <c r="O9" s="62" t="s">
        <v>542</v>
      </c>
      <c r="Y9" s="118"/>
      <c r="Z9" s="118"/>
    </row>
    <row r="10" spans="1:26" x14ac:dyDescent="0.2">
      <c r="A10" s="615" t="s">
        <v>144</v>
      </c>
      <c r="B10" s="615">
        <v>5</v>
      </c>
      <c r="C10" s="616">
        <v>9205</v>
      </c>
      <c r="D10" s="51">
        <v>0.22083333333333335</v>
      </c>
      <c r="E10" s="80" t="s">
        <v>543</v>
      </c>
      <c r="F10" s="44" t="str">
        <f>IF('Semaine P2'!S13&lt;&gt;"",'Semaine P2'!S13,"")</f>
        <v/>
      </c>
      <c r="G10" s="44" t="str">
        <f>IF('Semaine P2'!S13&lt;&gt;"",'Semaine P2'!A13,"")</f>
        <v/>
      </c>
      <c r="H10" s="44" t="str">
        <f>IF(F10="","",INDEX($L$3:$M$37,MATCH(F10,$L$3:$L$37,0),2))</f>
        <v/>
      </c>
      <c r="I10" s="44" t="str">
        <f>IF(F10="","",INDEX($L$3:$M$37,MATCH(F10,$L$3:$L$37,0),2))</f>
        <v/>
      </c>
      <c r="J10" s="378" t="s">
        <v>491</v>
      </c>
      <c r="L10" s="34">
        <v>1008</v>
      </c>
      <c r="M10" s="34" t="str">
        <f t="shared" si="1"/>
        <v/>
      </c>
      <c r="N10" s="34"/>
      <c r="O10" s="62" t="s">
        <v>544</v>
      </c>
      <c r="Y10" s="118"/>
      <c r="Z10" s="118"/>
    </row>
    <row r="11" spans="1:26" x14ac:dyDescent="0.2">
      <c r="A11" s="615" t="s">
        <v>86</v>
      </c>
      <c r="B11" s="615">
        <v>4</v>
      </c>
      <c r="C11" s="616">
        <v>9104</v>
      </c>
      <c r="D11" s="51">
        <v>0.22222222222222221</v>
      </c>
      <c r="E11" s="80" t="s">
        <v>545</v>
      </c>
      <c r="F11" s="44" t="str">
        <f>IF('Semaine P2'!S9&lt;&gt;"",'Semaine P2'!S9,"")</f>
        <v/>
      </c>
      <c r="G11" s="44" t="str">
        <f>IF('Semaine P2'!S9&lt;&gt;"",'Semaine P2'!A9,"")</f>
        <v/>
      </c>
      <c r="H11" s="44" t="str">
        <f>IF(F11="","",INDEX($L$3:$M$37,MATCH(F11,$L$3:$L$37,0),2))</f>
        <v/>
      </c>
      <c r="I11" s="44" t="str">
        <f>IF(F11="","",INDEX($L$3:$M$37,MATCH(F11,$L$3:$L$37,0),2))</f>
        <v/>
      </c>
      <c r="J11" s="378" t="s">
        <v>486</v>
      </c>
      <c r="K11" s="40"/>
      <c r="L11" s="34">
        <v>1009</v>
      </c>
      <c r="M11" s="34" t="str">
        <f t="shared" si="1"/>
        <v/>
      </c>
      <c r="O11" s="62" t="s">
        <v>546</v>
      </c>
      <c r="Y11" s="118"/>
      <c r="Z11" s="118"/>
    </row>
    <row r="12" spans="1:26" x14ac:dyDescent="0.2">
      <c r="A12" s="615" t="s">
        <v>144</v>
      </c>
      <c r="B12" s="615">
        <v>6</v>
      </c>
      <c r="C12" s="616">
        <v>9206</v>
      </c>
      <c r="D12" s="51">
        <v>0.22708333333333333</v>
      </c>
      <c r="E12" s="80" t="s">
        <v>516</v>
      </c>
      <c r="F12" s="44" t="str">
        <f>IF('Semaine P2'!S29&lt;&gt;"",'Semaine P2'!S29,"")</f>
        <v/>
      </c>
      <c r="G12" s="44" t="str">
        <f>IF('Semaine P2'!S29&lt;&gt;"",'Semaine P2'!A29,"")</f>
        <v/>
      </c>
      <c r="H12" s="44" t="str">
        <f>IF(F12="","",INDEX($L$3:$M$37,MATCH(F12,$L$3:$L$37,0),2))</f>
        <v/>
      </c>
      <c r="I12" s="44" t="str">
        <f>IF(F12="","",INDEX($L$3:$M$37,MATCH(F12,$L$3:$L$37,0),2))</f>
        <v/>
      </c>
      <c r="J12" s="378" t="s">
        <v>486</v>
      </c>
      <c r="L12" s="34">
        <v>1010</v>
      </c>
      <c r="M12" s="34" t="str">
        <f t="shared" si="1"/>
        <v/>
      </c>
      <c r="N12" s="34"/>
      <c r="O12" s="62" t="s">
        <v>547</v>
      </c>
      <c r="Y12" s="118"/>
      <c r="Z12" s="118"/>
    </row>
    <row r="13" spans="1:26" x14ac:dyDescent="0.2">
      <c r="A13" s="615" t="s">
        <v>86</v>
      </c>
      <c r="B13" s="615">
        <v>5</v>
      </c>
      <c r="C13" s="616">
        <v>9105</v>
      </c>
      <c r="D13" s="51">
        <v>0.22847222222222224</v>
      </c>
      <c r="E13" s="80" t="s">
        <v>497</v>
      </c>
      <c r="F13" s="44" t="str">
        <f>IF('Semaine P2'!N29&lt;&gt;"",'Semaine P2'!N29,"")</f>
        <v/>
      </c>
      <c r="G13" s="44" t="str">
        <f>IF('Semaine P2'!N29&lt;&gt;"",'Semaine P2'!A29,"")</f>
        <v/>
      </c>
      <c r="H13" s="44" t="str">
        <f>IF(F13="","",INDEX($L$3:$M$37,MATCH(F13,$L$3:$L$37,0),2))</f>
        <v/>
      </c>
      <c r="I13" s="44" t="str">
        <f>IF(F13="","",INDEX($L$3:$M$37,MATCH(F13,$L$3:$L$37,0),2))</f>
        <v/>
      </c>
      <c r="J13" s="378" t="s">
        <v>486</v>
      </c>
      <c r="K13" s="40"/>
      <c r="L13" s="34">
        <v>1011</v>
      </c>
      <c r="M13" s="34" t="str">
        <f t="shared" si="1"/>
        <v/>
      </c>
      <c r="O13" s="62" t="s">
        <v>548</v>
      </c>
      <c r="Y13" s="118"/>
      <c r="Z13" s="118"/>
    </row>
    <row r="14" spans="1:26" x14ac:dyDescent="0.2">
      <c r="A14" s="615" t="s">
        <v>86</v>
      </c>
      <c r="B14" s="615">
        <v>6</v>
      </c>
      <c r="C14" s="616">
        <v>9106</v>
      </c>
      <c r="D14" s="51">
        <v>0.23333333333333331</v>
      </c>
      <c r="E14" s="80" t="s">
        <v>549</v>
      </c>
      <c r="F14" s="44" t="str">
        <f>IF('Semaine P2'!X25&lt;&gt;"",'Semaine P2'!X25,"")</f>
        <v/>
      </c>
      <c r="G14" s="44" t="str">
        <f>IF('Semaine P2'!X25&lt;&gt;"",'Semaine P2'!A25,"")</f>
        <v/>
      </c>
      <c r="H14" s="44"/>
      <c r="I14" s="44"/>
      <c r="J14" s="378" t="s">
        <v>486</v>
      </c>
      <c r="L14" s="34">
        <v>1012</v>
      </c>
      <c r="M14" s="34" t="str">
        <f t="shared" si="1"/>
        <v/>
      </c>
      <c r="N14" s="34"/>
      <c r="O14" s="62" t="s">
        <v>550</v>
      </c>
      <c r="Y14" s="118"/>
      <c r="Z14" s="118"/>
    </row>
    <row r="15" spans="1:26" x14ac:dyDescent="0.2">
      <c r="A15" s="615" t="s">
        <v>144</v>
      </c>
      <c r="B15" s="615">
        <v>7</v>
      </c>
      <c r="C15" s="616">
        <v>9207</v>
      </c>
      <c r="D15" s="51">
        <v>0.23750000000000002</v>
      </c>
      <c r="E15" s="80" t="s">
        <v>551</v>
      </c>
      <c r="F15" s="44" t="str">
        <f>IF('Semaine P2'!I17&lt;&gt;"",'Semaine P2'!I17,"")</f>
        <v/>
      </c>
      <c r="G15" s="44" t="str">
        <f>IF('Semaine P2'!I17&lt;&gt;"",'Semaine P2'!A17,"")</f>
        <v/>
      </c>
      <c r="H15" s="44" t="str">
        <f>IF(F15="","",INDEX($L$3:$M$37,MATCH(F15,$L$3:$L$37,0),2))</f>
        <v/>
      </c>
      <c r="I15" s="44" t="str">
        <f>IF(F15="","",INDEX($L$3:$M$37,MATCH(F15,$L$3:$L$37,0),2))</f>
        <v/>
      </c>
      <c r="J15" s="378" t="s">
        <v>491</v>
      </c>
      <c r="K15" s="40"/>
      <c r="L15" s="34">
        <v>1013</v>
      </c>
      <c r="M15" s="34" t="str">
        <f t="shared" ref="M15:M20" si="2">IF(WEEKDAY($A$1)=4,"X","")</f>
        <v/>
      </c>
      <c r="O15" s="62" t="s">
        <v>552</v>
      </c>
      <c r="Y15" s="118"/>
      <c r="Z15" s="118"/>
    </row>
    <row r="16" spans="1:26" x14ac:dyDescent="0.2">
      <c r="A16" s="615" t="s">
        <v>86</v>
      </c>
      <c r="B16" s="615">
        <v>7</v>
      </c>
      <c r="C16" s="616">
        <v>9107</v>
      </c>
      <c r="D16" s="51">
        <v>0.23750000000000002</v>
      </c>
      <c r="E16" s="80" t="s">
        <v>553</v>
      </c>
      <c r="F16" s="44" t="str">
        <f>IF('Semaine P2'!N13&lt;&gt;"",'Semaine P2'!N13,"")</f>
        <v/>
      </c>
      <c r="G16" s="44" t="str">
        <f>IF('Semaine P2'!N13&lt;&gt;"",'Semaine P2'!A13,"")</f>
        <v/>
      </c>
      <c r="H16" s="44" t="str">
        <f>IF(F16="","",INDEX($L$3:$M$37,MATCH(F16,$L$3:$L$37,0),2))</f>
        <v/>
      </c>
      <c r="I16" s="44" t="str">
        <f>IF(F16="","",INDEX($L$3:$M$37,MATCH(F16,$L$3:$L$37,0),2))</f>
        <v/>
      </c>
      <c r="J16" s="378" t="s">
        <v>486</v>
      </c>
      <c r="L16" s="34">
        <v>1014</v>
      </c>
      <c r="M16" s="34" t="str">
        <f t="shared" si="2"/>
        <v/>
      </c>
      <c r="N16" s="34"/>
      <c r="O16" s="62" t="s">
        <v>554</v>
      </c>
      <c r="Y16" s="118"/>
      <c r="Z16" s="118"/>
    </row>
    <row r="17" spans="1:26" x14ac:dyDescent="0.2">
      <c r="A17" s="615" t="s">
        <v>144</v>
      </c>
      <c r="B17" s="615">
        <v>8</v>
      </c>
      <c r="C17" s="616">
        <v>9208</v>
      </c>
      <c r="D17" s="51">
        <v>0.24583333333333335</v>
      </c>
      <c r="E17" s="80" t="s">
        <v>555</v>
      </c>
      <c r="F17" s="44" t="str">
        <f>IF('Semaine P2'!S25&lt;&gt;"",'Semaine P2'!S25,"")</f>
        <v/>
      </c>
      <c r="G17" s="44" t="str">
        <f>IF('Semaine P2'!S25&lt;&gt;"",'Semaine P2'!A25,"")</f>
        <v/>
      </c>
      <c r="H17" s="44" t="str">
        <f>IF(F17="","",INDEX($L$3:$M$37,MATCH(F17,$L$3:$L$37,0),2))</f>
        <v/>
      </c>
      <c r="I17" s="44" t="str">
        <f>IF(F17="","",INDEX($L$3:$M$37,MATCH(F17,$L$3:$L$37,0),2))</f>
        <v/>
      </c>
      <c r="J17" s="378" t="s">
        <v>486</v>
      </c>
      <c r="K17" s="40"/>
      <c r="L17" s="34">
        <v>1015</v>
      </c>
      <c r="M17" s="34" t="str">
        <f t="shared" si="2"/>
        <v/>
      </c>
      <c r="O17" s="62" t="s">
        <v>556</v>
      </c>
      <c r="Y17" s="118"/>
      <c r="Z17" s="118"/>
    </row>
    <row r="18" spans="1:26" x14ac:dyDescent="0.2">
      <c r="A18" s="615" t="s">
        <v>86</v>
      </c>
      <c r="B18" s="615">
        <v>8</v>
      </c>
      <c r="C18" s="616">
        <v>9108</v>
      </c>
      <c r="D18" s="51">
        <v>0.24722222222222223</v>
      </c>
      <c r="E18" s="80" t="s">
        <v>518</v>
      </c>
      <c r="F18" s="44" t="str">
        <f>IF('Semaine P2'!N9&lt;&gt;"",'Semaine P2'!N9,"")</f>
        <v/>
      </c>
      <c r="G18" s="44" t="str">
        <f>IF('Semaine P2'!N9&lt;&gt;"",'Semaine P2'!A9,"")</f>
        <v/>
      </c>
      <c r="H18" s="44" t="str">
        <f>IF(F18="","",INDEX($L$3:$M$37,MATCH(F18,$L$3:$L$37,0),2))</f>
        <v/>
      </c>
      <c r="I18" s="44" t="str">
        <f>IF(F18="","",INDEX($L$3:$M$37,MATCH(F18,$L$3:$L$37,0),2))</f>
        <v/>
      </c>
      <c r="J18" s="378" t="s">
        <v>486</v>
      </c>
      <c r="L18" s="34">
        <v>1016</v>
      </c>
      <c r="M18" s="34" t="str">
        <f t="shared" si="2"/>
        <v/>
      </c>
      <c r="N18" s="34"/>
      <c r="O18" s="62" t="s">
        <v>557</v>
      </c>
      <c r="Y18" s="118"/>
      <c r="Z18" s="118"/>
    </row>
    <row r="19" spans="1:26" x14ac:dyDescent="0.2">
      <c r="A19" s="615" t="s">
        <v>144</v>
      </c>
      <c r="B19" s="615">
        <v>9</v>
      </c>
      <c r="C19" s="616">
        <v>9209</v>
      </c>
      <c r="D19" s="51">
        <v>0.25138888888888888</v>
      </c>
      <c r="E19" s="80" t="s">
        <v>502</v>
      </c>
      <c r="F19" s="44" t="str">
        <f>IF('Semaine P2'!S21&lt;&gt;"",'Semaine P2'!S21,"")</f>
        <v/>
      </c>
      <c r="G19" s="44" t="str">
        <f>IF('Semaine P2'!S21&lt;&gt;"",'Semaine P2'!A21,"")</f>
        <v/>
      </c>
      <c r="H19" s="44" t="str">
        <f>IF(F19="","",INDEX($L$3:$M$37,MATCH(F19,$L$3:$L$37,0),2))</f>
        <v/>
      </c>
      <c r="I19" s="44" t="str">
        <f>IF(F19="","",INDEX($L$3:$M$37,MATCH(F19,$L$3:$L$37,0),2))</f>
        <v/>
      </c>
      <c r="J19" s="378" t="s">
        <v>491</v>
      </c>
      <c r="K19" s="40"/>
      <c r="L19" s="34">
        <v>1017</v>
      </c>
      <c r="M19" s="34" t="str">
        <f t="shared" si="2"/>
        <v/>
      </c>
      <c r="O19" s="62" t="s">
        <v>558</v>
      </c>
      <c r="Y19" s="118"/>
      <c r="Z19" s="118"/>
    </row>
    <row r="20" spans="1:26" x14ac:dyDescent="0.2">
      <c r="A20" s="615" t="s">
        <v>86</v>
      </c>
      <c r="B20" s="615">
        <v>9</v>
      </c>
      <c r="C20" s="616">
        <v>9109</v>
      </c>
      <c r="D20" s="51">
        <v>0.25625000000000003</v>
      </c>
      <c r="E20" s="80" t="s">
        <v>559</v>
      </c>
      <c r="F20" s="44" t="str">
        <f>IF('Semaine P2'!I13&lt;&gt;"",'Semaine P2'!I13,"")</f>
        <v/>
      </c>
      <c r="G20" s="44" t="str">
        <f>IF('Semaine P2'!I13&lt;&gt;"",'Semaine P2'!A13,"")</f>
        <v/>
      </c>
      <c r="H20" s="44" t="str">
        <f t="shared" ref="H20:H26" si="3">IF(F20="","",INDEX($L$3:$M$37,MATCH(F20,$L$3:$L$37,0),2))</f>
        <v/>
      </c>
      <c r="I20" s="44" t="str">
        <f t="shared" ref="I20:I26" si="4">IF(F20="","",INDEX($L$3:$M$37,MATCH(F20,$L$3:$L$37,0),2))</f>
        <v/>
      </c>
      <c r="J20" s="692" t="s">
        <v>560</v>
      </c>
      <c r="L20" s="34">
        <v>1018</v>
      </c>
      <c r="M20" s="34" t="str">
        <f t="shared" si="2"/>
        <v/>
      </c>
      <c r="N20" s="34"/>
      <c r="O20" s="62" t="s">
        <v>561</v>
      </c>
      <c r="Y20" s="118"/>
      <c r="Z20" s="118"/>
    </row>
    <row r="21" spans="1:26" x14ac:dyDescent="0.2">
      <c r="A21" s="615" t="s">
        <v>144</v>
      </c>
      <c r="B21" s="615">
        <v>10</v>
      </c>
      <c r="C21" s="616">
        <v>9210</v>
      </c>
      <c r="D21" s="51">
        <v>0.26041666666666669</v>
      </c>
      <c r="E21" s="80" t="s">
        <v>562</v>
      </c>
      <c r="F21" s="44" t="str">
        <f>IF('Semaine P2'!N21&lt;&gt;"",'Semaine P2'!N21,"")</f>
        <v/>
      </c>
      <c r="G21" s="44" t="str">
        <f>IF('Semaine P2'!N21&lt;&gt;"",'Semaine P2'!A21,"")</f>
        <v/>
      </c>
      <c r="H21" s="44" t="str">
        <f t="shared" si="3"/>
        <v/>
      </c>
      <c r="I21" s="44" t="str">
        <f t="shared" si="4"/>
        <v/>
      </c>
      <c r="J21" s="378" t="s">
        <v>486</v>
      </c>
      <c r="K21" s="40"/>
      <c r="L21" s="34">
        <v>1019</v>
      </c>
      <c r="M21" s="34" t="str">
        <f t="shared" ref="M21:M26" si="5">IF(WEEKDAY($A$1)=5,"X","")</f>
        <v>X</v>
      </c>
      <c r="O21" s="62" t="s">
        <v>563</v>
      </c>
      <c r="Y21" s="118"/>
      <c r="Z21" s="118"/>
    </row>
    <row r="22" spans="1:26" x14ac:dyDescent="0.2">
      <c r="A22" s="615" t="s">
        <v>86</v>
      </c>
      <c r="B22" s="615">
        <v>10</v>
      </c>
      <c r="C22" s="616">
        <v>9110</v>
      </c>
      <c r="D22" s="51">
        <v>0.26458333333333334</v>
      </c>
      <c r="E22" s="80" t="s">
        <v>564</v>
      </c>
      <c r="F22" s="44" t="str">
        <f>IF('Semaine P2'!I9&lt;&gt;"",'Semaine P2'!I9,"")</f>
        <v/>
      </c>
      <c r="G22" s="44" t="str">
        <f>IF('Semaine P2'!I9&lt;&gt;"",'Semaine P2'!A9,"")</f>
        <v/>
      </c>
      <c r="H22" s="44" t="str">
        <f t="shared" si="3"/>
        <v/>
      </c>
      <c r="I22" s="44" t="str">
        <f t="shared" si="4"/>
        <v/>
      </c>
      <c r="J22" s="692" t="s">
        <v>565</v>
      </c>
      <c r="L22" s="34">
        <v>1020</v>
      </c>
      <c r="M22" s="34" t="str">
        <f t="shared" si="5"/>
        <v>X</v>
      </c>
      <c r="N22" s="34"/>
      <c r="O22" s="62" t="s">
        <v>566</v>
      </c>
      <c r="Y22" s="118"/>
      <c r="Z22" s="118"/>
    </row>
    <row r="23" spans="1:26" x14ac:dyDescent="0.2">
      <c r="A23" s="615" t="s">
        <v>144</v>
      </c>
      <c r="B23" s="615">
        <v>11</v>
      </c>
      <c r="C23" s="616">
        <v>9211</v>
      </c>
      <c r="D23" s="51">
        <v>0.26874999999999999</v>
      </c>
      <c r="E23" s="80" t="s">
        <v>567</v>
      </c>
      <c r="F23" s="44" t="str">
        <f>IF('Semaine P2'!I29&lt;&gt;"",'Semaine P2'!I29,"")</f>
        <v/>
      </c>
      <c r="G23" s="44" t="str">
        <f>IF('Semaine P2'!I29&lt;&gt;"",'Semaine P2'!A29,"")</f>
        <v/>
      </c>
      <c r="H23" s="44" t="str">
        <f t="shared" si="3"/>
        <v/>
      </c>
      <c r="I23" s="44" t="str">
        <f t="shared" si="4"/>
        <v/>
      </c>
      <c r="J23" s="378" t="s">
        <v>486</v>
      </c>
      <c r="K23" s="40"/>
      <c r="L23" s="34">
        <v>1021</v>
      </c>
      <c r="M23" s="34" t="str">
        <f t="shared" si="5"/>
        <v>X</v>
      </c>
      <c r="O23" s="62" t="s">
        <v>568</v>
      </c>
      <c r="Y23" s="118"/>
      <c r="Z23" s="118"/>
    </row>
    <row r="24" spans="1:26" x14ac:dyDescent="0.2">
      <c r="A24" s="615" t="s">
        <v>144</v>
      </c>
      <c r="B24" s="615">
        <v>12</v>
      </c>
      <c r="C24" s="616">
        <v>9212</v>
      </c>
      <c r="D24" s="51">
        <v>0.27083333333333331</v>
      </c>
      <c r="E24" s="80" t="s">
        <v>504</v>
      </c>
      <c r="F24" s="44" t="str">
        <f>IF('Semaine P2'!D13&lt;&gt;"",'Semaine P2'!D13,"")</f>
        <v/>
      </c>
      <c r="G24" s="44" t="str">
        <f>IF('Semaine P2'!D13&lt;&gt;"",'Semaine P2'!A13,"")</f>
        <v/>
      </c>
      <c r="H24" s="44" t="str">
        <f t="shared" si="3"/>
        <v/>
      </c>
      <c r="I24" s="44" t="str">
        <f t="shared" si="4"/>
        <v/>
      </c>
      <c r="J24" s="378" t="s">
        <v>491</v>
      </c>
      <c r="L24" s="34">
        <v>1022</v>
      </c>
      <c r="M24" s="34" t="str">
        <f t="shared" si="5"/>
        <v>X</v>
      </c>
      <c r="N24" s="34"/>
      <c r="O24" s="62" t="s">
        <v>569</v>
      </c>
      <c r="Y24" s="118"/>
      <c r="Z24" s="118"/>
    </row>
    <row r="25" spans="1:26" x14ac:dyDescent="0.2">
      <c r="A25" s="615" t="s">
        <v>86</v>
      </c>
      <c r="B25" s="615">
        <v>11</v>
      </c>
      <c r="C25" s="616">
        <v>9111</v>
      </c>
      <c r="D25" s="51">
        <v>0.27291666666666664</v>
      </c>
      <c r="E25" s="80" t="s">
        <v>570</v>
      </c>
      <c r="F25" s="44" t="str">
        <f>IF('Semaine P2'!D17&lt;&gt;"",'Semaine P2'!D17,"")</f>
        <v/>
      </c>
      <c r="G25" s="44" t="str">
        <f>IF('Semaine P2'!D17&lt;&gt;"",'Semaine P2'!A17,"")</f>
        <v/>
      </c>
      <c r="H25" s="44" t="str">
        <f t="shared" si="3"/>
        <v/>
      </c>
      <c r="I25" s="44" t="str">
        <f t="shared" si="4"/>
        <v/>
      </c>
      <c r="J25" s="692" t="s">
        <v>510</v>
      </c>
      <c r="K25" s="40"/>
      <c r="L25" s="34">
        <v>1023</v>
      </c>
      <c r="M25" s="34" t="str">
        <f t="shared" si="5"/>
        <v>X</v>
      </c>
      <c r="O25" s="62" t="s">
        <v>571</v>
      </c>
      <c r="Y25" s="118"/>
      <c r="Z25" s="118"/>
    </row>
    <row r="26" spans="1:26" x14ac:dyDescent="0.2">
      <c r="A26" s="615" t="s">
        <v>144</v>
      </c>
      <c r="B26" s="615">
        <v>13</v>
      </c>
      <c r="C26" s="616">
        <v>9213</v>
      </c>
      <c r="D26" s="51">
        <v>0.27638888888888885</v>
      </c>
      <c r="E26" s="80" t="s">
        <v>572</v>
      </c>
      <c r="F26" s="44" t="str">
        <f>IF('Semaine P2'!N25&lt;&gt;"",'Semaine P2'!N25,"")</f>
        <v/>
      </c>
      <c r="G26" s="44" t="str">
        <f>IF('Semaine P2'!N25&lt;&gt;"",'Semaine P2'!A25,"")</f>
        <v/>
      </c>
      <c r="H26" s="44" t="str">
        <f t="shared" si="3"/>
        <v/>
      </c>
      <c r="I26" s="44" t="str">
        <f t="shared" si="4"/>
        <v/>
      </c>
      <c r="J26" s="378" t="s">
        <v>486</v>
      </c>
      <c r="L26" s="34">
        <v>1024</v>
      </c>
      <c r="M26" s="34" t="str">
        <f t="shared" si="5"/>
        <v>X</v>
      </c>
      <c r="N26" s="34"/>
      <c r="O26" s="62" t="s">
        <v>573</v>
      </c>
      <c r="Y26" s="118"/>
      <c r="Z26" s="118"/>
    </row>
    <row r="27" spans="1:26" x14ac:dyDescent="0.2">
      <c r="A27" s="755" t="s">
        <v>144</v>
      </c>
      <c r="B27" s="755">
        <v>14</v>
      </c>
      <c r="C27" s="756">
        <v>9214</v>
      </c>
      <c r="D27" s="366">
        <v>0.28194444444444444</v>
      </c>
      <c r="E27" s="367" t="s">
        <v>498</v>
      </c>
      <c r="F27" s="362" t="str">
        <f>IF('Semaine P2'!I25&lt;&gt;"",'Semaine P2'!I25,"")</f>
        <v/>
      </c>
      <c r="G27" s="362" t="str">
        <f>IF('Semaine P2'!I25&lt;&gt;"",'Semaine P2'!A25,"")</f>
        <v/>
      </c>
      <c r="H27" s="362" t="str">
        <f>IF(F27="","",INDEX($L$3:$M$37,MATCH(F27,$L$3:$L$37,0),2))</f>
        <v/>
      </c>
      <c r="I27" s="362" t="str">
        <f>IF(F27="","",INDEX($L$3:$M$37,MATCH(F27,$L$3:$L$37,0),2))</f>
        <v/>
      </c>
      <c r="J27" s="704" t="s">
        <v>491</v>
      </c>
      <c r="K27" s="40"/>
      <c r="L27" s="34">
        <v>1025</v>
      </c>
      <c r="M27" s="34" t="str">
        <f t="shared" ref="M27:M32" si="6">IF(WEEKDAY($A$1)=6,"X","")</f>
        <v/>
      </c>
      <c r="O27" s="62" t="s">
        <v>574</v>
      </c>
      <c r="Y27" s="118"/>
      <c r="Z27" s="118"/>
    </row>
    <row r="28" spans="1:26" ht="13.5" thickBot="1" x14ac:dyDescent="0.25">
      <c r="A28" s="755" t="s">
        <v>86</v>
      </c>
      <c r="B28" s="755">
        <v>12</v>
      </c>
      <c r="C28" s="756">
        <v>9112</v>
      </c>
      <c r="D28" s="366">
        <v>0.28333333333333333</v>
      </c>
      <c r="E28" s="367" t="s">
        <v>575</v>
      </c>
      <c r="F28" s="362" t="str">
        <f>IF('Semaine P2'!D9&lt;&gt;"",'Semaine P2'!D9,"")</f>
        <v/>
      </c>
      <c r="G28" s="362" t="str">
        <f>IF('Semaine P2'!D9&lt;&gt;"",'Semaine P2'!A9,"")</f>
        <v/>
      </c>
      <c r="H28" s="362" t="str">
        <f>IF(F28="","",INDEX($L$3:$M$37,MATCH(F28,$L$3:$L$37,0),2))</f>
        <v/>
      </c>
      <c r="I28" s="362" t="str">
        <f>IF(F28="","",INDEX($L$3:$M$37,MATCH(F28,$L$3:$L$37,0),2))</f>
        <v/>
      </c>
      <c r="J28" s="759" t="s">
        <v>576</v>
      </c>
      <c r="L28" s="34">
        <v>1026</v>
      </c>
      <c r="M28" s="34" t="str">
        <f t="shared" si="6"/>
        <v/>
      </c>
      <c r="N28" s="34"/>
      <c r="O28" s="62" t="s">
        <v>577</v>
      </c>
      <c r="Y28" s="118"/>
      <c r="Z28" s="118"/>
    </row>
    <row r="29" spans="1:26" ht="13.5" thickTop="1" x14ac:dyDescent="0.2">
      <c r="A29" s="757" t="s">
        <v>144</v>
      </c>
      <c r="B29" s="757">
        <v>6</v>
      </c>
      <c r="C29" s="758">
        <v>9206</v>
      </c>
      <c r="D29" s="725">
        <v>0.61111111111111105</v>
      </c>
      <c r="E29" s="368" t="s">
        <v>578</v>
      </c>
      <c r="F29" s="363" t="str">
        <f>IF('Semaine P2'!I26&lt;&gt;"",'Semaine P2'!I26,"")</f>
        <v/>
      </c>
      <c r="G29" s="363"/>
      <c r="H29" s="363"/>
      <c r="I29" s="363"/>
      <c r="J29" s="728" t="s">
        <v>486</v>
      </c>
      <c r="K29" s="40"/>
      <c r="L29" s="34">
        <v>1027</v>
      </c>
      <c r="M29" s="34" t="str">
        <f t="shared" si="6"/>
        <v/>
      </c>
      <c r="O29" s="62" t="s">
        <v>579</v>
      </c>
      <c r="Y29" s="118"/>
      <c r="Z29" s="118"/>
    </row>
    <row r="30" spans="1:26" x14ac:dyDescent="0.2">
      <c r="A30" s="615" t="s">
        <v>86</v>
      </c>
      <c r="B30" s="615">
        <v>2</v>
      </c>
      <c r="C30" s="616">
        <v>9102</v>
      </c>
      <c r="D30" s="51">
        <v>0.62083333333333335</v>
      </c>
      <c r="E30" s="80" t="s">
        <v>498</v>
      </c>
      <c r="F30" s="44"/>
      <c r="G30" s="44"/>
      <c r="H30" s="44"/>
      <c r="I30" s="44"/>
      <c r="J30" s="378" t="s">
        <v>486</v>
      </c>
      <c r="L30" s="34">
        <v>1028</v>
      </c>
      <c r="M30" s="34" t="str">
        <f t="shared" si="6"/>
        <v/>
      </c>
      <c r="N30" s="34"/>
      <c r="Y30" s="118"/>
      <c r="Z30" s="118"/>
    </row>
    <row r="31" spans="1:26" x14ac:dyDescent="0.2">
      <c r="A31" s="615" t="s">
        <v>144</v>
      </c>
      <c r="B31" s="615">
        <v>11</v>
      </c>
      <c r="C31" s="616">
        <v>9211</v>
      </c>
      <c r="D31" s="51">
        <v>0.64097222222222217</v>
      </c>
      <c r="E31" s="80" t="s">
        <v>580</v>
      </c>
      <c r="F31" s="44"/>
      <c r="G31" s="44"/>
      <c r="H31" s="44"/>
      <c r="I31" s="44"/>
      <c r="J31" s="378" t="s">
        <v>486</v>
      </c>
      <c r="K31" s="40"/>
      <c r="L31" s="34">
        <v>1029</v>
      </c>
      <c r="M31" s="34" t="str">
        <f t="shared" si="6"/>
        <v/>
      </c>
      <c r="Y31" s="118"/>
      <c r="Z31" s="118"/>
    </row>
    <row r="32" spans="1:26" x14ac:dyDescent="0.2">
      <c r="A32" s="615" t="s">
        <v>86</v>
      </c>
      <c r="B32" s="615">
        <v>5</v>
      </c>
      <c r="C32" s="616">
        <v>9105</v>
      </c>
      <c r="D32" s="51">
        <v>0.65</v>
      </c>
      <c r="E32" s="80" t="s">
        <v>581</v>
      </c>
      <c r="F32" s="44"/>
      <c r="G32" s="44"/>
      <c r="H32" s="44"/>
      <c r="I32" s="44"/>
      <c r="J32" s="378" t="s">
        <v>486</v>
      </c>
      <c r="L32" s="34">
        <v>1030</v>
      </c>
      <c r="M32" s="34" t="str">
        <f t="shared" si="6"/>
        <v/>
      </c>
      <c r="N32" s="34"/>
      <c r="Y32" s="118"/>
      <c r="Z32" s="118"/>
    </row>
    <row r="33" spans="1:26" x14ac:dyDescent="0.2">
      <c r="A33"/>
      <c r="B33"/>
      <c r="C33"/>
      <c r="D33"/>
      <c r="K33" s="40"/>
      <c r="L33" s="34">
        <v>1031</v>
      </c>
      <c r="M33" s="34" t="str">
        <f>IF(WEEKDAY($A$1)=7,"X","")</f>
        <v/>
      </c>
      <c r="Y33" s="118"/>
      <c r="Z33" s="118"/>
    </row>
    <row r="34" spans="1:26" x14ac:dyDescent="0.2">
      <c r="A34"/>
      <c r="B34"/>
      <c r="C34"/>
      <c r="D34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  <c r="Y34" s="118"/>
      <c r="Z34" s="118"/>
    </row>
    <row r="35" spans="1:26" x14ac:dyDescent="0.2">
      <c r="A35" s="90"/>
      <c r="B35" s="90"/>
      <c r="C35" s="90"/>
      <c r="D35" s="37"/>
      <c r="E35" s="90"/>
      <c r="F35" s="90"/>
      <c r="G35" s="90"/>
      <c r="H35" s="90"/>
      <c r="I35" s="90"/>
      <c r="J35" s="90"/>
      <c r="K35" s="40"/>
      <c r="L35" s="34">
        <v>1033</v>
      </c>
      <c r="M35" s="34" t="str">
        <f>IF(WEEKDAY($A$1)=7,"X","")</f>
        <v/>
      </c>
      <c r="Y35" s="118"/>
      <c r="Z35" s="118"/>
    </row>
    <row r="36" spans="1:26" x14ac:dyDescent="0.2">
      <c r="A36" s="90"/>
      <c r="B36" s="90"/>
      <c r="C36" s="90"/>
      <c r="D36" s="37"/>
      <c r="E36" s="90"/>
      <c r="F36" s="90"/>
      <c r="G36" s="90"/>
      <c r="H36" s="90"/>
      <c r="I36" s="90"/>
      <c r="J36" s="90"/>
      <c r="L36" s="34"/>
      <c r="M36" s="34"/>
      <c r="N36" s="34"/>
      <c r="Y36" s="118"/>
      <c r="Z36" s="118"/>
    </row>
    <row r="37" spans="1:26" x14ac:dyDescent="0.2">
      <c r="A37" s="90"/>
      <c r="B37" s="90"/>
      <c r="C37" s="90"/>
      <c r="D37" s="37"/>
      <c r="E37" s="90"/>
      <c r="F37" s="90"/>
      <c r="G37" s="90"/>
      <c r="H37" s="90"/>
      <c r="I37" s="90"/>
      <c r="J37" s="90"/>
      <c r="K37" s="40"/>
      <c r="L37" s="40"/>
    </row>
    <row r="38" spans="1:26" x14ac:dyDescent="0.2">
      <c r="A38" s="300"/>
      <c r="B38" s="300"/>
      <c r="C38" s="300"/>
      <c r="D38" s="37"/>
      <c r="E38" s="300"/>
      <c r="F38" s="300"/>
      <c r="G38" s="300"/>
      <c r="H38" s="300"/>
      <c r="I38" s="300"/>
      <c r="J38" s="300"/>
      <c r="L38" s="34"/>
      <c r="M38" s="34"/>
      <c r="N38" s="34"/>
    </row>
    <row r="39" spans="1:26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26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</row>
    <row r="41" spans="1:26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26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</row>
    <row r="43" spans="1:26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26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</row>
    <row r="45" spans="1:26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26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</row>
    <row r="47" spans="1:26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26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</row>
    <row r="49" spans="3:14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4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</row>
    <row r="51" spans="3:14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4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</row>
    <row r="53" spans="3:14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4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</row>
    <row r="55" spans="3:14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4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</row>
    <row r="57" spans="3:14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4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</row>
    <row r="59" spans="3:14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4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</row>
    <row r="61" spans="3:14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4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</row>
    <row r="63" spans="3:14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4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</row>
    <row r="65" spans="3:14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4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</row>
    <row r="67" spans="3:14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4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</row>
    <row r="69" spans="3:14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4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</row>
    <row r="71" spans="3:14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4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</row>
    <row r="73" spans="3:14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4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</row>
    <row r="75" spans="3:14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4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</row>
    <row r="77" spans="3:14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4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</row>
    <row r="79" spans="3:14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4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</row>
    <row r="81" spans="3:14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4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</row>
    <row r="83" spans="3:14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4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</row>
    <row r="85" spans="3:14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4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</row>
    <row r="87" spans="3:14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4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</row>
    <row r="89" spans="3:14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4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</row>
    <row r="91" spans="3:14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4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</row>
    <row r="93" spans="3:14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4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</row>
    <row r="95" spans="3:14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4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</row>
    <row r="97" spans="3:14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4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</row>
    <row r="99" spans="3:14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4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</row>
    <row r="101" spans="3:14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4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</row>
    <row r="103" spans="3:14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4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</row>
    <row r="105" spans="3:14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4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</row>
    <row r="107" spans="3:14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4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</row>
    <row r="109" spans="3:14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4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</row>
    <row r="111" spans="3:14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4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</row>
    <row r="113" spans="3:14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4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</row>
    <row r="115" spans="3:14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4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</row>
    <row r="117" spans="3:14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4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</row>
    <row r="119" spans="3:14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4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</row>
    <row r="121" spans="3:14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4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</row>
    <row r="123" spans="3:14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4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</row>
    <row r="125" spans="3:14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4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</row>
    <row r="127" spans="3:14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4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</row>
    <row r="129" spans="3:14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4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</row>
    <row r="131" spans="3:14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4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</row>
    <row r="133" spans="3:14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4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</row>
    <row r="135" spans="3:14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4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</row>
    <row r="137" spans="3:14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4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</row>
    <row r="139" spans="3:14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4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</row>
    <row r="141" spans="3:14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4" x14ac:dyDescent="0.2">
      <c r="C142" s="38"/>
      <c r="D142" s="37"/>
      <c r="E142" s="37"/>
      <c r="F142" s="36"/>
      <c r="G142" s="37"/>
      <c r="H142" s="300"/>
      <c r="I142" s="300"/>
      <c r="J142" s="300"/>
    </row>
    <row r="143" spans="3:14" x14ac:dyDescent="0.2">
      <c r="C143" s="38"/>
      <c r="D143" s="37"/>
      <c r="E143" s="37"/>
      <c r="F143" s="36"/>
      <c r="G143" s="37"/>
      <c r="H143" s="300"/>
      <c r="I143" s="300"/>
      <c r="J143" s="300"/>
    </row>
    <row r="144" spans="3:14" x14ac:dyDescent="0.2">
      <c r="C144" s="38"/>
      <c r="D144" s="37"/>
      <c r="E144" s="37"/>
      <c r="F144" s="36"/>
      <c r="G144" s="37"/>
      <c r="H144" s="300"/>
      <c r="I144" s="300"/>
      <c r="J144" s="300"/>
    </row>
    <row r="145" spans="3:10" x14ac:dyDescent="0.2">
      <c r="C145" s="38"/>
      <c r="D145" s="37"/>
      <c r="E145" s="37"/>
      <c r="F145" s="36"/>
      <c r="G145" s="37"/>
      <c r="H145" s="300"/>
      <c r="I145" s="300"/>
      <c r="J145" s="300"/>
    </row>
    <row r="146" spans="3:10" x14ac:dyDescent="0.2">
      <c r="C146" s="38"/>
      <c r="D146" s="37"/>
      <c r="E146" s="37"/>
      <c r="F146" s="36"/>
      <c r="G146" s="37"/>
      <c r="H146" s="300"/>
      <c r="I146" s="300"/>
      <c r="J146" s="300"/>
    </row>
    <row r="147" spans="3:10" x14ac:dyDescent="0.2">
      <c r="C147" s="38"/>
      <c r="D147" s="37"/>
      <c r="E147" s="37"/>
      <c r="F147" s="36"/>
      <c r="G147" s="37"/>
      <c r="H147" s="300"/>
      <c r="I147" s="300"/>
      <c r="J147" s="300"/>
    </row>
    <row r="148" spans="3:10" x14ac:dyDescent="0.2">
      <c r="C148" s="38"/>
      <c r="D148" s="37"/>
      <c r="E148" s="37"/>
      <c r="F148" s="36"/>
      <c r="G148" s="37"/>
      <c r="H148" s="300"/>
      <c r="I148" s="300"/>
      <c r="J148" s="300"/>
    </row>
    <row r="149" spans="3:10" x14ac:dyDescent="0.2">
      <c r="C149" s="38"/>
      <c r="D149" s="37"/>
      <c r="E149" s="37"/>
      <c r="F149" s="36"/>
      <c r="G149" s="37"/>
      <c r="H149" s="300"/>
      <c r="I149" s="300"/>
      <c r="J149" s="300"/>
    </row>
    <row r="150" spans="3:10" x14ac:dyDescent="0.2">
      <c r="C150" s="38"/>
      <c r="D150" s="37"/>
      <c r="E150" s="37"/>
      <c r="F150" s="36"/>
      <c r="G150" s="37"/>
      <c r="H150" s="300"/>
      <c r="I150" s="300"/>
      <c r="J150" s="300"/>
    </row>
    <row r="151" spans="3:10" x14ac:dyDescent="0.2">
      <c r="C151" s="38"/>
      <c r="D151" s="37"/>
      <c r="E151" s="37"/>
      <c r="F151" s="36"/>
      <c r="G151" s="37"/>
      <c r="H151" s="300"/>
      <c r="I151" s="300"/>
      <c r="J151" s="300"/>
    </row>
    <row r="152" spans="3:10" x14ac:dyDescent="0.2">
      <c r="C152" s="38"/>
      <c r="D152" s="37"/>
      <c r="E152" s="37"/>
      <c r="F152" s="36"/>
      <c r="G152" s="37"/>
      <c r="H152" s="300"/>
      <c r="I152" s="300"/>
      <c r="J152" s="300"/>
    </row>
    <row r="153" spans="3:10" x14ac:dyDescent="0.2">
      <c r="C153" s="38"/>
      <c r="D153" s="37"/>
      <c r="E153" s="37"/>
      <c r="F153" s="36"/>
      <c r="G153" s="37"/>
      <c r="H153" s="300"/>
      <c r="I153" s="300"/>
      <c r="J153" s="300"/>
    </row>
    <row r="154" spans="3:10" x14ac:dyDescent="0.2">
      <c r="C154" s="38"/>
      <c r="D154" s="37"/>
      <c r="E154" s="37"/>
      <c r="F154" s="36"/>
      <c r="G154" s="37"/>
      <c r="H154" s="300"/>
      <c r="I154" s="300"/>
      <c r="J154" s="300"/>
    </row>
    <row r="155" spans="3:10" x14ac:dyDescent="0.2">
      <c r="C155" s="38"/>
      <c r="D155" s="37"/>
      <c r="E155" s="37"/>
      <c r="F155" s="36"/>
      <c r="G155" s="37"/>
      <c r="H155" s="300"/>
      <c r="I155" s="300"/>
      <c r="J155" s="300"/>
    </row>
    <row r="156" spans="3:10" x14ac:dyDescent="0.2">
      <c r="C156" s="38"/>
      <c r="D156" s="37"/>
      <c r="E156" s="37"/>
      <c r="F156" s="36"/>
      <c r="G156" s="37"/>
      <c r="H156" s="300"/>
      <c r="I156" s="300"/>
      <c r="J156" s="300"/>
    </row>
    <row r="157" spans="3:10" x14ac:dyDescent="0.2">
      <c r="C157" s="38"/>
      <c r="D157" s="37"/>
      <c r="E157" s="37"/>
      <c r="F157" s="36"/>
      <c r="G157" s="37"/>
      <c r="H157" s="300"/>
      <c r="I157" s="300"/>
      <c r="J157" s="300"/>
    </row>
    <row r="158" spans="3:10" x14ac:dyDescent="0.2">
      <c r="C158" s="38"/>
      <c r="D158" s="37"/>
      <c r="E158" s="37"/>
      <c r="F158" s="36"/>
      <c r="G158" s="37"/>
      <c r="H158" s="300"/>
      <c r="I158" s="300"/>
      <c r="J158" s="300"/>
    </row>
    <row r="159" spans="3:10" x14ac:dyDescent="0.2">
      <c r="C159" s="38"/>
      <c r="D159" s="37"/>
      <c r="E159" s="37"/>
      <c r="F159" s="36"/>
      <c r="G159" s="37"/>
      <c r="H159" s="300"/>
      <c r="I159" s="300"/>
      <c r="J159" s="300"/>
    </row>
    <row r="160" spans="3:10" x14ac:dyDescent="0.2">
      <c r="C160" s="38"/>
      <c r="D160" s="37"/>
      <c r="E160" s="37"/>
      <c r="F160" s="36"/>
      <c r="G160" s="37"/>
      <c r="H160" s="300"/>
      <c r="I160" s="300"/>
      <c r="J160" s="300"/>
    </row>
    <row r="161" spans="3:14" x14ac:dyDescent="0.2">
      <c r="C161" s="38"/>
      <c r="D161" s="37"/>
      <c r="E161" s="37"/>
      <c r="F161" s="36"/>
      <c r="G161" s="37"/>
      <c r="H161" s="300"/>
      <c r="I161" s="300"/>
      <c r="J161" s="300"/>
    </row>
    <row r="162" spans="3:14" x14ac:dyDescent="0.2">
      <c r="C162" s="38"/>
      <c r="D162" s="37"/>
      <c r="E162" s="37"/>
      <c r="F162" s="36"/>
      <c r="G162" s="37"/>
      <c r="H162" s="300"/>
      <c r="I162" s="300"/>
      <c r="J162" s="300"/>
    </row>
    <row r="163" spans="3:14" x14ac:dyDescent="0.2">
      <c r="C163" s="38"/>
      <c r="D163" s="37"/>
      <c r="E163" s="37"/>
      <c r="F163" s="36"/>
      <c r="G163" s="37"/>
      <c r="H163" s="300"/>
      <c r="I163" s="300"/>
      <c r="J163" s="300"/>
      <c r="N163" s="35"/>
    </row>
    <row r="164" spans="3:14" x14ac:dyDescent="0.2">
      <c r="C164" s="38"/>
      <c r="D164" s="37"/>
      <c r="E164" s="37"/>
      <c r="F164" s="36"/>
      <c r="G164" s="37"/>
      <c r="H164" s="300"/>
      <c r="I164" s="300"/>
      <c r="J164" s="300"/>
      <c r="N164" s="35"/>
    </row>
    <row r="165" spans="3:14" x14ac:dyDescent="0.2">
      <c r="C165" s="38"/>
      <c r="D165" s="37"/>
      <c r="E165" s="37"/>
      <c r="F165" s="36"/>
      <c r="G165" s="37"/>
      <c r="H165" s="300"/>
      <c r="I165" s="300"/>
      <c r="J165" s="300"/>
      <c r="N165" s="35"/>
    </row>
    <row r="166" spans="3:14" x14ac:dyDescent="0.2">
      <c r="C166" s="38"/>
      <c r="D166" s="37"/>
      <c r="E166" s="37"/>
      <c r="F166" s="36"/>
      <c r="G166" s="37"/>
      <c r="H166" s="300"/>
      <c r="I166" s="300"/>
      <c r="J166" s="300"/>
      <c r="N166" s="35"/>
    </row>
    <row r="167" spans="3:14" x14ac:dyDescent="0.2">
      <c r="C167" s="38"/>
      <c r="D167" s="37"/>
      <c r="E167" s="37"/>
      <c r="F167" s="36"/>
      <c r="G167" s="37"/>
      <c r="H167" s="300"/>
      <c r="I167" s="300"/>
      <c r="J167" s="300"/>
      <c r="N167" s="35"/>
    </row>
    <row r="168" spans="3:14" x14ac:dyDescent="0.2">
      <c r="C168" s="38"/>
      <c r="D168" s="37"/>
      <c r="E168" s="37"/>
      <c r="F168" s="36"/>
      <c r="G168" s="37"/>
      <c r="H168" s="300"/>
      <c r="I168" s="300"/>
      <c r="J168" s="300"/>
      <c r="N168" s="35"/>
    </row>
    <row r="169" spans="3:14" x14ac:dyDescent="0.2">
      <c r="C169" s="38"/>
      <c r="D169" s="37"/>
      <c r="E169" s="37"/>
      <c r="F169" s="36"/>
      <c r="G169" s="37"/>
      <c r="H169" s="300"/>
      <c r="I169" s="300"/>
      <c r="J169" s="300"/>
      <c r="N169" s="35"/>
    </row>
    <row r="170" spans="3:14" x14ac:dyDescent="0.2">
      <c r="C170" s="38"/>
      <c r="D170" s="37"/>
      <c r="E170" s="37"/>
      <c r="F170" s="36"/>
      <c r="G170" s="37"/>
      <c r="H170" s="300"/>
      <c r="I170" s="300"/>
      <c r="J170" s="300"/>
    </row>
    <row r="171" spans="3:14" x14ac:dyDescent="0.2">
      <c r="C171" s="38"/>
      <c r="D171" s="37"/>
      <c r="E171" s="37"/>
      <c r="F171" s="36"/>
      <c r="G171" s="37"/>
      <c r="H171" s="300"/>
      <c r="I171" s="300"/>
      <c r="J171" s="300"/>
    </row>
    <row r="172" spans="3:14" x14ac:dyDescent="0.2">
      <c r="C172" s="38"/>
      <c r="D172" s="37"/>
      <c r="E172" s="37"/>
      <c r="F172" s="36"/>
      <c r="G172" s="37"/>
      <c r="H172" s="300"/>
      <c r="I172" s="300"/>
      <c r="J172" s="300"/>
    </row>
  </sheetData>
  <sheetProtection sheet="1" objects="1" scenarios="1"/>
  <mergeCells count="1">
    <mergeCell ref="A1:J1"/>
  </mergeCells>
  <conditionalFormatting sqref="G3:G6 G25:G26 G28">
    <cfRule type="cellIs" dxfId="2078" priority="82" stopIfTrue="1" operator="between">
      <formula>"r3"</formula>
      <formula>"r4"</formula>
    </cfRule>
    <cfRule type="cellIs" dxfId="2077" priority="83" stopIfTrue="1" operator="between">
      <formula>"r5"</formula>
      <formula>"r6"</formula>
    </cfRule>
    <cfRule type="cellIs" dxfId="2076" priority="84" stopIfTrue="1" operator="between">
      <formula>"r1"</formula>
      <formula>"r2"</formula>
    </cfRule>
  </conditionalFormatting>
  <conditionalFormatting sqref="H3:I6 H25:I26 H28:I28">
    <cfRule type="containsText" dxfId="2075" priority="81" stopIfTrue="1" operator="containsText" text="X">
      <formula>NOT(ISERROR(SEARCH("X",H3)))</formula>
    </cfRule>
  </conditionalFormatting>
  <conditionalFormatting sqref="A3:A15 A17:A26 A28:A31">
    <cfRule type="expression" dxfId="2074" priority="80">
      <formula>OR(H3="x",I3="x")</formula>
    </cfRule>
  </conditionalFormatting>
  <conditionalFormatting sqref="B3:B15 B17:B26 B28:B31">
    <cfRule type="expression" dxfId="2073" priority="79">
      <formula>OR($H3="x",$I3="x")</formula>
    </cfRule>
  </conditionalFormatting>
  <conditionalFormatting sqref="D7:D15 D17:D26 D28:D31 E4:E14 E17:E32">
    <cfRule type="expression" dxfId="2072" priority="78">
      <formula>OR(H4="x",I4="x")</formula>
    </cfRule>
  </conditionalFormatting>
  <conditionalFormatting sqref="C3:C15 C17:C26 C28:C31">
    <cfRule type="expression" dxfId="2071" priority="77">
      <formula>OR(H3="x",I3="x")</formula>
    </cfRule>
  </conditionalFormatting>
  <conditionalFormatting sqref="E3">
    <cfRule type="expression" dxfId="2070" priority="76">
      <formula>OR(I3="x",J3="x")</formula>
    </cfRule>
  </conditionalFormatting>
  <conditionalFormatting sqref="F3:F6 F25:F26 F28">
    <cfRule type="expression" dxfId="2069" priority="75">
      <formula>OR(H3="x",I3="x")</formula>
    </cfRule>
  </conditionalFormatting>
  <conditionalFormatting sqref="G29:G30">
    <cfRule type="cellIs" dxfId="2068" priority="72" stopIfTrue="1" operator="between">
      <formula>"r3"</formula>
      <formula>"r4"</formula>
    </cfRule>
    <cfRule type="cellIs" dxfId="2067" priority="73" stopIfTrue="1" operator="between">
      <formula>"r5"</formula>
      <formula>"r6"</formula>
    </cfRule>
    <cfRule type="cellIs" dxfId="2066" priority="74" stopIfTrue="1" operator="between">
      <formula>"r1"</formula>
      <formula>"r2"</formula>
    </cfRule>
  </conditionalFormatting>
  <conditionalFormatting sqref="H29:I30">
    <cfRule type="containsText" dxfId="2065" priority="71" stopIfTrue="1" operator="containsText" text="X">
      <formula>NOT(ISERROR(SEARCH("X",H29)))</formula>
    </cfRule>
  </conditionalFormatting>
  <conditionalFormatting sqref="F30">
    <cfRule type="expression" dxfId="2064" priority="70">
      <formula>OR(H30="x",I30="x")</formula>
    </cfRule>
  </conditionalFormatting>
  <conditionalFormatting sqref="G7:G24">
    <cfRule type="cellIs" dxfId="2063" priority="67" stopIfTrue="1" operator="between">
      <formula>"r3"</formula>
      <formula>"r4"</formula>
    </cfRule>
    <cfRule type="cellIs" dxfId="2062" priority="68" stopIfTrue="1" operator="between">
      <formula>"r5"</formula>
      <formula>"r6"</formula>
    </cfRule>
    <cfRule type="cellIs" dxfId="2061" priority="69" stopIfTrue="1" operator="between">
      <formula>"r1"</formula>
      <formula>"r2"</formula>
    </cfRule>
  </conditionalFormatting>
  <conditionalFormatting sqref="H7:I24">
    <cfRule type="containsText" dxfId="2060" priority="66" stopIfTrue="1" operator="containsText" text="X">
      <formula>NOT(ISERROR(SEARCH("X",H7)))</formula>
    </cfRule>
  </conditionalFormatting>
  <conditionalFormatting sqref="F7:F24">
    <cfRule type="expression" dxfId="2059" priority="61">
      <formula>OR(H7="x",I7="x")</formula>
    </cfRule>
  </conditionalFormatting>
  <conditionalFormatting sqref="G33:G1048576 G1:G26 G28:G30">
    <cfRule type="cellIs" dxfId="2058" priority="60" operator="between">
      <formula>"R7"</formula>
      <formula>"R7"</formula>
    </cfRule>
  </conditionalFormatting>
  <conditionalFormatting sqref="A16">
    <cfRule type="expression" dxfId="2057" priority="59">
      <formula>OR(H15="x",I15="x")</formula>
    </cfRule>
  </conditionalFormatting>
  <conditionalFormatting sqref="B16">
    <cfRule type="expression" dxfId="2056" priority="58">
      <formula>OR($H15="x",$I15="x")</formula>
    </cfRule>
  </conditionalFormatting>
  <conditionalFormatting sqref="C16">
    <cfRule type="expression" dxfId="2055" priority="56">
      <formula>OR(H15="x",I15="x")</formula>
    </cfRule>
  </conditionalFormatting>
  <conditionalFormatting sqref="G29:G31">
    <cfRule type="cellIs" dxfId="2054" priority="53" stopIfTrue="1" operator="between">
      <formula>"r3"</formula>
      <formula>"r4"</formula>
    </cfRule>
    <cfRule type="cellIs" dxfId="2053" priority="54" stopIfTrue="1" operator="between">
      <formula>"r5"</formula>
      <formula>"r6"</formula>
    </cfRule>
    <cfRule type="cellIs" dxfId="2052" priority="55" stopIfTrue="1" operator="between">
      <formula>"r1"</formula>
      <formula>"r2"</formula>
    </cfRule>
  </conditionalFormatting>
  <conditionalFormatting sqref="H29:I31">
    <cfRule type="containsText" dxfId="2051" priority="52" stopIfTrue="1" operator="containsText" text="X">
      <formula>NOT(ISERROR(SEARCH("X",H29)))</formula>
    </cfRule>
  </conditionalFormatting>
  <conditionalFormatting sqref="F30:F31">
    <cfRule type="expression" dxfId="2050" priority="51">
      <formula>OR(H30="x",I30="x")</formula>
    </cfRule>
  </conditionalFormatting>
  <conditionalFormatting sqref="G29:G31">
    <cfRule type="cellIs" dxfId="2049" priority="50" operator="between">
      <formula>"R7"</formula>
      <formula>"R7"</formula>
    </cfRule>
  </conditionalFormatting>
  <conditionalFormatting sqref="F29">
    <cfRule type="expression" dxfId="2048" priority="41">
      <formula>OR(H29="x",I29="x")</formula>
    </cfRule>
  </conditionalFormatting>
  <conditionalFormatting sqref="A32">
    <cfRule type="expression" dxfId="2047" priority="39">
      <formula>OR(H32="x",I32="x")</formula>
    </cfRule>
  </conditionalFormatting>
  <conditionalFormatting sqref="B32">
    <cfRule type="expression" dxfId="2046" priority="38">
      <formula>OR($H32="x",$I32="x")</formula>
    </cfRule>
  </conditionalFormatting>
  <conditionalFormatting sqref="C32">
    <cfRule type="expression" dxfId="2045" priority="36">
      <formula>OR(H32="x",I32="x")</formula>
    </cfRule>
  </conditionalFormatting>
  <conditionalFormatting sqref="G32">
    <cfRule type="cellIs" dxfId="2044" priority="33" stopIfTrue="1" operator="between">
      <formula>"r3"</formula>
      <formula>"r4"</formula>
    </cfRule>
    <cfRule type="cellIs" dxfId="2043" priority="34" stopIfTrue="1" operator="between">
      <formula>"r5"</formula>
      <formula>"r6"</formula>
    </cfRule>
    <cfRule type="cellIs" dxfId="2042" priority="35" stopIfTrue="1" operator="between">
      <formula>"r1"</formula>
      <formula>"r2"</formula>
    </cfRule>
  </conditionalFormatting>
  <conditionalFormatting sqref="H32:I32">
    <cfRule type="containsText" dxfId="2041" priority="32" stopIfTrue="1" operator="containsText" text="X">
      <formula>NOT(ISERROR(SEARCH("X",H32)))</formula>
    </cfRule>
  </conditionalFormatting>
  <conditionalFormatting sqref="F32">
    <cfRule type="expression" dxfId="2040" priority="31">
      <formula>OR(H32="x",I32="x")</formula>
    </cfRule>
  </conditionalFormatting>
  <conditionalFormatting sqref="G32">
    <cfRule type="cellIs" dxfId="2039" priority="30" operator="between">
      <formula>"R7"</formula>
      <formula>"R7"</formula>
    </cfRule>
  </conditionalFormatting>
  <conditionalFormatting sqref="A32">
    <cfRule type="expression" dxfId="2038" priority="29">
      <formula>OR(H32="x",I32="x")</formula>
    </cfRule>
  </conditionalFormatting>
  <conditionalFormatting sqref="B32">
    <cfRule type="expression" dxfId="2037" priority="28">
      <formula>OR($H32="x",$I32="x")</formula>
    </cfRule>
  </conditionalFormatting>
  <conditionalFormatting sqref="C32">
    <cfRule type="expression" dxfId="2036" priority="26">
      <formula>OR(H32="x",I32="x")</formula>
    </cfRule>
  </conditionalFormatting>
  <conditionalFormatting sqref="G32">
    <cfRule type="cellIs" dxfId="2035" priority="23" stopIfTrue="1" operator="between">
      <formula>"r3"</formula>
      <formula>"r4"</formula>
    </cfRule>
    <cfRule type="cellIs" dxfId="2034" priority="24" stopIfTrue="1" operator="between">
      <formula>"r5"</formula>
      <formula>"r6"</formula>
    </cfRule>
    <cfRule type="cellIs" dxfId="2033" priority="25" stopIfTrue="1" operator="between">
      <formula>"r1"</formula>
      <formula>"r2"</formula>
    </cfRule>
  </conditionalFormatting>
  <conditionalFormatting sqref="H32:I32">
    <cfRule type="containsText" dxfId="2032" priority="22" stopIfTrue="1" operator="containsText" text="X">
      <formula>NOT(ISERROR(SEARCH("X",H32)))</formula>
    </cfRule>
  </conditionalFormatting>
  <conditionalFormatting sqref="F32">
    <cfRule type="expression" dxfId="2031" priority="21">
      <formula>OR(H32="x",I32="x")</formula>
    </cfRule>
  </conditionalFormatting>
  <conditionalFormatting sqref="G32">
    <cfRule type="cellIs" dxfId="2030" priority="20" operator="between">
      <formula>"R7"</formula>
      <formula>"R7"</formula>
    </cfRule>
  </conditionalFormatting>
  <conditionalFormatting sqref="G27">
    <cfRule type="cellIs" dxfId="2029" priority="17" stopIfTrue="1" operator="between">
      <formula>"r3"</formula>
      <formula>"r4"</formula>
    </cfRule>
    <cfRule type="cellIs" dxfId="2028" priority="18" stopIfTrue="1" operator="between">
      <formula>"r5"</formula>
      <formula>"r6"</formula>
    </cfRule>
    <cfRule type="cellIs" dxfId="2027" priority="19" stopIfTrue="1" operator="between">
      <formula>"r1"</formula>
      <formula>"r2"</formula>
    </cfRule>
  </conditionalFormatting>
  <conditionalFormatting sqref="H27:I27">
    <cfRule type="containsText" dxfId="2026" priority="16" stopIfTrue="1" operator="containsText" text="X">
      <formula>NOT(ISERROR(SEARCH("X",H27)))</formula>
    </cfRule>
  </conditionalFormatting>
  <conditionalFormatting sqref="A27">
    <cfRule type="expression" dxfId="2025" priority="15">
      <formula>OR(H27="x",I27="x")</formula>
    </cfRule>
  </conditionalFormatting>
  <conditionalFormatting sqref="B27">
    <cfRule type="expression" dxfId="2024" priority="14">
      <formula>OR($H27="x",$I27="x")</formula>
    </cfRule>
  </conditionalFormatting>
  <conditionalFormatting sqref="C27">
    <cfRule type="expression" dxfId="2023" priority="12">
      <formula>OR(H27="x",I27="x")</formula>
    </cfRule>
  </conditionalFormatting>
  <conditionalFormatting sqref="F27">
    <cfRule type="expression" dxfId="2022" priority="11">
      <formula>OR(H27="x",I27="x")</formula>
    </cfRule>
  </conditionalFormatting>
  <conditionalFormatting sqref="G27">
    <cfRule type="cellIs" dxfId="2021" priority="10" operator="between">
      <formula>"R7"</formula>
      <formula>"R7"</formula>
    </cfRule>
  </conditionalFormatting>
  <conditionalFormatting sqref="D3">
    <cfRule type="expression" dxfId="2020" priority="9">
      <formula>OR(H3="x",I3="x")</formula>
    </cfRule>
  </conditionalFormatting>
  <conditionalFormatting sqref="D4">
    <cfRule type="expression" dxfId="2019" priority="8">
      <formula>OR(H4="x",I4="x")</formula>
    </cfRule>
  </conditionalFormatting>
  <conditionalFormatting sqref="D5:D6">
    <cfRule type="expression" dxfId="2018" priority="7">
      <formula>OR(H5="x",I5="x")</formula>
    </cfRule>
  </conditionalFormatting>
  <conditionalFormatting sqref="D16">
    <cfRule type="expression" dxfId="2017" priority="5">
      <formula>OR(H15="x",I15="x")</formula>
    </cfRule>
  </conditionalFormatting>
  <conditionalFormatting sqref="D32">
    <cfRule type="expression" dxfId="2016" priority="3">
      <formula>OR(H32="x",I32="x")</formula>
    </cfRule>
  </conditionalFormatting>
  <conditionalFormatting sqref="D32">
    <cfRule type="expression" dxfId="2015" priority="2">
      <formula>OR(H32="x",I32="x")</formula>
    </cfRule>
  </conditionalFormatting>
  <conditionalFormatting sqref="D27">
    <cfRule type="expression" dxfId="2014" priority="1">
      <formula>OR(H27="x",I27="x")</formula>
    </cfRule>
  </conditionalFormatting>
  <conditionalFormatting sqref="A15">
    <cfRule type="expression" dxfId="2013" priority="11563">
      <formula>OR(H16="x",I16="x")</formula>
    </cfRule>
  </conditionalFormatting>
  <conditionalFormatting sqref="B15">
    <cfRule type="expression" dxfId="2012" priority="11566">
      <formula>OR($H16="x",$I16="x")</formula>
    </cfRule>
  </conditionalFormatting>
  <conditionalFormatting sqref="C15">
    <cfRule type="expression" dxfId="2011" priority="11569">
      <formula>OR(H16="x",I16="x")</formula>
    </cfRule>
  </conditionalFormatting>
  <conditionalFormatting sqref="D15">
    <cfRule type="expression" dxfId="2010" priority="11572">
      <formula>OR(H16="x",I16="x")</formula>
    </cfRule>
  </conditionalFormatting>
  <conditionalFormatting sqref="E15">
    <cfRule type="expression" dxfId="2009" priority="11795">
      <formula>OR(I15="x",J16="x")</formula>
    </cfRule>
  </conditionalFormatting>
  <conditionalFormatting sqref="E16">
    <cfRule type="expression" dxfId="2008" priority="11797">
      <formula>OR(I16="x",J15="x")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B87E5-888B-4806-B06F-9B5F0911EE43}">
  <sheetPr codeName="Feuil36">
    <tabColor rgb="FF7030A0"/>
    <pageSetUpPr fitToPage="1"/>
  </sheetPr>
  <dimension ref="A1:O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customWidth="1"/>
    <col min="12" max="13" width="11.42578125" style="33" customWidth="1"/>
    <col min="14" max="14" width="5.85546875" style="33" customWidth="1"/>
    <col min="15" max="17" width="11.42578125" style="32" customWidth="1"/>
    <col min="18" max="16384" width="11.42578125" style="32"/>
  </cols>
  <sheetData>
    <row r="1" spans="1:15" ht="37.5" customHeight="1" x14ac:dyDescent="0.2">
      <c r="A1" s="1255" t="s">
        <v>582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582</v>
      </c>
      <c r="L1" s="40"/>
      <c r="N1" s="59"/>
    </row>
    <row r="2" spans="1:1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 x14ac:dyDescent="0.2">
      <c r="A3" s="49" t="s">
        <v>144</v>
      </c>
      <c r="B3" s="48">
        <v>1</v>
      </c>
      <c r="C3" s="49">
        <f t="shared" ref="C3:C21" si="0">D3-"00:20"</f>
        <v>0.16458333333333333</v>
      </c>
      <c r="D3" s="49" t="s">
        <v>583</v>
      </c>
      <c r="E3" s="82" t="s">
        <v>495</v>
      </c>
      <c r="F3" s="48" t="str">
        <f>IF('Semaine P3'!X9&lt;&gt;"",'Semaine P3'!X9,"")</f>
        <v/>
      </c>
      <c r="G3" s="729" t="str">
        <f>IF('Semaine P3'!X9&lt;&gt;"",'Semaine P3'!A9,"")</f>
        <v/>
      </c>
      <c r="H3" s="41" t="str">
        <f t="shared" ref="H3:H4" si="1">IF($F3="","",INDEX($L$3:$M$37,MATCH(F3,$L$3:$L$37,0),2))</f>
        <v/>
      </c>
      <c r="I3" s="41" t="str">
        <f t="shared" ref="I3:I4" si="2">IF(F3="","",INDEX($L$3:$M$37,MATCH(F3,$L$3:$L$37,0),2))</f>
        <v/>
      </c>
      <c r="J3" s="378" t="s">
        <v>486</v>
      </c>
      <c r="L3" s="34">
        <v>1001</v>
      </c>
      <c r="M3" s="34" t="str">
        <f>IF(WEEKDAY($A$1)=2,"X","")</f>
        <v/>
      </c>
      <c r="N3" s="34"/>
      <c r="O3" s="38"/>
    </row>
    <row r="4" spans="1:15" x14ac:dyDescent="0.2">
      <c r="A4" s="51" t="s">
        <v>86</v>
      </c>
      <c r="B4" s="50">
        <v>1</v>
      </c>
      <c r="C4" s="51">
        <f t="shared" si="0"/>
        <v>0.17777777777777776</v>
      </c>
      <c r="D4" s="51" t="s">
        <v>584</v>
      </c>
      <c r="E4" s="83" t="s">
        <v>585</v>
      </c>
      <c r="F4" s="50" t="str">
        <f>IF('Semaine P3'!X17&lt;&gt;"",'Semaine P3'!X17,"")</f>
        <v/>
      </c>
      <c r="G4" s="44" t="str">
        <f>IF('Semaine P3'!X17&lt;&gt;"",'Semaine P3'!A17,"")</f>
        <v/>
      </c>
      <c r="H4" s="41" t="str">
        <f t="shared" si="1"/>
        <v/>
      </c>
      <c r="I4" s="41" t="str">
        <f t="shared" si="2"/>
        <v/>
      </c>
      <c r="J4" s="704" t="s">
        <v>486</v>
      </c>
      <c r="L4" s="34">
        <v>1002</v>
      </c>
      <c r="M4" s="34" t="str">
        <f t="shared" ref="M4:M8" si="3">IF(WEEKDAY($A$1)=2,"X","")</f>
        <v/>
      </c>
      <c r="N4" s="34"/>
      <c r="O4" s="38"/>
    </row>
    <row r="5" spans="1:15" x14ac:dyDescent="0.2">
      <c r="A5" s="51" t="s">
        <v>144</v>
      </c>
      <c r="B5" s="50">
        <v>2</v>
      </c>
      <c r="C5" s="51">
        <f t="shared" si="0"/>
        <v>0.18333333333333332</v>
      </c>
      <c r="D5" s="51" t="s">
        <v>586</v>
      </c>
      <c r="E5" s="83" t="s">
        <v>529</v>
      </c>
      <c r="F5" s="50" t="str">
        <f>IF('Semaine P3'!X13&lt;&gt;"",'Semaine P3'!X13,"")</f>
        <v/>
      </c>
      <c r="G5" s="44" t="str">
        <f>IF('Semaine P3'!X13&lt;&gt;"",'Semaine P3'!A13,"")</f>
        <v/>
      </c>
      <c r="H5" s="41" t="str">
        <f t="shared" ref="H5:H23" si="4">IF($F5="","",INDEX($L$3:$M$37,MATCH(F5,$L$3:$L$37,0),2))</f>
        <v/>
      </c>
      <c r="I5" s="41" t="str">
        <f t="shared" ref="I5:I23" si="5">IF(F5="","",INDEX($L$3:$M$37,MATCH(F5,$L$3:$L$37,0),2))</f>
        <v/>
      </c>
      <c r="J5" s="378" t="s">
        <v>486</v>
      </c>
      <c r="L5" s="34">
        <v>1003</v>
      </c>
      <c r="M5" s="34" t="str">
        <f t="shared" si="3"/>
        <v/>
      </c>
      <c r="N5" s="32"/>
      <c r="O5" s="38"/>
    </row>
    <row r="6" spans="1:15" x14ac:dyDescent="0.2">
      <c r="A6" s="51" t="s">
        <v>86</v>
      </c>
      <c r="B6" s="50">
        <v>2</v>
      </c>
      <c r="C6" s="51">
        <f t="shared" si="0"/>
        <v>0.19166666666666668</v>
      </c>
      <c r="D6" s="51" t="s">
        <v>292</v>
      </c>
      <c r="E6" s="83" t="s">
        <v>549</v>
      </c>
      <c r="F6" s="50" t="str">
        <f>IF('Semaine P3'!S17&lt;&gt;"",'Semaine P3'!S17,"")</f>
        <v/>
      </c>
      <c r="G6" s="44" t="str">
        <f>IF('Semaine P3'!S17&lt;&gt;"",'Semaine P3'!A17,"")</f>
        <v/>
      </c>
      <c r="H6" s="41" t="str">
        <f t="shared" si="4"/>
        <v/>
      </c>
      <c r="I6" s="41" t="str">
        <f t="shared" si="5"/>
        <v/>
      </c>
      <c r="J6" s="378" t="s">
        <v>486</v>
      </c>
      <c r="L6" s="34">
        <v>1004</v>
      </c>
      <c r="M6" s="34" t="str">
        <f t="shared" si="3"/>
        <v/>
      </c>
      <c r="N6" s="32"/>
      <c r="O6" s="38"/>
    </row>
    <row r="7" spans="1:15" x14ac:dyDescent="0.2">
      <c r="A7" s="51" t="s">
        <v>144</v>
      </c>
      <c r="B7" s="50">
        <v>3</v>
      </c>
      <c r="C7" s="51">
        <f t="shared" si="0"/>
        <v>0.19236111111111112</v>
      </c>
      <c r="D7" s="51" t="s">
        <v>326</v>
      </c>
      <c r="E7" s="83" t="s">
        <v>551</v>
      </c>
      <c r="F7" s="50" t="str">
        <f>IF('Semaine P3'!S13&lt;&gt;"",'Semaine P3'!S13,"")</f>
        <v/>
      </c>
      <c r="G7" s="44" t="str">
        <f>IF('Semaine P3'!S13&lt;&gt;"",'Semaine P3'!A13,"")</f>
        <v/>
      </c>
      <c r="H7" s="41" t="str">
        <f t="shared" si="4"/>
        <v/>
      </c>
      <c r="I7" s="41" t="str">
        <f t="shared" si="5"/>
        <v/>
      </c>
      <c r="J7" s="378" t="s">
        <v>491</v>
      </c>
      <c r="L7" s="34">
        <v>1005</v>
      </c>
      <c r="M7" s="34" t="str">
        <f t="shared" si="3"/>
        <v/>
      </c>
      <c r="N7" s="32"/>
      <c r="O7" s="38"/>
    </row>
    <row r="8" spans="1:15" x14ac:dyDescent="0.2">
      <c r="A8" s="51" t="s">
        <v>144</v>
      </c>
      <c r="B8" s="50">
        <v>4</v>
      </c>
      <c r="C8" s="51">
        <f t="shared" si="0"/>
        <v>0.19583333333333333</v>
      </c>
      <c r="D8" s="51" t="s">
        <v>327</v>
      </c>
      <c r="E8" s="83" t="s">
        <v>587</v>
      </c>
      <c r="F8" s="50" t="str">
        <f>IF('Semaine P3'!S9&lt;&gt;"",'Semaine P3'!S9,"")</f>
        <v/>
      </c>
      <c r="G8" s="44" t="str">
        <f>IF('Semaine P3'!S9&lt;&gt;"",'Semaine P3'!A9,"")</f>
        <v/>
      </c>
      <c r="H8" s="41" t="str">
        <f t="shared" si="4"/>
        <v/>
      </c>
      <c r="I8" s="41" t="str">
        <f t="shared" si="5"/>
        <v/>
      </c>
      <c r="J8" s="378" t="s">
        <v>486</v>
      </c>
      <c r="L8" s="34">
        <v>1006</v>
      </c>
      <c r="M8" s="34" t="str">
        <f t="shared" si="3"/>
        <v/>
      </c>
      <c r="N8" s="32"/>
      <c r="O8" s="38"/>
    </row>
    <row r="9" spans="1:15" x14ac:dyDescent="0.2">
      <c r="A9" s="51" t="s">
        <v>86</v>
      </c>
      <c r="B9" s="50">
        <v>3</v>
      </c>
      <c r="C9" s="51">
        <f t="shared" si="0"/>
        <v>0.20069444444444445</v>
      </c>
      <c r="D9" s="51" t="s">
        <v>588</v>
      </c>
      <c r="E9" s="83" t="s">
        <v>589</v>
      </c>
      <c r="F9" s="50" t="str">
        <f>IF('Semaine P3'!N17&lt;&gt;"",'Semaine P3'!N17,"")</f>
        <v/>
      </c>
      <c r="G9" s="44" t="str">
        <f>IF('Semaine P3'!N17&lt;&gt;"",'Semaine P3'!A17,"")</f>
        <v/>
      </c>
      <c r="H9" s="41" t="str">
        <f t="shared" si="4"/>
        <v/>
      </c>
      <c r="I9" s="41" t="str">
        <f t="shared" si="5"/>
        <v/>
      </c>
      <c r="J9" s="378" t="s">
        <v>486</v>
      </c>
      <c r="L9" s="34">
        <v>1007</v>
      </c>
      <c r="M9" s="34" t="str">
        <f>IF(WEEKDAY($A$1)=3,"X","")</f>
        <v/>
      </c>
      <c r="N9" s="32"/>
      <c r="O9" s="38"/>
    </row>
    <row r="10" spans="1:15" x14ac:dyDescent="0.2">
      <c r="A10" s="51" t="s">
        <v>144</v>
      </c>
      <c r="B10" s="50">
        <v>5</v>
      </c>
      <c r="C10" s="51">
        <f t="shared" si="0"/>
        <v>0.20624999999999999</v>
      </c>
      <c r="D10" s="51" t="s">
        <v>382</v>
      </c>
      <c r="E10" s="83" t="s">
        <v>498</v>
      </c>
      <c r="F10" s="50" t="str">
        <f>IF('Semaine P3'!N13&lt;&gt;"",'Semaine P3'!N13,"")</f>
        <v/>
      </c>
      <c r="G10" s="44" t="str">
        <f>IF('Semaine P3'!N13&lt;&gt;"",'Semaine P3'!A13,"")</f>
        <v/>
      </c>
      <c r="H10" s="41" t="str">
        <f t="shared" si="4"/>
        <v/>
      </c>
      <c r="I10" s="41" t="str">
        <f t="shared" si="5"/>
        <v/>
      </c>
      <c r="J10" s="378" t="s">
        <v>491</v>
      </c>
      <c r="L10" s="34">
        <v>1008</v>
      </c>
      <c r="M10" s="34" t="str">
        <f t="shared" ref="M10:M14" si="6">IF(WEEKDAY($A$1)=3,"X","")</f>
        <v/>
      </c>
      <c r="N10" s="32"/>
      <c r="O10" s="38"/>
    </row>
    <row r="11" spans="1:15" x14ac:dyDescent="0.2">
      <c r="A11" s="51" t="s">
        <v>86</v>
      </c>
      <c r="B11" s="50">
        <v>4</v>
      </c>
      <c r="C11" s="51">
        <f t="shared" si="0"/>
        <v>0.20833333333333331</v>
      </c>
      <c r="D11" s="51" t="s">
        <v>296</v>
      </c>
      <c r="E11" s="83" t="s">
        <v>492</v>
      </c>
      <c r="F11" s="50" t="str">
        <f>IF('Semaine P3'!N9&lt;&gt;"",'Semaine P3'!N9,"")</f>
        <v/>
      </c>
      <c r="G11" s="44" t="str">
        <f>IF('Semaine P3'!N9&lt;&gt;"",'Semaine P3'!$A$9,"")</f>
        <v/>
      </c>
      <c r="H11" s="41" t="str">
        <f t="shared" si="4"/>
        <v/>
      </c>
      <c r="I11" s="41" t="str">
        <f t="shared" si="5"/>
        <v/>
      </c>
      <c r="J11" s="378" t="s">
        <v>486</v>
      </c>
      <c r="L11" s="34">
        <v>1009</v>
      </c>
      <c r="M11" s="34" t="str">
        <f t="shared" si="6"/>
        <v/>
      </c>
      <c r="N11" s="32"/>
      <c r="O11" s="38"/>
    </row>
    <row r="12" spans="1:15" x14ac:dyDescent="0.2">
      <c r="A12" s="51" t="s">
        <v>144</v>
      </c>
      <c r="B12" s="50">
        <v>6</v>
      </c>
      <c r="C12" s="51">
        <f t="shared" si="0"/>
        <v>0.21111111111111111</v>
      </c>
      <c r="D12" s="51" t="s">
        <v>590</v>
      </c>
      <c r="E12" s="83" t="s">
        <v>572</v>
      </c>
      <c r="F12" s="50" t="str">
        <f>IF('Semaine P3'!I17&lt;&gt;"",'Semaine P3'!I17,"")</f>
        <v/>
      </c>
      <c r="G12" s="44" t="str">
        <f>IF('Semaine P3'!I17&lt;&gt;"",'Semaine P3'!A17,"")</f>
        <v/>
      </c>
      <c r="H12" s="41" t="str">
        <f t="shared" si="4"/>
        <v/>
      </c>
      <c r="I12" s="41" t="str">
        <f t="shared" si="5"/>
        <v/>
      </c>
      <c r="J12" s="378" t="s">
        <v>486</v>
      </c>
      <c r="L12" s="34">
        <v>1010</v>
      </c>
      <c r="M12" s="34" t="str">
        <f t="shared" si="6"/>
        <v/>
      </c>
      <c r="N12" s="32"/>
      <c r="O12" s="38"/>
    </row>
    <row r="13" spans="1:15" x14ac:dyDescent="0.2">
      <c r="A13" s="51" t="s">
        <v>86</v>
      </c>
      <c r="B13" s="50">
        <v>5</v>
      </c>
      <c r="C13" s="51">
        <f t="shared" si="0"/>
        <v>0.21458333333333332</v>
      </c>
      <c r="D13" s="51" t="s">
        <v>591</v>
      </c>
      <c r="E13" s="83" t="s">
        <v>592</v>
      </c>
      <c r="F13" s="50" t="str">
        <f>IF('Semaine P3'!X29&lt;&gt;"",'Semaine P3'!X29,"")</f>
        <v/>
      </c>
      <c r="G13" s="44" t="str">
        <f>IF('Semaine P3'!X29&lt;&gt;"",'Semaine P3'!A29,"")</f>
        <v/>
      </c>
      <c r="H13" s="41" t="str">
        <f t="shared" si="4"/>
        <v/>
      </c>
      <c r="I13" s="41" t="str">
        <f t="shared" si="5"/>
        <v/>
      </c>
      <c r="J13" s="378" t="s">
        <v>486</v>
      </c>
      <c r="L13" s="34">
        <v>1011</v>
      </c>
      <c r="M13" s="34" t="str">
        <f t="shared" si="6"/>
        <v/>
      </c>
      <c r="N13" s="32"/>
      <c r="O13" s="38"/>
    </row>
    <row r="14" spans="1:15" x14ac:dyDescent="0.2">
      <c r="A14" s="51" t="s">
        <v>86</v>
      </c>
      <c r="B14" s="50">
        <v>6</v>
      </c>
      <c r="C14" s="51">
        <f t="shared" si="0"/>
        <v>0.21944444444444441</v>
      </c>
      <c r="D14" s="51" t="s">
        <v>303</v>
      </c>
      <c r="E14" s="83" t="s">
        <v>593</v>
      </c>
      <c r="F14" s="50" t="str">
        <f>IF('Semaine P3'!D17&lt;&gt;"",'Semaine P3'!D17,"")</f>
        <v/>
      </c>
      <c r="G14" s="44" t="str">
        <f>IF('Semaine P3'!D17&lt;&gt;"",'Semaine P3'!A17,"")</f>
        <v/>
      </c>
      <c r="H14" s="41" t="str">
        <f t="shared" si="4"/>
        <v/>
      </c>
      <c r="I14" s="41" t="str">
        <f t="shared" si="5"/>
        <v/>
      </c>
      <c r="J14" s="378" t="s">
        <v>486</v>
      </c>
      <c r="L14" s="34">
        <v>1012</v>
      </c>
      <c r="M14" s="34" t="str">
        <f t="shared" si="6"/>
        <v/>
      </c>
      <c r="N14" s="32"/>
      <c r="O14" s="38"/>
    </row>
    <row r="15" spans="1:15" x14ac:dyDescent="0.2">
      <c r="A15" s="51" t="s">
        <v>144</v>
      </c>
      <c r="B15" s="50">
        <v>7</v>
      </c>
      <c r="C15" s="51">
        <f t="shared" si="0"/>
        <v>0.22430555555555556</v>
      </c>
      <c r="D15" s="51" t="s">
        <v>355</v>
      </c>
      <c r="E15" s="83" t="s">
        <v>545</v>
      </c>
      <c r="F15" s="50">
        <f>IF('Semaine P3'!I13&lt;&gt;"",'Semaine P3'!I13,"")</f>
        <v>1001</v>
      </c>
      <c r="G15" s="44" t="str">
        <f>IF('Semaine P3'!I13&lt;&gt;"",'Semaine P3'!A13,"")</f>
        <v>R5</v>
      </c>
      <c r="H15" s="41" t="str">
        <f t="shared" si="4"/>
        <v/>
      </c>
      <c r="I15" s="41" t="str">
        <f t="shared" si="5"/>
        <v/>
      </c>
      <c r="J15" s="378" t="s">
        <v>491</v>
      </c>
      <c r="L15" s="34">
        <v>1013</v>
      </c>
      <c r="M15" s="34" t="str">
        <f>IF(WEEKDAY($A$1)=4,"X","")</f>
        <v/>
      </c>
      <c r="N15" s="32"/>
      <c r="O15" s="38"/>
    </row>
    <row r="16" spans="1:15" x14ac:dyDescent="0.2">
      <c r="A16" s="51" t="s">
        <v>86</v>
      </c>
      <c r="B16" s="50">
        <v>7</v>
      </c>
      <c r="C16" s="51">
        <f t="shared" si="0"/>
        <v>0.22500000000000001</v>
      </c>
      <c r="D16" s="51" t="s">
        <v>342</v>
      </c>
      <c r="E16" s="83" t="s">
        <v>553</v>
      </c>
      <c r="F16" s="50" t="str">
        <f>IF('Semaine P3'!X21&lt;&gt;"",'Semaine P3'!I9,"")</f>
        <v/>
      </c>
      <c r="G16" s="44" t="str">
        <f>IF('Semaine P3'!I9&lt;&gt;"",'Semaine P3'!A9,"")</f>
        <v/>
      </c>
      <c r="H16" s="41" t="str">
        <f t="shared" si="4"/>
        <v/>
      </c>
      <c r="I16" s="41" t="str">
        <f t="shared" si="5"/>
        <v/>
      </c>
      <c r="J16" s="378" t="s">
        <v>486</v>
      </c>
      <c r="L16" s="34">
        <v>1014</v>
      </c>
      <c r="M16" s="34" t="str">
        <f t="shared" ref="M16:M20" si="7">IF(WEEKDAY($A$1)=4,"X","")</f>
        <v/>
      </c>
      <c r="N16" s="32"/>
      <c r="O16" s="38"/>
    </row>
    <row r="17" spans="1:15" x14ac:dyDescent="0.2">
      <c r="A17" s="366" t="s">
        <v>144</v>
      </c>
      <c r="B17" s="365">
        <v>8</v>
      </c>
      <c r="C17" s="366">
        <f t="shared" si="0"/>
        <v>0.2326388888888889</v>
      </c>
      <c r="D17" s="366" t="s">
        <v>594</v>
      </c>
      <c r="E17" s="705" t="s">
        <v>595</v>
      </c>
      <c r="F17" s="365">
        <f>IF('Semaine P3'!D13&lt;&gt;"",'Semaine P3'!X21,"")</f>
        <v>0</v>
      </c>
      <c r="G17" s="362" t="str">
        <f>IF('Semaine P3'!X21&lt;&gt;"",'Semaine P3'!A21,"")</f>
        <v/>
      </c>
      <c r="H17" s="41" t="e">
        <f t="shared" si="4"/>
        <v>#N/A</v>
      </c>
      <c r="I17" s="41" t="e">
        <f t="shared" si="5"/>
        <v>#N/A</v>
      </c>
      <c r="J17" s="378" t="s">
        <v>486</v>
      </c>
      <c r="L17" s="34">
        <v>1015</v>
      </c>
      <c r="M17" s="34" t="str">
        <f t="shared" si="7"/>
        <v/>
      </c>
      <c r="N17" s="32"/>
      <c r="O17" s="38"/>
    </row>
    <row r="18" spans="1:15" ht="14.25" customHeight="1" x14ac:dyDescent="0.2">
      <c r="A18" s="366" t="s">
        <v>86</v>
      </c>
      <c r="B18" s="365">
        <v>8</v>
      </c>
      <c r="C18" s="366">
        <f t="shared" si="0"/>
        <v>0.23402777777777778</v>
      </c>
      <c r="D18" s="366" t="s">
        <v>596</v>
      </c>
      <c r="E18" s="705" t="s">
        <v>597</v>
      </c>
      <c r="F18" s="365" t="str">
        <f>IF('Semaine P3'!S29&lt;&gt;"",'Semaine P3'!S29,"")</f>
        <v/>
      </c>
      <c r="G18" s="362" t="str">
        <f>IF('Semaine P3'!S29&lt;&gt;"",'Semaine P3'!A29,"")</f>
        <v/>
      </c>
      <c r="H18" s="41" t="str">
        <f t="shared" si="4"/>
        <v/>
      </c>
      <c r="I18" s="41" t="str">
        <f t="shared" si="5"/>
        <v/>
      </c>
      <c r="J18" s="378" t="s">
        <v>486</v>
      </c>
      <c r="L18" s="34">
        <v>1016</v>
      </c>
      <c r="M18" s="34" t="str">
        <f t="shared" si="7"/>
        <v/>
      </c>
      <c r="N18" s="32"/>
      <c r="O18" s="38"/>
    </row>
    <row r="19" spans="1:15" x14ac:dyDescent="0.2">
      <c r="A19" s="51" t="s">
        <v>144</v>
      </c>
      <c r="B19" s="50">
        <v>9</v>
      </c>
      <c r="C19" s="51">
        <f t="shared" si="0"/>
        <v>0.23749999999999999</v>
      </c>
      <c r="D19" s="51" t="s">
        <v>421</v>
      </c>
      <c r="E19" s="83" t="s">
        <v>559</v>
      </c>
      <c r="F19" s="50" t="str">
        <f>IF('Semaine P3'!S21&lt;&gt;"",'Semaine P3'!D13,"")</f>
        <v/>
      </c>
      <c r="G19" s="41" t="str">
        <f>IF('Semaine P3'!D13&lt;&gt;"",'Semaine P3'!A13,"")</f>
        <v>R5</v>
      </c>
      <c r="H19" s="41" t="str">
        <f t="shared" si="4"/>
        <v/>
      </c>
      <c r="I19" s="41" t="str">
        <f t="shared" si="5"/>
        <v/>
      </c>
      <c r="J19" s="378" t="s">
        <v>491</v>
      </c>
      <c r="L19" s="34">
        <v>1017</v>
      </c>
      <c r="M19" s="34" t="str">
        <f t="shared" si="7"/>
        <v/>
      </c>
      <c r="N19" s="32"/>
      <c r="O19" s="38"/>
    </row>
    <row r="20" spans="1:15" x14ac:dyDescent="0.2">
      <c r="A20" s="51" t="s">
        <v>86</v>
      </c>
      <c r="B20" s="50">
        <v>9</v>
      </c>
      <c r="C20" s="51">
        <f t="shared" si="0"/>
        <v>0.24375000000000002</v>
      </c>
      <c r="D20" s="51" t="s">
        <v>598</v>
      </c>
      <c r="E20" s="83" t="s">
        <v>599</v>
      </c>
      <c r="F20" s="50" t="str">
        <f>IF('Semaine P3'!S29&lt;&gt;"",'Semaine P3'!S21,"")</f>
        <v/>
      </c>
      <c r="G20" s="44" t="str">
        <f>IF('Semaine P3'!S21&lt;&gt;"",'Semaine P3'!A21,"")</f>
        <v/>
      </c>
      <c r="H20" s="41" t="str">
        <f t="shared" si="4"/>
        <v/>
      </c>
      <c r="I20" s="41" t="str">
        <f t="shared" si="5"/>
        <v/>
      </c>
      <c r="J20" s="692" t="s">
        <v>600</v>
      </c>
      <c r="L20" s="34">
        <v>1018</v>
      </c>
      <c r="M20" s="34" t="str">
        <f t="shared" si="7"/>
        <v/>
      </c>
      <c r="N20" s="32"/>
      <c r="O20" s="38"/>
    </row>
    <row r="21" spans="1:15" x14ac:dyDescent="0.2">
      <c r="A21" s="51" t="s">
        <v>144</v>
      </c>
      <c r="B21" s="50">
        <v>10</v>
      </c>
      <c r="C21" s="51">
        <f t="shared" si="0"/>
        <v>0.24722222222222223</v>
      </c>
      <c r="D21" s="51" t="s">
        <v>601</v>
      </c>
      <c r="E21" s="83" t="s">
        <v>602</v>
      </c>
      <c r="F21" s="50" t="str">
        <f>IF('Semaine P3'!N21&lt;&gt;"",'Semaine P3'!N21,"")</f>
        <v/>
      </c>
      <c r="G21" s="44" t="str">
        <f>IF('Semaine P3'!N21&lt;&gt;"",'Semaine P3'!A21,"")</f>
        <v/>
      </c>
      <c r="H21" s="41" t="str">
        <f t="shared" si="4"/>
        <v/>
      </c>
      <c r="I21" s="41" t="str">
        <f t="shared" si="5"/>
        <v/>
      </c>
      <c r="J21" s="378" t="s">
        <v>486</v>
      </c>
      <c r="L21" s="34">
        <v>1019</v>
      </c>
      <c r="M21" s="34" t="str">
        <f>IF(WEEKDAY($A$1)=5,"X","")</f>
        <v>X</v>
      </c>
      <c r="N21" s="32"/>
      <c r="O21" s="38"/>
    </row>
    <row r="22" spans="1:15" x14ac:dyDescent="0.2">
      <c r="A22" s="51" t="s">
        <v>86</v>
      </c>
      <c r="B22" s="50">
        <v>10</v>
      </c>
      <c r="C22" s="51">
        <f>D22-"00:20"</f>
        <v>0.25972222222222219</v>
      </c>
      <c r="D22" s="51" t="s">
        <v>427</v>
      </c>
      <c r="E22" s="83" t="s">
        <v>570</v>
      </c>
      <c r="F22" s="50">
        <f>IF('Semaine P3'!X25&lt;&gt;"",'Semaine P3'!X25,"")</f>
        <v>1021</v>
      </c>
      <c r="G22" s="44" t="str">
        <f>IF('Semaine P3'!X25&lt;&gt;"",'Semaine P3'!A25,"")</f>
        <v>R2</v>
      </c>
      <c r="H22" s="41" t="str">
        <f t="shared" si="4"/>
        <v>X</v>
      </c>
      <c r="I22" s="41" t="str">
        <f t="shared" si="5"/>
        <v>X</v>
      </c>
      <c r="J22" s="692" t="s">
        <v>603</v>
      </c>
      <c r="L22" s="34">
        <v>1020</v>
      </c>
      <c r="M22" s="34" t="str">
        <f t="shared" ref="M22:M25" si="8">IF(WEEKDAY($A$1)=5,"X","")</f>
        <v>X</v>
      </c>
      <c r="N22" s="32"/>
      <c r="O22" s="38"/>
    </row>
    <row r="23" spans="1:15" ht="13.5" thickBot="1" x14ac:dyDescent="0.25">
      <c r="A23" s="366" t="s">
        <v>144</v>
      </c>
      <c r="B23" s="365">
        <v>11</v>
      </c>
      <c r="C23" s="366">
        <f>D23-"00:20"</f>
        <v>0.26249999999999996</v>
      </c>
      <c r="D23" s="366" t="s">
        <v>604</v>
      </c>
      <c r="E23" s="705" t="s">
        <v>490</v>
      </c>
      <c r="F23" s="365">
        <f>IF('Semaine P3'!X25&lt;&gt;"",'Semaine P3'!D9,"")</f>
        <v>1026</v>
      </c>
      <c r="G23" s="362" t="str">
        <f>IF('Semaine P3'!D9&lt;&gt;"",'Semaine P3'!A9,"")</f>
        <v>R6</v>
      </c>
      <c r="H23" s="41" t="str">
        <f t="shared" si="4"/>
        <v/>
      </c>
      <c r="I23" s="41" t="str">
        <f t="shared" si="5"/>
        <v/>
      </c>
      <c r="J23" s="704" t="s">
        <v>491</v>
      </c>
      <c r="L23" s="34">
        <v>1021</v>
      </c>
      <c r="M23" s="34" t="str">
        <f t="shared" si="8"/>
        <v>X</v>
      </c>
      <c r="N23" s="32"/>
    </row>
    <row r="24" spans="1:15" ht="13.5" thickTop="1" x14ac:dyDescent="0.2">
      <c r="A24" s="725" t="s">
        <v>86</v>
      </c>
      <c r="B24" s="726">
        <v>5</v>
      </c>
      <c r="C24" s="725">
        <f>D24-"00:20"</f>
        <v>0.62222222222222234</v>
      </c>
      <c r="D24" s="725">
        <v>0.63611111111111118</v>
      </c>
      <c r="E24" s="727" t="s">
        <v>496</v>
      </c>
      <c r="F24" s="726"/>
      <c r="G24" s="363"/>
      <c r="H24" s="363"/>
      <c r="I24" s="363"/>
      <c r="J24" s="728"/>
      <c r="L24" s="34">
        <v>1022</v>
      </c>
      <c r="M24" s="34" t="str">
        <f t="shared" si="8"/>
        <v>X</v>
      </c>
      <c r="N24" s="32"/>
    </row>
    <row r="25" spans="1:15" x14ac:dyDescent="0.2">
      <c r="A25" s="53" t="s">
        <v>86</v>
      </c>
      <c r="B25" s="52">
        <v>8</v>
      </c>
      <c r="C25" s="53">
        <f>D25-"00:20"</f>
        <v>0.64930555555555558</v>
      </c>
      <c r="D25" s="53">
        <v>0.66319444444444442</v>
      </c>
      <c r="E25" s="84" t="s">
        <v>526</v>
      </c>
      <c r="F25" s="52"/>
      <c r="G25" s="46"/>
      <c r="H25" s="46"/>
      <c r="I25" s="46"/>
      <c r="J25" s="379"/>
      <c r="L25" s="34">
        <v>1023</v>
      </c>
      <c r="M25" s="34" t="str">
        <f t="shared" si="8"/>
        <v>X</v>
      </c>
      <c r="N25" s="34"/>
    </row>
    <row r="26" spans="1:15" x14ac:dyDescent="0.2">
      <c r="A26" s="90"/>
      <c r="B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>IF(WEEKDAY($A$1)=6,"X","")</f>
        <v/>
      </c>
      <c r="N26" s="34"/>
    </row>
    <row r="27" spans="1:15" x14ac:dyDescent="0.2">
      <c r="A27" s="90"/>
      <c r="B27" s="90"/>
      <c r="D27" s="90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9">IF(WEEKDAY($A$1)=6,"X","")</f>
        <v/>
      </c>
      <c r="N27" s="34"/>
    </row>
    <row r="28" spans="1:15" x14ac:dyDescent="0.2">
      <c r="A28" s="90"/>
      <c r="B28" s="703"/>
      <c r="D28" s="90"/>
      <c r="L28" s="34">
        <v>1026</v>
      </c>
      <c r="M28" s="34" t="str">
        <f t="shared" si="9"/>
        <v/>
      </c>
      <c r="N28" s="34"/>
    </row>
    <row r="29" spans="1:15" x14ac:dyDescent="0.2">
      <c r="A29" s="90"/>
      <c r="B29" s="707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</row>
    <row r="30" spans="1:15" x14ac:dyDescent="0.2">
      <c r="A30" s="90"/>
      <c r="B30" s="703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</row>
    <row r="31" spans="1:15" x14ac:dyDescent="0.2">
      <c r="A31" s="90"/>
      <c r="B31" s="703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</row>
    <row r="32" spans="1:15" x14ac:dyDescent="0.2">
      <c r="A32" s="90"/>
      <c r="B32" s="703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</row>
    <row r="33" spans="1:14" x14ac:dyDescent="0.2">
      <c r="A33" s="90"/>
      <c r="B33" s="703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 x14ac:dyDescent="0.2">
      <c r="A34" s="90"/>
      <c r="B34" s="703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</row>
    <row r="35" spans="1:14" x14ac:dyDescent="0.2">
      <c r="A35" s="90"/>
      <c r="B35" s="703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</row>
    <row r="36" spans="1:14" x14ac:dyDescent="0.2">
      <c r="B36" s="703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 x14ac:dyDescent="0.2">
      <c r="B37" s="703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 x14ac:dyDescent="0.2">
      <c r="A38" s="90"/>
      <c r="B38" s="703"/>
      <c r="E38" s="90"/>
      <c r="F38" s="90"/>
      <c r="G38" s="90"/>
      <c r="H38" s="90"/>
      <c r="I38" s="90"/>
      <c r="J38" s="90"/>
      <c r="L38" s="34"/>
      <c r="M38" s="34"/>
      <c r="N38" s="34"/>
    </row>
    <row r="39" spans="1:14" x14ac:dyDescent="0.2">
      <c r="A39" s="90"/>
      <c r="B39" s="703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 x14ac:dyDescent="0.2">
      <c r="A40" s="90"/>
      <c r="B40" s="703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 x14ac:dyDescent="0.2">
      <c r="A41" s="90"/>
      <c r="B41" s="703"/>
      <c r="E41" s="78"/>
      <c r="F41" s="36"/>
      <c r="G41" s="90"/>
      <c r="H41" s="90"/>
      <c r="I41" s="90"/>
      <c r="J41" s="90"/>
      <c r="L41" s="34"/>
      <c r="M41" s="34"/>
      <c r="N41" s="34"/>
    </row>
    <row r="42" spans="1:14" x14ac:dyDescent="0.2">
      <c r="A42" s="90"/>
      <c r="B42" s="703"/>
      <c r="C42" s="90"/>
      <c r="D42" s="90"/>
      <c r="E42" s="78"/>
      <c r="F42" s="36"/>
      <c r="G42" s="90"/>
      <c r="H42" s="90"/>
      <c r="I42" s="90"/>
      <c r="J42" s="90"/>
      <c r="L42" s="34"/>
      <c r="M42" s="34"/>
      <c r="N42" s="34"/>
    </row>
    <row r="43" spans="1:14" x14ac:dyDescent="0.2">
      <c r="A43" s="90"/>
      <c r="B43" s="703"/>
      <c r="C43" s="90"/>
      <c r="D43" s="90"/>
      <c r="E43" s="78"/>
      <c r="F43" s="36"/>
      <c r="G43" s="90"/>
      <c r="H43" s="90"/>
      <c r="I43" s="90"/>
      <c r="J43" s="90"/>
      <c r="L43" s="34"/>
      <c r="M43" s="34"/>
      <c r="N43" s="34"/>
    </row>
    <row r="44" spans="1:14" x14ac:dyDescent="0.2">
      <c r="A44" s="90"/>
      <c r="B44" s="703"/>
      <c r="C44" s="90"/>
      <c r="D44" s="90"/>
      <c r="E44" s="78"/>
      <c r="F44" s="36"/>
      <c r="G44" s="90"/>
      <c r="H44" s="90"/>
      <c r="I44" s="90"/>
      <c r="J44" s="90"/>
    </row>
    <row r="45" spans="1:14" x14ac:dyDescent="0.2">
      <c r="A45" s="90"/>
      <c r="B45" s="703"/>
      <c r="E45" s="78"/>
      <c r="F45" s="36"/>
      <c r="G45" s="90"/>
      <c r="H45" s="90"/>
      <c r="I45" s="90"/>
      <c r="J45" s="90"/>
    </row>
    <row r="46" spans="1:14" x14ac:dyDescent="0.2">
      <c r="A46" s="90"/>
      <c r="B46" s="703"/>
      <c r="C46" s="90"/>
      <c r="D46" s="90"/>
      <c r="E46" s="78"/>
      <c r="F46" s="36"/>
      <c r="G46" s="90"/>
      <c r="H46" s="90"/>
      <c r="I46" s="90"/>
      <c r="J46" s="90"/>
    </row>
    <row r="47" spans="1:14" x14ac:dyDescent="0.2">
      <c r="B47" s="703"/>
      <c r="C47" s="90"/>
      <c r="D47" s="90"/>
      <c r="E47" s="78"/>
      <c r="F47" s="36"/>
      <c r="G47" s="90"/>
      <c r="H47" s="90"/>
      <c r="I47" s="90"/>
      <c r="J47" s="90"/>
    </row>
    <row r="48" spans="1:14" x14ac:dyDescent="0.2">
      <c r="B48" s="703"/>
      <c r="C48" s="90"/>
      <c r="D48" s="90"/>
      <c r="E48" s="78"/>
      <c r="F48" s="36"/>
      <c r="G48" s="90"/>
      <c r="H48" s="90"/>
      <c r="I48" s="90"/>
      <c r="J48" s="90"/>
    </row>
    <row r="49" spans="3:14" x14ac:dyDescent="0.2">
      <c r="C49" s="38"/>
      <c r="D49" s="37"/>
      <c r="E49" s="78"/>
      <c r="F49" s="36"/>
      <c r="G49" s="90"/>
      <c r="H49" s="90"/>
      <c r="I49" s="90"/>
      <c r="J49" s="90"/>
    </row>
    <row r="50" spans="3:14" x14ac:dyDescent="0.2">
      <c r="C50" s="38"/>
      <c r="D50" s="37"/>
      <c r="E50" s="78"/>
      <c r="F50" s="36"/>
      <c r="G50" s="37"/>
      <c r="H50" s="300"/>
      <c r="I50" s="300"/>
      <c r="J50" s="300"/>
    </row>
    <row r="51" spans="3:14" x14ac:dyDescent="0.2">
      <c r="C51" s="38"/>
      <c r="D51" s="37"/>
      <c r="E51" s="78"/>
      <c r="F51" s="36"/>
      <c r="G51" s="37"/>
      <c r="H51" s="300"/>
      <c r="I51" s="300"/>
      <c r="J51" s="300"/>
    </row>
    <row r="52" spans="3:14" x14ac:dyDescent="0.2">
      <c r="C52" s="38"/>
      <c r="D52" s="37"/>
      <c r="E52" s="78"/>
      <c r="F52" s="36"/>
      <c r="G52" s="37"/>
      <c r="H52" s="300"/>
      <c r="I52" s="300"/>
      <c r="J52" s="300"/>
    </row>
    <row r="53" spans="3:14" x14ac:dyDescent="0.2">
      <c r="C53" s="38"/>
      <c r="D53" s="37"/>
      <c r="E53" s="78"/>
      <c r="F53" s="36"/>
      <c r="G53" s="37"/>
      <c r="H53" s="300"/>
      <c r="I53" s="300"/>
      <c r="J53" s="300"/>
    </row>
    <row r="54" spans="3:14" x14ac:dyDescent="0.2">
      <c r="C54" s="38"/>
      <c r="D54" s="37"/>
      <c r="E54" s="78"/>
      <c r="F54" s="36"/>
      <c r="G54" s="37"/>
      <c r="H54" s="300"/>
      <c r="I54" s="300"/>
      <c r="J54" s="300"/>
    </row>
    <row r="55" spans="3:14" x14ac:dyDescent="0.2">
      <c r="C55" s="38"/>
      <c r="D55" s="37"/>
      <c r="F55" s="36"/>
      <c r="G55" s="37"/>
      <c r="H55" s="300"/>
      <c r="I55" s="300"/>
      <c r="J55" s="300"/>
    </row>
    <row r="56" spans="3:14" x14ac:dyDescent="0.2">
      <c r="C56" s="38"/>
      <c r="D56" s="37"/>
      <c r="F56" s="36"/>
      <c r="G56" s="37"/>
      <c r="H56" s="300"/>
      <c r="I56" s="300"/>
      <c r="J56" s="300"/>
    </row>
    <row r="57" spans="3:14" x14ac:dyDescent="0.2">
      <c r="C57" s="38"/>
      <c r="D57" s="37"/>
      <c r="F57" s="36"/>
      <c r="G57" s="37"/>
      <c r="H57" s="300"/>
      <c r="I57" s="300"/>
      <c r="J57" s="300"/>
    </row>
    <row r="58" spans="3:14" x14ac:dyDescent="0.2">
      <c r="C58" s="38"/>
      <c r="D58" s="37"/>
      <c r="F58" s="36"/>
      <c r="G58" s="37"/>
      <c r="H58" s="300"/>
      <c r="I58" s="300"/>
      <c r="J58" s="300"/>
    </row>
    <row r="59" spans="3:14" x14ac:dyDescent="0.2">
      <c r="C59" s="38"/>
      <c r="D59" s="37"/>
      <c r="F59" s="36"/>
      <c r="G59" s="37"/>
      <c r="H59" s="300"/>
      <c r="I59" s="300"/>
      <c r="J59" s="300"/>
    </row>
    <row r="60" spans="3:14" x14ac:dyDescent="0.2">
      <c r="C60" s="38"/>
      <c r="D60" s="37"/>
      <c r="F60" s="36"/>
      <c r="G60" s="37"/>
      <c r="H60" s="300"/>
      <c r="I60" s="300"/>
      <c r="J60" s="300"/>
    </row>
    <row r="61" spans="3:14" x14ac:dyDescent="0.2">
      <c r="C61" s="38"/>
      <c r="D61" s="37"/>
      <c r="F61" s="36"/>
      <c r="G61" s="37"/>
      <c r="H61" s="300"/>
      <c r="I61" s="300"/>
      <c r="J61" s="300"/>
      <c r="N61" s="35"/>
    </row>
    <row r="62" spans="3:14" x14ac:dyDescent="0.2">
      <c r="C62" s="38"/>
      <c r="D62" s="37"/>
      <c r="F62" s="36"/>
      <c r="G62" s="37"/>
      <c r="H62" s="300"/>
      <c r="I62" s="300"/>
      <c r="J62" s="300"/>
    </row>
    <row r="63" spans="3:14" x14ac:dyDescent="0.2">
      <c r="C63" s="38"/>
      <c r="D63" s="37"/>
      <c r="F63" s="36"/>
      <c r="G63" s="37"/>
      <c r="H63" s="300"/>
      <c r="I63" s="300"/>
      <c r="J63" s="300"/>
    </row>
    <row r="64" spans="3:14" x14ac:dyDescent="0.2">
      <c r="C64" s="38"/>
      <c r="D64" s="37"/>
      <c r="F64" s="36"/>
      <c r="G64" s="37"/>
      <c r="H64" s="300"/>
      <c r="I64" s="300"/>
      <c r="J64" s="300"/>
    </row>
    <row r="65" spans="3:10" x14ac:dyDescent="0.2">
      <c r="C65" s="38"/>
      <c r="D65" s="37"/>
      <c r="F65" s="36"/>
      <c r="G65" s="37"/>
      <c r="H65" s="300"/>
      <c r="I65" s="300"/>
      <c r="J65" s="300"/>
    </row>
    <row r="66" spans="3:10" x14ac:dyDescent="0.2">
      <c r="C66" s="38"/>
      <c r="D66" s="37"/>
      <c r="F66" s="36"/>
      <c r="G66" s="37"/>
      <c r="H66" s="300"/>
      <c r="I66" s="300"/>
      <c r="J66" s="300"/>
    </row>
    <row r="67" spans="3:10" x14ac:dyDescent="0.2">
      <c r="C67" s="38"/>
      <c r="D67" s="37"/>
      <c r="F67" s="36"/>
      <c r="G67" s="37"/>
      <c r="H67" s="300"/>
      <c r="I67" s="300"/>
      <c r="J67" s="300"/>
    </row>
    <row r="68" spans="3:10" x14ac:dyDescent="0.2">
      <c r="C68" s="38"/>
      <c r="D68" s="37"/>
      <c r="F68" s="36"/>
      <c r="G68" s="37"/>
      <c r="H68" s="300"/>
      <c r="I68" s="300"/>
      <c r="J68" s="300"/>
    </row>
    <row r="69" spans="3:10" x14ac:dyDescent="0.2">
      <c r="C69" s="38"/>
      <c r="D69" s="37"/>
      <c r="F69" s="36"/>
      <c r="G69" s="37"/>
      <c r="H69" s="300"/>
      <c r="I69" s="300"/>
      <c r="J69" s="300"/>
    </row>
    <row r="70" spans="3:10" x14ac:dyDescent="0.2">
      <c r="C70" s="38"/>
      <c r="D70" s="37"/>
      <c r="F70" s="36"/>
      <c r="G70" s="37"/>
      <c r="H70" s="300"/>
      <c r="I70" s="300"/>
      <c r="J70" s="300"/>
    </row>
    <row r="71" spans="3:10" x14ac:dyDescent="0.2">
      <c r="C71" s="38"/>
      <c r="D71" s="37"/>
      <c r="F71" s="36"/>
      <c r="G71" s="37"/>
      <c r="H71" s="300"/>
      <c r="I71" s="300"/>
      <c r="J71" s="300"/>
    </row>
    <row r="72" spans="3:10" x14ac:dyDescent="0.2">
      <c r="C72" s="38"/>
      <c r="D72" s="37"/>
      <c r="F72" s="36"/>
      <c r="G72" s="37"/>
      <c r="H72" s="300"/>
      <c r="I72" s="300"/>
      <c r="J72" s="300"/>
    </row>
    <row r="73" spans="3:10" x14ac:dyDescent="0.2">
      <c r="C73" s="38"/>
      <c r="D73" s="37"/>
      <c r="F73" s="36"/>
      <c r="G73" s="37"/>
      <c r="H73" s="300"/>
      <c r="I73" s="300"/>
      <c r="J73" s="300"/>
    </row>
    <row r="74" spans="3:10" x14ac:dyDescent="0.2">
      <c r="C74" s="38"/>
      <c r="D74" s="37"/>
      <c r="F74" s="36"/>
      <c r="G74" s="37"/>
      <c r="H74" s="300"/>
      <c r="I74" s="300"/>
      <c r="J74" s="300"/>
    </row>
    <row r="75" spans="3:10" x14ac:dyDescent="0.2">
      <c r="C75" s="38"/>
      <c r="D75" s="37"/>
      <c r="F75" s="36"/>
      <c r="G75" s="37"/>
      <c r="H75" s="300"/>
      <c r="I75" s="300"/>
      <c r="J75" s="300"/>
    </row>
    <row r="76" spans="3:10" x14ac:dyDescent="0.2">
      <c r="C76" s="38"/>
      <c r="D76" s="37"/>
      <c r="F76" s="36"/>
      <c r="G76" s="37"/>
      <c r="H76" s="300"/>
      <c r="I76" s="300"/>
      <c r="J76" s="300"/>
    </row>
    <row r="77" spans="3:10" x14ac:dyDescent="0.2">
      <c r="C77" s="38"/>
      <c r="D77" s="37"/>
      <c r="F77" s="36"/>
      <c r="G77" s="37"/>
      <c r="H77" s="300"/>
      <c r="I77" s="300"/>
      <c r="J77" s="300"/>
    </row>
    <row r="78" spans="3:10" x14ac:dyDescent="0.2">
      <c r="C78" s="38"/>
      <c r="D78" s="37"/>
      <c r="F78" s="36"/>
      <c r="G78" s="37"/>
      <c r="H78" s="300"/>
      <c r="I78" s="300"/>
      <c r="J78" s="300"/>
    </row>
    <row r="79" spans="3:10" x14ac:dyDescent="0.2">
      <c r="C79" s="38"/>
      <c r="D79" s="37"/>
      <c r="F79" s="36"/>
      <c r="G79" s="37"/>
      <c r="H79" s="300"/>
      <c r="I79" s="300"/>
      <c r="J79" s="300"/>
    </row>
    <row r="80" spans="3:10" x14ac:dyDescent="0.2">
      <c r="C80" s="38"/>
      <c r="D80" s="37"/>
      <c r="F80" s="36"/>
      <c r="G80" s="37"/>
      <c r="H80" s="300"/>
      <c r="I80" s="300"/>
      <c r="J80" s="300"/>
    </row>
    <row r="81" spans="3:10" x14ac:dyDescent="0.2">
      <c r="C81" s="38"/>
      <c r="D81" s="37"/>
      <c r="E81" s="78"/>
      <c r="F81" s="36"/>
      <c r="G81" s="37"/>
      <c r="H81" s="300"/>
      <c r="I81" s="300"/>
      <c r="J81" s="300"/>
    </row>
    <row r="82" spans="3:10" x14ac:dyDescent="0.2">
      <c r="C82" s="38"/>
      <c r="D82" s="37"/>
      <c r="E82" s="78"/>
      <c r="F82" s="36"/>
      <c r="G82" s="37"/>
      <c r="H82" s="300"/>
      <c r="I82" s="300"/>
      <c r="J82" s="300"/>
    </row>
    <row r="83" spans="3:10" x14ac:dyDescent="0.2">
      <c r="C83" s="38"/>
      <c r="D83" s="37"/>
      <c r="E83" s="78"/>
      <c r="F83" s="36"/>
      <c r="G83" s="37"/>
      <c r="H83" s="300"/>
      <c r="I83" s="300"/>
      <c r="J83" s="300"/>
    </row>
    <row r="84" spans="3:10" x14ac:dyDescent="0.2">
      <c r="C84" s="38"/>
      <c r="D84" s="37"/>
      <c r="E84" s="78"/>
      <c r="F84" s="36"/>
      <c r="G84" s="37"/>
      <c r="H84" s="300"/>
      <c r="I84" s="300"/>
      <c r="J84" s="300"/>
    </row>
    <row r="85" spans="3:10" x14ac:dyDescent="0.2">
      <c r="C85" s="38"/>
      <c r="D85" s="37"/>
      <c r="E85" s="78"/>
      <c r="F85" s="36"/>
      <c r="G85" s="37"/>
      <c r="H85" s="300"/>
      <c r="I85" s="300"/>
      <c r="J85" s="300"/>
    </row>
    <row r="86" spans="3:10" x14ac:dyDescent="0.2">
      <c r="C86" s="38"/>
      <c r="D86" s="37"/>
      <c r="E86" s="78"/>
      <c r="F86" s="36"/>
      <c r="G86" s="37"/>
      <c r="H86" s="300"/>
      <c r="I86" s="300"/>
      <c r="J86" s="300"/>
    </row>
    <row r="87" spans="3:10" x14ac:dyDescent="0.2">
      <c r="C87" s="38"/>
      <c r="D87" s="37"/>
      <c r="E87" s="78"/>
      <c r="F87" s="36"/>
      <c r="G87" s="37"/>
      <c r="H87" s="300"/>
      <c r="I87" s="300"/>
      <c r="J87" s="300"/>
    </row>
    <row r="88" spans="3:10" x14ac:dyDescent="0.2">
      <c r="C88" s="38"/>
      <c r="D88" s="37"/>
      <c r="E88" s="78"/>
      <c r="F88" s="36"/>
      <c r="G88" s="37"/>
      <c r="H88" s="300"/>
      <c r="I88" s="300"/>
      <c r="J88" s="300"/>
    </row>
    <row r="89" spans="3:10" x14ac:dyDescent="0.2">
      <c r="C89" s="38"/>
      <c r="D89" s="37"/>
      <c r="E89" s="78"/>
      <c r="F89" s="36"/>
      <c r="G89" s="37"/>
      <c r="H89" s="300"/>
      <c r="I89" s="300"/>
      <c r="J89" s="300"/>
    </row>
    <row r="90" spans="3:10" x14ac:dyDescent="0.2">
      <c r="C90" s="38"/>
      <c r="D90" s="37"/>
      <c r="E90" s="78"/>
      <c r="F90" s="36"/>
      <c r="G90" s="37"/>
      <c r="H90" s="300"/>
      <c r="I90" s="300"/>
      <c r="J90" s="300"/>
    </row>
    <row r="91" spans="3:10" x14ac:dyDescent="0.2">
      <c r="C91" s="38"/>
      <c r="D91" s="37"/>
      <c r="E91" s="78"/>
      <c r="F91" s="36"/>
      <c r="G91" s="37"/>
      <c r="H91" s="300"/>
      <c r="I91" s="300"/>
      <c r="J91" s="300"/>
    </row>
    <row r="92" spans="3:10" x14ac:dyDescent="0.2">
      <c r="C92" s="38"/>
      <c r="D92" s="37"/>
      <c r="E92" s="78"/>
      <c r="F92" s="36"/>
      <c r="G92" s="37"/>
      <c r="H92" s="300"/>
      <c r="I92" s="300"/>
      <c r="J92" s="300"/>
    </row>
    <row r="93" spans="3:10" x14ac:dyDescent="0.2">
      <c r="C93" s="38"/>
      <c r="D93" s="37"/>
      <c r="E93" s="78"/>
      <c r="F93" s="36"/>
      <c r="G93" s="37"/>
      <c r="H93" s="300"/>
      <c r="I93" s="300"/>
      <c r="J93" s="300"/>
    </row>
    <row r="94" spans="3:10" x14ac:dyDescent="0.2">
      <c r="C94" s="38"/>
      <c r="D94" s="37"/>
      <c r="E94" s="78"/>
      <c r="F94" s="36"/>
      <c r="G94" s="37"/>
      <c r="H94" s="300"/>
      <c r="I94" s="300"/>
      <c r="J94" s="300"/>
    </row>
    <row r="95" spans="3:10" x14ac:dyDescent="0.2">
      <c r="C95" s="38"/>
      <c r="D95" s="37"/>
      <c r="E95" s="78"/>
      <c r="F95" s="36"/>
      <c r="G95" s="37"/>
      <c r="H95" s="300"/>
      <c r="I95" s="300"/>
      <c r="J95" s="300"/>
    </row>
    <row r="96" spans="3:10" x14ac:dyDescent="0.2">
      <c r="C96" s="38"/>
      <c r="D96" s="37"/>
      <c r="E96" s="78"/>
      <c r="F96" s="36"/>
      <c r="G96" s="37"/>
      <c r="H96" s="300"/>
      <c r="I96" s="300"/>
      <c r="J96" s="300"/>
    </row>
    <row r="97" spans="3:10" x14ac:dyDescent="0.2">
      <c r="C97" s="38"/>
      <c r="D97" s="37"/>
      <c r="E97" s="78"/>
      <c r="F97" s="36"/>
      <c r="G97" s="37"/>
      <c r="H97" s="300"/>
      <c r="I97" s="300"/>
      <c r="J97" s="300"/>
    </row>
    <row r="98" spans="3:10" x14ac:dyDescent="0.2">
      <c r="C98" s="38"/>
      <c r="D98" s="37"/>
      <c r="E98" s="78"/>
      <c r="F98" s="36"/>
      <c r="G98" s="37"/>
      <c r="H98" s="300"/>
      <c r="I98" s="300"/>
      <c r="J98" s="300"/>
    </row>
    <row r="99" spans="3:10" x14ac:dyDescent="0.2">
      <c r="C99" s="38"/>
      <c r="D99" s="37"/>
      <c r="E99" s="78"/>
      <c r="F99" s="36"/>
      <c r="G99" s="37"/>
      <c r="H99" s="300"/>
      <c r="I99" s="300"/>
      <c r="J99" s="300"/>
    </row>
    <row r="100" spans="3:10" x14ac:dyDescent="0.2">
      <c r="C100" s="38"/>
      <c r="D100" s="37"/>
      <c r="E100" s="78"/>
      <c r="F100" s="36"/>
      <c r="G100" s="37"/>
      <c r="H100" s="300"/>
      <c r="I100" s="300"/>
      <c r="J100" s="300"/>
    </row>
    <row r="101" spans="3:10" x14ac:dyDescent="0.2">
      <c r="C101" s="38"/>
      <c r="D101" s="37"/>
      <c r="E101" s="78"/>
      <c r="F101" s="36"/>
      <c r="G101" s="37"/>
      <c r="H101" s="300"/>
      <c r="I101" s="300"/>
      <c r="J101" s="300"/>
    </row>
    <row r="102" spans="3:10" x14ac:dyDescent="0.2">
      <c r="C102" s="38"/>
      <c r="D102" s="37"/>
      <c r="E102" s="78"/>
      <c r="F102" s="36"/>
      <c r="G102" s="37"/>
      <c r="H102" s="300"/>
      <c r="I102" s="300"/>
      <c r="J102" s="300"/>
    </row>
    <row r="103" spans="3:10" x14ac:dyDescent="0.2">
      <c r="C103" s="38"/>
      <c r="D103" s="37"/>
      <c r="E103" s="78"/>
      <c r="F103" s="36"/>
      <c r="G103" s="37"/>
      <c r="H103" s="300"/>
      <c r="I103" s="300"/>
      <c r="J103" s="300"/>
    </row>
    <row r="104" spans="3:10" x14ac:dyDescent="0.2">
      <c r="C104" s="38"/>
      <c r="D104" s="37"/>
      <c r="E104" s="78"/>
      <c r="F104" s="36"/>
      <c r="G104" s="37"/>
      <c r="H104" s="300"/>
      <c r="I104" s="300"/>
      <c r="J104" s="300"/>
    </row>
    <row r="105" spans="3:10" x14ac:dyDescent="0.2">
      <c r="C105" s="38"/>
      <c r="D105" s="37"/>
      <c r="E105" s="78"/>
      <c r="F105" s="36"/>
      <c r="G105" s="37"/>
      <c r="H105" s="300"/>
      <c r="I105" s="300"/>
      <c r="J105" s="300"/>
    </row>
    <row r="106" spans="3:10" x14ac:dyDescent="0.2">
      <c r="C106" s="38"/>
      <c r="D106" s="37"/>
      <c r="E106" s="78"/>
      <c r="F106" s="36"/>
      <c r="G106" s="37"/>
      <c r="H106" s="300"/>
      <c r="I106" s="300"/>
      <c r="J106" s="300"/>
    </row>
    <row r="107" spans="3:10" x14ac:dyDescent="0.2">
      <c r="C107" s="38"/>
      <c r="D107" s="37"/>
      <c r="E107" s="78"/>
      <c r="F107" s="36"/>
      <c r="G107" s="37"/>
      <c r="H107" s="300"/>
      <c r="I107" s="300"/>
      <c r="J107" s="300"/>
    </row>
    <row r="108" spans="3:10" x14ac:dyDescent="0.2">
      <c r="C108" s="38"/>
      <c r="D108" s="37"/>
      <c r="E108" s="78"/>
      <c r="F108" s="36"/>
      <c r="G108" s="37"/>
      <c r="H108" s="300"/>
      <c r="I108" s="300"/>
      <c r="J108" s="300"/>
    </row>
    <row r="109" spans="3:10" x14ac:dyDescent="0.2">
      <c r="C109" s="38"/>
      <c r="D109" s="37"/>
      <c r="E109" s="78"/>
      <c r="F109" s="36"/>
      <c r="G109" s="37"/>
      <c r="H109" s="300"/>
      <c r="I109" s="300"/>
      <c r="J109" s="300"/>
    </row>
    <row r="110" spans="3:10" x14ac:dyDescent="0.2">
      <c r="C110" s="38"/>
      <c r="D110" s="37"/>
      <c r="E110" s="78"/>
      <c r="F110" s="36"/>
      <c r="G110" s="37"/>
      <c r="H110" s="300"/>
      <c r="I110" s="300"/>
      <c r="J110" s="300"/>
    </row>
    <row r="111" spans="3:10" x14ac:dyDescent="0.2">
      <c r="C111" s="38"/>
      <c r="D111" s="37"/>
      <c r="E111" s="78"/>
      <c r="F111" s="36"/>
      <c r="G111" s="37"/>
      <c r="H111" s="300"/>
      <c r="I111" s="300"/>
      <c r="J111" s="300"/>
    </row>
    <row r="112" spans="3:10" x14ac:dyDescent="0.2">
      <c r="C112" s="38"/>
      <c r="D112" s="37"/>
      <c r="E112" s="78"/>
      <c r="F112" s="36"/>
      <c r="G112" s="37"/>
      <c r="H112" s="300"/>
      <c r="I112" s="300"/>
      <c r="J112" s="300"/>
    </row>
    <row r="113" spans="3:10" x14ac:dyDescent="0.2">
      <c r="C113" s="38"/>
      <c r="D113" s="37"/>
      <c r="E113" s="78"/>
      <c r="F113" s="36"/>
      <c r="G113" s="37"/>
      <c r="H113" s="300"/>
      <c r="I113" s="300"/>
      <c r="J113" s="300"/>
    </row>
    <row r="114" spans="3:10" x14ac:dyDescent="0.2">
      <c r="C114" s="38"/>
      <c r="D114" s="37"/>
      <c r="E114" s="78"/>
      <c r="F114" s="36"/>
      <c r="G114" s="37"/>
      <c r="H114" s="300"/>
      <c r="I114" s="300"/>
      <c r="J114" s="300"/>
    </row>
    <row r="115" spans="3:10" x14ac:dyDescent="0.2">
      <c r="C115" s="38"/>
      <c r="D115" s="37"/>
      <c r="E115" s="78"/>
      <c r="F115" s="36"/>
      <c r="G115" s="37"/>
      <c r="H115" s="300"/>
      <c r="I115" s="300"/>
      <c r="J115" s="300"/>
    </row>
    <row r="116" spans="3:10" x14ac:dyDescent="0.2">
      <c r="C116" s="38"/>
      <c r="D116" s="37"/>
      <c r="E116" s="78"/>
      <c r="F116" s="36"/>
      <c r="G116" s="37"/>
      <c r="H116" s="300"/>
      <c r="I116" s="300"/>
      <c r="J116" s="300"/>
    </row>
    <row r="117" spans="3:10" x14ac:dyDescent="0.2">
      <c r="C117" s="38"/>
      <c r="D117" s="37"/>
      <c r="E117" s="78"/>
      <c r="F117" s="36"/>
      <c r="G117" s="37"/>
      <c r="H117" s="300"/>
      <c r="I117" s="300"/>
      <c r="J117" s="300"/>
    </row>
    <row r="118" spans="3:10" x14ac:dyDescent="0.2">
      <c r="C118" s="38"/>
      <c r="D118" s="37"/>
      <c r="E118" s="78"/>
      <c r="F118" s="36"/>
      <c r="G118" s="37"/>
      <c r="H118" s="300"/>
      <c r="I118" s="300"/>
      <c r="J118" s="300"/>
    </row>
    <row r="119" spans="3:10" x14ac:dyDescent="0.2">
      <c r="C119" s="38"/>
      <c r="D119" s="37"/>
      <c r="E119" s="78"/>
      <c r="F119" s="36"/>
      <c r="G119" s="37"/>
      <c r="H119" s="300"/>
      <c r="I119" s="300"/>
      <c r="J119" s="300"/>
    </row>
    <row r="120" spans="3:10" x14ac:dyDescent="0.2">
      <c r="C120" s="38"/>
      <c r="D120" s="37"/>
      <c r="E120" s="78"/>
      <c r="F120" s="36"/>
      <c r="G120" s="37"/>
      <c r="H120" s="300"/>
      <c r="I120" s="300"/>
      <c r="J120" s="300"/>
    </row>
    <row r="121" spans="3:10" x14ac:dyDescent="0.2">
      <c r="C121" s="38"/>
      <c r="D121" s="37"/>
      <c r="E121" s="78"/>
      <c r="F121" s="36"/>
      <c r="G121" s="37"/>
      <c r="H121" s="300"/>
      <c r="I121" s="300"/>
      <c r="J121" s="300"/>
    </row>
    <row r="122" spans="3:10" x14ac:dyDescent="0.2">
      <c r="C122" s="38"/>
      <c r="D122" s="37"/>
      <c r="E122" s="78"/>
      <c r="F122" s="36"/>
      <c r="G122" s="37"/>
      <c r="H122" s="300"/>
      <c r="I122" s="300"/>
      <c r="J122" s="300"/>
    </row>
    <row r="123" spans="3:10" x14ac:dyDescent="0.2">
      <c r="C123" s="38"/>
      <c r="D123" s="37"/>
      <c r="E123" s="78"/>
      <c r="F123" s="36"/>
      <c r="G123" s="37"/>
      <c r="H123" s="300"/>
      <c r="I123" s="300"/>
      <c r="J123" s="300"/>
    </row>
    <row r="124" spans="3:10" x14ac:dyDescent="0.2">
      <c r="C124" s="38"/>
      <c r="D124" s="37"/>
      <c r="E124" s="78"/>
      <c r="F124" s="36"/>
      <c r="G124" s="37"/>
      <c r="H124" s="300"/>
      <c r="I124" s="300"/>
      <c r="J124" s="300"/>
    </row>
    <row r="125" spans="3:10" x14ac:dyDescent="0.2">
      <c r="C125" s="38"/>
      <c r="D125" s="37"/>
      <c r="E125" s="78"/>
      <c r="F125" s="36"/>
      <c r="G125" s="37"/>
      <c r="H125" s="300"/>
      <c r="I125" s="300"/>
      <c r="J125" s="300"/>
    </row>
    <row r="126" spans="3:10" x14ac:dyDescent="0.2">
      <c r="C126" s="38"/>
      <c r="D126" s="37"/>
      <c r="E126" s="78"/>
      <c r="F126" s="36"/>
      <c r="G126" s="37"/>
      <c r="H126" s="300"/>
      <c r="I126" s="300"/>
      <c r="J126" s="300"/>
    </row>
    <row r="127" spans="3:10" x14ac:dyDescent="0.2">
      <c r="C127" s="38"/>
      <c r="D127" s="37"/>
      <c r="E127" s="78"/>
      <c r="F127" s="36"/>
      <c r="G127" s="37"/>
      <c r="H127" s="300"/>
      <c r="I127" s="300"/>
      <c r="J127" s="300"/>
    </row>
    <row r="128" spans="3:10" x14ac:dyDescent="0.2">
      <c r="C128" s="38"/>
      <c r="D128" s="37"/>
      <c r="E128" s="78"/>
      <c r="F128" s="36"/>
      <c r="G128" s="37"/>
      <c r="H128" s="300"/>
      <c r="I128" s="300"/>
      <c r="J128" s="300"/>
    </row>
    <row r="129" spans="3:10" x14ac:dyDescent="0.2">
      <c r="C129" s="38"/>
      <c r="D129" s="37"/>
      <c r="E129" s="78"/>
      <c r="F129" s="36"/>
      <c r="G129" s="37"/>
      <c r="H129" s="300"/>
      <c r="I129" s="300"/>
      <c r="J129" s="300"/>
    </row>
    <row r="130" spans="3:10" x14ac:dyDescent="0.2">
      <c r="C130" s="38"/>
      <c r="D130" s="37"/>
      <c r="E130" s="78"/>
      <c r="F130" s="36"/>
      <c r="G130" s="37"/>
      <c r="H130" s="300"/>
      <c r="I130" s="300"/>
      <c r="J130" s="300"/>
    </row>
    <row r="131" spans="3:10" x14ac:dyDescent="0.2">
      <c r="C131" s="38"/>
      <c r="D131" s="37"/>
      <c r="E131" s="78"/>
      <c r="F131" s="36"/>
      <c r="G131" s="37"/>
      <c r="H131" s="300"/>
      <c r="I131" s="300"/>
      <c r="J131" s="300"/>
    </row>
    <row r="132" spans="3:10" x14ac:dyDescent="0.2">
      <c r="C132" s="38"/>
      <c r="D132" s="37"/>
      <c r="E132" s="78"/>
      <c r="F132" s="36"/>
      <c r="G132" s="37"/>
      <c r="H132" s="300"/>
      <c r="I132" s="300"/>
      <c r="J132" s="300"/>
    </row>
    <row r="133" spans="3:10" x14ac:dyDescent="0.2">
      <c r="C133" s="38"/>
      <c r="D133" s="37"/>
      <c r="E133" s="78"/>
      <c r="F133" s="36"/>
      <c r="G133" s="37"/>
      <c r="H133" s="300"/>
      <c r="I133" s="300"/>
      <c r="J133" s="300"/>
    </row>
    <row r="134" spans="3:10" x14ac:dyDescent="0.2">
      <c r="C134" s="38"/>
      <c r="D134" s="37"/>
      <c r="E134" s="78"/>
      <c r="F134" s="36"/>
      <c r="G134" s="37"/>
      <c r="H134" s="300"/>
      <c r="I134" s="300"/>
      <c r="J134" s="300"/>
    </row>
    <row r="135" spans="3:10" x14ac:dyDescent="0.2">
      <c r="C135" s="38"/>
      <c r="D135" s="37"/>
      <c r="E135" s="78"/>
      <c r="F135" s="36"/>
      <c r="G135" s="37"/>
      <c r="H135" s="300"/>
      <c r="I135" s="300"/>
      <c r="J135" s="300"/>
    </row>
    <row r="136" spans="3:10" x14ac:dyDescent="0.2">
      <c r="C136" s="38"/>
      <c r="D136" s="37"/>
      <c r="E136" s="78"/>
      <c r="F136" s="36"/>
      <c r="G136" s="37"/>
      <c r="H136" s="300"/>
      <c r="I136" s="300"/>
      <c r="J136" s="300"/>
    </row>
    <row r="137" spans="3:10" x14ac:dyDescent="0.2">
      <c r="C137" s="38"/>
      <c r="D137" s="37"/>
      <c r="F137" s="36"/>
      <c r="G137" s="37"/>
      <c r="H137" s="300"/>
      <c r="I137" s="300"/>
      <c r="J137" s="300"/>
    </row>
    <row r="138" spans="3:10" x14ac:dyDescent="0.2">
      <c r="C138" s="38"/>
      <c r="D138" s="37"/>
      <c r="F138" s="36"/>
      <c r="G138" s="37"/>
      <c r="H138" s="300"/>
      <c r="I138" s="300"/>
      <c r="J138" s="300"/>
    </row>
    <row r="139" spans="3:10" x14ac:dyDescent="0.2">
      <c r="C139" s="38"/>
      <c r="D139" s="37"/>
      <c r="F139" s="36"/>
      <c r="G139" s="37"/>
      <c r="H139" s="300"/>
      <c r="I139" s="300"/>
      <c r="J139" s="300"/>
    </row>
    <row r="140" spans="3:10" x14ac:dyDescent="0.2">
      <c r="C140" s="38"/>
      <c r="D140" s="37"/>
      <c r="F140" s="36"/>
      <c r="G140" s="37"/>
      <c r="H140" s="300"/>
      <c r="I140" s="300"/>
      <c r="J140" s="300"/>
    </row>
    <row r="141" spans="3:10" x14ac:dyDescent="0.2">
      <c r="C141" s="38"/>
      <c r="D141" s="37"/>
      <c r="F141" s="36"/>
      <c r="G141" s="37"/>
      <c r="H141" s="300"/>
      <c r="I141" s="300"/>
      <c r="J141" s="300"/>
    </row>
    <row r="142" spans="3:10" x14ac:dyDescent="0.2">
      <c r="C142" s="38"/>
      <c r="D142" s="37"/>
      <c r="F142" s="36"/>
      <c r="G142" s="37"/>
      <c r="H142" s="300"/>
      <c r="I142" s="300"/>
      <c r="J142" s="300"/>
    </row>
    <row r="143" spans="3:10" x14ac:dyDescent="0.2">
      <c r="C143" s="38"/>
      <c r="D143" s="37"/>
      <c r="F143" s="36"/>
      <c r="G143" s="37"/>
      <c r="H143" s="300"/>
      <c r="I143" s="300"/>
      <c r="J143" s="300"/>
    </row>
    <row r="144" spans="3:10" x14ac:dyDescent="0.2">
      <c r="C144" s="38"/>
      <c r="D144" s="37"/>
      <c r="F144" s="36"/>
      <c r="G144" s="37"/>
      <c r="H144" s="300"/>
      <c r="I144" s="300"/>
      <c r="J144" s="300"/>
    </row>
    <row r="145" spans="3:10" x14ac:dyDescent="0.2">
      <c r="C145" s="38"/>
      <c r="D145" s="37"/>
      <c r="F145" s="36"/>
      <c r="G145" s="37"/>
      <c r="H145" s="300"/>
      <c r="I145" s="300"/>
      <c r="J145" s="300"/>
    </row>
    <row r="146" spans="3:10" x14ac:dyDescent="0.2">
      <c r="C146" s="38"/>
      <c r="D146" s="37"/>
      <c r="F146" s="36"/>
      <c r="G146" s="37"/>
      <c r="H146" s="300"/>
      <c r="I146" s="300"/>
      <c r="J146" s="300"/>
    </row>
    <row r="147" spans="3:10" x14ac:dyDescent="0.2">
      <c r="C147" s="38"/>
      <c r="D147" s="37"/>
      <c r="F147" s="36"/>
      <c r="G147" s="37"/>
      <c r="H147" s="300"/>
      <c r="I147" s="300"/>
      <c r="J147" s="300"/>
    </row>
    <row r="148" spans="3:10" x14ac:dyDescent="0.2">
      <c r="C148" s="38"/>
      <c r="D148" s="37"/>
      <c r="F148" s="36"/>
      <c r="G148" s="37"/>
      <c r="H148" s="300"/>
      <c r="I148" s="300"/>
      <c r="J148" s="300"/>
    </row>
    <row r="149" spans="3:10" x14ac:dyDescent="0.2">
      <c r="C149" s="38"/>
      <c r="D149" s="37"/>
      <c r="F149" s="36"/>
      <c r="G149" s="37"/>
      <c r="H149" s="300"/>
      <c r="I149" s="300"/>
      <c r="J149" s="300"/>
    </row>
    <row r="150" spans="3:10" x14ac:dyDescent="0.2">
      <c r="C150" s="38"/>
      <c r="D150" s="37"/>
      <c r="F150" s="36"/>
      <c r="G150" s="37"/>
      <c r="H150" s="300"/>
      <c r="I150" s="300"/>
      <c r="J150" s="300"/>
    </row>
    <row r="151" spans="3:10" x14ac:dyDescent="0.2">
      <c r="C151" s="38"/>
      <c r="D151" s="37"/>
      <c r="F151" s="36"/>
      <c r="G151" s="37"/>
      <c r="H151" s="300"/>
      <c r="I151" s="300"/>
      <c r="J151" s="300"/>
    </row>
    <row r="152" spans="3:10" x14ac:dyDescent="0.2">
      <c r="C152" s="38"/>
      <c r="D152" s="37"/>
      <c r="F152" s="36"/>
      <c r="G152" s="37"/>
      <c r="H152" s="300"/>
      <c r="I152" s="300"/>
      <c r="J152" s="300"/>
    </row>
    <row r="153" spans="3:10" x14ac:dyDescent="0.2">
      <c r="C153" s="38"/>
      <c r="D153" s="37"/>
      <c r="F153" s="36"/>
      <c r="G153" s="37"/>
      <c r="H153" s="300"/>
      <c r="I153" s="300"/>
      <c r="J153" s="300"/>
    </row>
    <row r="154" spans="3:10" x14ac:dyDescent="0.2">
      <c r="C154" s="38"/>
      <c r="D154" s="37"/>
      <c r="F154" s="36"/>
      <c r="G154" s="37"/>
      <c r="H154" s="300"/>
      <c r="I154" s="300"/>
      <c r="J154" s="300"/>
    </row>
    <row r="155" spans="3:10" x14ac:dyDescent="0.2">
      <c r="C155" s="38"/>
      <c r="D155" s="37"/>
      <c r="F155" s="36"/>
      <c r="G155" s="37"/>
      <c r="H155" s="300"/>
      <c r="I155" s="300"/>
      <c r="J155" s="300"/>
    </row>
    <row r="156" spans="3:10" x14ac:dyDescent="0.2">
      <c r="C156" s="38"/>
      <c r="D156" s="37"/>
      <c r="F156" s="36"/>
      <c r="G156" s="37"/>
      <c r="H156" s="300"/>
      <c r="I156" s="300"/>
      <c r="J156" s="300"/>
    </row>
    <row r="157" spans="3:10" x14ac:dyDescent="0.2">
      <c r="C157" s="38"/>
      <c r="D157" s="37"/>
      <c r="F157" s="36"/>
      <c r="G157" s="37"/>
      <c r="H157" s="300"/>
      <c r="I157" s="300"/>
      <c r="J157" s="300"/>
    </row>
    <row r="158" spans="3:10" x14ac:dyDescent="0.2">
      <c r="C158" s="38"/>
      <c r="D158" s="37"/>
      <c r="F158" s="36"/>
      <c r="G158" s="37"/>
      <c r="H158" s="300"/>
      <c r="I158" s="300"/>
      <c r="J158" s="300"/>
    </row>
    <row r="159" spans="3:10" x14ac:dyDescent="0.2">
      <c r="C159" s="38"/>
      <c r="D159" s="37"/>
      <c r="F159" s="36"/>
      <c r="G159" s="37"/>
      <c r="H159" s="300"/>
      <c r="I159" s="300"/>
      <c r="J159" s="300"/>
    </row>
    <row r="160" spans="3:10" x14ac:dyDescent="0.2">
      <c r="C160" s="38"/>
      <c r="D160" s="37"/>
      <c r="F160" s="36"/>
      <c r="G160" s="37"/>
      <c r="H160" s="300"/>
      <c r="I160" s="300"/>
      <c r="J160" s="300"/>
    </row>
    <row r="161" spans="3:14" x14ac:dyDescent="0.2">
      <c r="C161" s="38"/>
      <c r="D161" s="37"/>
      <c r="F161" s="36"/>
      <c r="G161" s="37"/>
      <c r="H161" s="300"/>
      <c r="I161" s="300"/>
      <c r="J161" s="300"/>
    </row>
    <row r="162" spans="3:14" x14ac:dyDescent="0.2">
      <c r="C162" s="38"/>
      <c r="D162" s="37"/>
      <c r="F162" s="36"/>
      <c r="G162" s="37"/>
      <c r="H162" s="300"/>
      <c r="I162" s="300"/>
      <c r="J162" s="300"/>
    </row>
    <row r="163" spans="3:14" x14ac:dyDescent="0.2">
      <c r="C163" s="38"/>
      <c r="D163" s="37"/>
      <c r="F163" s="36"/>
      <c r="G163" s="37"/>
      <c r="H163" s="300"/>
      <c r="I163" s="300"/>
      <c r="J163" s="300"/>
      <c r="N163" s="35"/>
    </row>
    <row r="164" spans="3:14" x14ac:dyDescent="0.2">
      <c r="C164" s="38"/>
      <c r="D164" s="37"/>
      <c r="F164" s="36"/>
      <c r="G164" s="37"/>
      <c r="H164" s="300"/>
      <c r="I164" s="300"/>
      <c r="J164" s="300"/>
      <c r="N164" s="35"/>
    </row>
    <row r="165" spans="3:14" x14ac:dyDescent="0.2">
      <c r="C165" s="38"/>
      <c r="D165" s="37"/>
      <c r="F165" s="36"/>
      <c r="G165" s="37"/>
      <c r="H165" s="300"/>
      <c r="I165" s="300"/>
      <c r="J165" s="300"/>
      <c r="N165" s="35"/>
    </row>
    <row r="166" spans="3:14" x14ac:dyDescent="0.2">
      <c r="C166" s="38"/>
      <c r="D166" s="37"/>
      <c r="F166" s="36"/>
      <c r="G166" s="37"/>
      <c r="H166" s="300"/>
      <c r="I166" s="300"/>
      <c r="J166" s="300"/>
      <c r="N166" s="35"/>
    </row>
    <row r="167" spans="3:14" x14ac:dyDescent="0.2">
      <c r="C167" s="38"/>
      <c r="D167" s="37"/>
      <c r="F167" s="36"/>
      <c r="G167" s="37"/>
      <c r="H167" s="300"/>
      <c r="I167" s="300"/>
      <c r="J167" s="300"/>
      <c r="N167" s="35"/>
    </row>
    <row r="168" spans="3:14" x14ac:dyDescent="0.2">
      <c r="C168" s="38"/>
      <c r="D168" s="37"/>
      <c r="F168" s="36"/>
      <c r="G168" s="37"/>
      <c r="H168" s="300"/>
      <c r="I168" s="300"/>
      <c r="J168" s="300"/>
      <c r="N168" s="35"/>
    </row>
    <row r="169" spans="3:14" x14ac:dyDescent="0.2">
      <c r="C169" s="38"/>
      <c r="D169" s="37"/>
      <c r="F169" s="36"/>
      <c r="G169" s="37"/>
      <c r="H169" s="300"/>
      <c r="I169" s="300"/>
      <c r="J169" s="300"/>
      <c r="N169" s="35"/>
    </row>
    <row r="170" spans="3:14" x14ac:dyDescent="0.2">
      <c r="C170" s="38"/>
      <c r="D170" s="37"/>
      <c r="F170" s="36"/>
      <c r="G170" s="37"/>
      <c r="H170" s="300"/>
      <c r="I170" s="300"/>
      <c r="J170" s="300"/>
    </row>
    <row r="171" spans="3:14" x14ac:dyDescent="0.2">
      <c r="C171" s="38"/>
      <c r="D171" s="37"/>
      <c r="F171" s="36"/>
      <c r="G171" s="37"/>
      <c r="H171" s="300"/>
      <c r="I171" s="300"/>
      <c r="J171" s="300"/>
    </row>
    <row r="172" spans="3:14" x14ac:dyDescent="0.2">
      <c r="C172" s="38"/>
      <c r="D172" s="37"/>
      <c r="F172" s="36"/>
      <c r="G172" s="37"/>
      <c r="H172" s="300"/>
      <c r="I172" s="300"/>
      <c r="J172" s="300"/>
    </row>
  </sheetData>
  <sheetProtection sheet="1" objects="1" scenarios="1"/>
  <sortState xmlns:xlrd2="http://schemas.microsoft.com/office/spreadsheetml/2017/richdata2" ref="B28:D48">
    <sortCondition ref="B28"/>
  </sortState>
  <mergeCells count="1">
    <mergeCell ref="A1:J1"/>
  </mergeCells>
  <phoneticPr fontId="3" type="noConversion"/>
  <conditionalFormatting sqref="G3:G17 G19:G21">
    <cfRule type="cellIs" dxfId="2007" priority="30" operator="equal">
      <formula>"r4"</formula>
    </cfRule>
    <cfRule type="cellIs" dxfId="2006" priority="54" stopIfTrue="1" operator="equal">
      <formula>"r3"</formula>
    </cfRule>
    <cfRule type="cellIs" dxfId="2005" priority="55" stopIfTrue="1" operator="between">
      <formula>"r5"</formula>
      <formula>"r6"</formula>
    </cfRule>
    <cfRule type="cellIs" dxfId="2004" priority="56" stopIfTrue="1" operator="between">
      <formula>"r1"</formula>
      <formula>"r2"</formula>
    </cfRule>
  </conditionalFormatting>
  <conditionalFormatting sqref="H3:I23">
    <cfRule type="containsText" dxfId="2003" priority="53" stopIfTrue="1" operator="containsText" text="X">
      <formula>NOT(ISERROR(SEARCH("X",H3)))</formula>
    </cfRule>
  </conditionalFormatting>
  <conditionalFormatting sqref="F4:F8">
    <cfRule type="expression" dxfId="2002" priority="52">
      <formula>OR(H4="x",I4="x")</formula>
    </cfRule>
  </conditionalFormatting>
  <conditionalFormatting sqref="C3:C17 A4:F17 A19:F21">
    <cfRule type="expression" dxfId="2001" priority="51">
      <formula>OR($H3="x",$I3="x")</formula>
    </cfRule>
  </conditionalFormatting>
  <conditionalFormatting sqref="D17">
    <cfRule type="expression" dxfId="2000" priority="50">
      <formula>OR(H17="x",I17="x")</formula>
    </cfRule>
  </conditionalFormatting>
  <conditionalFormatting sqref="E17">
    <cfRule type="expression" dxfId="1999" priority="49">
      <formula>OR(H17="x",I17="x")</formula>
    </cfRule>
  </conditionalFormatting>
  <conditionalFormatting sqref="D16">
    <cfRule type="expression" dxfId="1998" priority="48">
      <formula>OR(H16="x",I16="x")</formula>
    </cfRule>
  </conditionalFormatting>
  <conditionalFormatting sqref="E16">
    <cfRule type="expression" dxfId="1997" priority="47">
      <formula>OR(H16="x",I16="x")</formula>
    </cfRule>
  </conditionalFormatting>
  <conditionalFormatting sqref="C4:C8">
    <cfRule type="expression" dxfId="1996" priority="46">
      <formula>OR($H4="x",$I4="x")</formula>
    </cfRule>
  </conditionalFormatting>
  <conditionalFormatting sqref="C9">
    <cfRule type="expression" dxfId="1995" priority="45">
      <formula>OR($H9="x",$I9="x")</formula>
    </cfRule>
  </conditionalFormatting>
  <conditionalFormatting sqref="A4:A8">
    <cfRule type="expression" dxfId="1994" priority="44">
      <formula>OR($H4="x",$I4="x")</formula>
    </cfRule>
  </conditionalFormatting>
  <conditionalFormatting sqref="A9">
    <cfRule type="expression" dxfId="1993" priority="43">
      <formula>OR($H9="x",$I9="x")</formula>
    </cfRule>
  </conditionalFormatting>
  <conditionalFormatting sqref="E9">
    <cfRule type="expression" dxfId="1992" priority="42">
      <formula>OR($H9="x",$I9="x")</formula>
    </cfRule>
  </conditionalFormatting>
  <conditionalFormatting sqref="F9">
    <cfRule type="expression" dxfId="1991" priority="41">
      <formula>OR($H9="x",$I9="x")</formula>
    </cfRule>
  </conditionalFormatting>
  <conditionalFormatting sqref="B4:B8">
    <cfRule type="expression" dxfId="1990" priority="40">
      <formula>OR($H4="x",$I4="x")</formula>
    </cfRule>
  </conditionalFormatting>
  <conditionalFormatting sqref="B9">
    <cfRule type="expression" dxfId="1989" priority="39">
      <formula>OR($H9="x",$I9="x")</formula>
    </cfRule>
  </conditionalFormatting>
  <conditionalFormatting sqref="F3">
    <cfRule type="expression" dxfId="1988" priority="38">
      <formula>OR(H3="x",I3="x")</formula>
    </cfRule>
  </conditionalFormatting>
  <conditionalFormatting sqref="D3">
    <cfRule type="expression" dxfId="1987" priority="37">
      <formula>OR($H3="x",$I3="x")</formula>
    </cfRule>
  </conditionalFormatting>
  <conditionalFormatting sqref="A3:F3">
    <cfRule type="expression" dxfId="1986" priority="36">
      <formula>OR($H3="x",$I3="x")</formula>
    </cfRule>
  </conditionalFormatting>
  <conditionalFormatting sqref="A3">
    <cfRule type="expression" dxfId="1985" priority="34">
      <formula>OR($H3="x",$I3="x")</formula>
    </cfRule>
  </conditionalFormatting>
  <conditionalFormatting sqref="B3">
    <cfRule type="expression" dxfId="1984" priority="33">
      <formula>OR($H3="x",$I3="x")</formula>
    </cfRule>
  </conditionalFormatting>
  <conditionalFormatting sqref="C16:C17">
    <cfRule type="expression" dxfId="1983" priority="57">
      <formula>OR(G17="x",H16="x")</formula>
    </cfRule>
  </conditionalFormatting>
  <conditionalFormatting sqref="A16:A17">
    <cfRule type="expression" dxfId="1982" priority="58">
      <formula>OR(E16="x",F17="x")</formula>
    </cfRule>
  </conditionalFormatting>
  <conditionalFormatting sqref="B16:B17">
    <cfRule type="expression" dxfId="1981" priority="59">
      <formula>OR(E16="x",F17="x")</formula>
    </cfRule>
  </conditionalFormatting>
  <conditionalFormatting sqref="G22">
    <cfRule type="cellIs" dxfId="1980" priority="24" operator="equal">
      <formula>"r4"</formula>
    </cfRule>
    <cfRule type="cellIs" dxfId="1979" priority="27" stopIfTrue="1" operator="equal">
      <formula>"r3"</formula>
    </cfRule>
    <cfRule type="cellIs" dxfId="1978" priority="28" stopIfTrue="1" operator="between">
      <formula>"r5"</formula>
      <formula>"r6"</formula>
    </cfRule>
    <cfRule type="cellIs" dxfId="1977" priority="29" stopIfTrue="1" operator="between">
      <formula>"r1"</formula>
      <formula>"r2"</formula>
    </cfRule>
  </conditionalFormatting>
  <conditionalFormatting sqref="A22:F22">
    <cfRule type="expression" dxfId="1976" priority="25">
      <formula>OR($H22="x",$I22="x")</formula>
    </cfRule>
  </conditionalFormatting>
  <conditionalFormatting sqref="G23">
    <cfRule type="cellIs" dxfId="1975" priority="18" operator="equal">
      <formula>"r4"</formula>
    </cfRule>
    <cfRule type="cellIs" dxfId="1974" priority="21" stopIfTrue="1" operator="equal">
      <formula>"r3"</formula>
    </cfRule>
    <cfRule type="cellIs" dxfId="1973" priority="22" stopIfTrue="1" operator="between">
      <formula>"r5"</formula>
      <formula>"r6"</formula>
    </cfRule>
    <cfRule type="cellIs" dxfId="1972" priority="23" stopIfTrue="1" operator="between">
      <formula>"r1"</formula>
      <formula>"r2"</formula>
    </cfRule>
  </conditionalFormatting>
  <conditionalFormatting sqref="A23:F23 C24:C25">
    <cfRule type="expression" dxfId="1971" priority="19">
      <formula>OR($H23="x",$I23="x")</formula>
    </cfRule>
  </conditionalFormatting>
  <conditionalFormatting sqref="G24:G25">
    <cfRule type="cellIs" dxfId="1970" priority="12" operator="equal">
      <formula>"r4"</formula>
    </cfRule>
    <cfRule type="cellIs" dxfId="1969" priority="15" stopIfTrue="1" operator="equal">
      <formula>"r3"</formula>
    </cfRule>
    <cfRule type="cellIs" dxfId="1968" priority="16" stopIfTrue="1" operator="between">
      <formula>"r5"</formula>
      <formula>"r6"</formula>
    </cfRule>
    <cfRule type="cellIs" dxfId="1967" priority="17" stopIfTrue="1" operator="between">
      <formula>"r1"</formula>
      <formula>"r2"</formula>
    </cfRule>
  </conditionalFormatting>
  <conditionalFormatting sqref="H24:I25">
    <cfRule type="containsText" dxfId="1966" priority="14" stopIfTrue="1" operator="containsText" text="X">
      <formula>NOT(ISERROR(SEARCH("X",H24)))</formula>
    </cfRule>
  </conditionalFormatting>
  <conditionalFormatting sqref="A24:B25 D24:F25">
    <cfRule type="expression" dxfId="1965" priority="13">
      <formula>OR($H24="x",$I24="x")</formula>
    </cfRule>
  </conditionalFormatting>
  <conditionalFormatting sqref="G18">
    <cfRule type="cellIs" dxfId="1964" priority="1" operator="equal">
      <formula>"r4"</formula>
    </cfRule>
    <cfRule type="cellIs" dxfId="1963" priority="6" stopIfTrue="1" operator="equal">
      <formula>"r3"</formula>
    </cfRule>
    <cfRule type="cellIs" dxfId="1962" priority="7" stopIfTrue="1" operator="between">
      <formula>"r5"</formula>
      <formula>"r6"</formula>
    </cfRule>
    <cfRule type="cellIs" dxfId="1961" priority="8" stopIfTrue="1" operator="between">
      <formula>"r1"</formula>
      <formula>"r2"</formula>
    </cfRule>
  </conditionalFormatting>
  <conditionalFormatting sqref="A18:F18">
    <cfRule type="expression" dxfId="1960" priority="4">
      <formula>OR($H18="x",$I18="x")</formula>
    </cfRule>
  </conditionalFormatting>
  <conditionalFormatting sqref="D18">
    <cfRule type="expression" dxfId="1959" priority="3">
      <formula>OR(H18="x",I18="x")</formula>
    </cfRule>
  </conditionalFormatting>
  <conditionalFormatting sqref="E18">
    <cfRule type="expression" dxfId="1958" priority="2">
      <formula>OR(H18="x",I18="x")</formula>
    </cfRule>
  </conditionalFormatting>
  <conditionalFormatting sqref="C18">
    <cfRule type="expression" dxfId="1957" priority="9">
      <formula>OR(G19="x",H18="x")</formula>
    </cfRule>
  </conditionalFormatting>
  <conditionalFormatting sqref="A18">
    <cfRule type="expression" dxfId="1956" priority="10">
      <formula>OR(E18="x",F19="x")</formula>
    </cfRule>
  </conditionalFormatting>
  <conditionalFormatting sqref="B18">
    <cfRule type="expression" dxfId="1955" priority="11">
      <formula>OR(E18="x",F19="x")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>
    <tabColor rgb="FF7030A0"/>
    <pageSetUpPr fitToPage="1"/>
  </sheetPr>
  <dimension ref="A1:AK133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5703125" style="1" customWidth="1"/>
    <col min="8" max="8" width="7.7109375" style="1" customWidth="1"/>
    <col min="9" max="9" width="3.7109375" style="1" customWidth="1"/>
    <col min="10" max="10" width="6.5703125" style="1" customWidth="1"/>
    <col min="11" max="11" width="5.7109375" style="1" customWidth="1"/>
    <col min="12" max="12" width="1.2851562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5.28515625" style="1" customWidth="1"/>
    <col min="28" max="28" width="8.42578125" style="1" customWidth="1"/>
    <col min="29" max="29" width="7" style="1" customWidth="1"/>
    <col min="30" max="30" width="5.140625" style="1" customWidth="1"/>
    <col min="31" max="33" width="11.42578125" style="1"/>
    <col min="34" max="34" width="10" style="1" customWidth="1"/>
    <col min="35" max="35" width="14" style="1" customWidth="1"/>
    <col min="36" max="36" width="13.28515625" style="1" customWidth="1"/>
    <col min="37" max="16384" width="11.42578125" style="1"/>
  </cols>
  <sheetData>
    <row r="1" spans="1:37" ht="18" customHeight="1" x14ac:dyDescent="0.3">
      <c r="A1" s="1044">
        <f ca="1">TODAY()</f>
        <v>45613</v>
      </c>
      <c r="B1" s="1045"/>
      <c r="C1" s="1045"/>
      <c r="D1" s="1045"/>
      <c r="E1" s="1045"/>
      <c r="F1" s="1045"/>
      <c r="G1" s="1045"/>
      <c r="H1" s="1045"/>
      <c r="I1" s="1045"/>
      <c r="J1" s="1045"/>
      <c r="K1" s="1045"/>
      <c r="L1" s="1045"/>
      <c r="M1" s="1045"/>
      <c r="N1" s="1045"/>
      <c r="O1" s="1045"/>
      <c r="P1" s="1045"/>
      <c r="Q1" s="1045"/>
      <c r="R1" s="1045"/>
      <c r="S1" s="1045"/>
      <c r="T1" s="1045"/>
      <c r="U1" s="1045"/>
      <c r="V1" s="1045"/>
      <c r="W1" s="1045"/>
      <c r="X1" s="1045"/>
      <c r="Y1" s="1045"/>
      <c r="Z1" s="1045"/>
      <c r="AA1" s="1045"/>
    </row>
    <row r="2" spans="1:37" ht="18" x14ac:dyDescent="0.35">
      <c r="A2" s="119" t="s">
        <v>263</v>
      </c>
      <c r="D2" s="1" t="s">
        <v>1</v>
      </c>
    </row>
    <row r="3" spans="1:37" ht="18" x14ac:dyDescent="0.35">
      <c r="A3" s="867"/>
      <c r="B3" s="868"/>
      <c r="C3" s="1028">
        <v>1</v>
      </c>
      <c r="D3" s="1028"/>
      <c r="E3" s="1028"/>
      <c r="F3" s="1028"/>
      <c r="G3" s="175"/>
      <c r="H3" s="1028">
        <v>2</v>
      </c>
      <c r="I3" s="1028"/>
      <c r="J3" s="1028"/>
      <c r="K3" s="1028"/>
      <c r="L3" s="175"/>
      <c r="M3" s="1028">
        <v>3</v>
      </c>
      <c r="N3" s="1028"/>
      <c r="O3" s="1028"/>
      <c r="P3" s="1028"/>
      <c r="Q3" s="175"/>
      <c r="R3" s="1028">
        <v>4</v>
      </c>
      <c r="S3" s="1028"/>
      <c r="T3" s="1028"/>
      <c r="U3" s="1028"/>
      <c r="V3" s="175"/>
      <c r="W3" s="1028">
        <v>5</v>
      </c>
      <c r="X3" s="1028"/>
      <c r="Y3" s="1028"/>
      <c r="Z3" s="1028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0999999999999996" customHeight="1" thickBot="1" x14ac:dyDescent="0.4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 x14ac:dyDescent="0.4">
      <c r="A5" s="841" t="s">
        <v>8</v>
      </c>
      <c r="B5" s="5"/>
      <c r="C5" s="856"/>
      <c r="D5" s="904"/>
      <c r="E5" s="857"/>
      <c r="F5" s="236"/>
      <c r="G5" s="5"/>
      <c r="H5" s="856"/>
      <c r="I5" s="904"/>
      <c r="J5" s="857"/>
      <c r="K5" s="132"/>
      <c r="L5" s="5"/>
      <c r="M5" s="856"/>
      <c r="N5" s="904"/>
      <c r="O5" s="857"/>
      <c r="P5" s="16"/>
      <c r="Q5" s="5"/>
      <c r="R5" s="856"/>
      <c r="S5" s="904"/>
      <c r="T5" s="857"/>
      <c r="U5" s="16"/>
      <c r="V5" s="5"/>
      <c r="W5" s="856"/>
      <c r="X5" s="904"/>
      <c r="Y5" s="857"/>
      <c r="Z5" s="16"/>
      <c r="AA5" s="5"/>
      <c r="AD5" s="21"/>
      <c r="AE5" s="157"/>
      <c r="AF5" s="586"/>
      <c r="AG5" s="257"/>
      <c r="AI5" s="169" t="s">
        <v>10</v>
      </c>
      <c r="AJ5" s="170"/>
      <c r="AK5" s="21"/>
    </row>
    <row r="6" spans="1:37" ht="18" customHeight="1" thickBot="1" x14ac:dyDescent="0.4">
      <c r="A6" s="841"/>
      <c r="B6" s="5"/>
      <c r="C6" s="1268"/>
      <c r="D6" s="1179"/>
      <c r="E6" s="954"/>
      <c r="F6" s="1025"/>
      <c r="G6" s="5"/>
      <c r="H6" s="1116"/>
      <c r="I6" s="1025"/>
      <c r="J6" s="954"/>
      <c r="K6" s="1025"/>
      <c r="L6" s="5"/>
      <c r="M6" s="914"/>
      <c r="N6" s="1265"/>
      <c r="O6" s="954"/>
      <c r="P6" s="1025"/>
      <c r="Q6" s="5"/>
      <c r="R6" s="854"/>
      <c r="S6" s="1086"/>
      <c r="T6" s="954"/>
      <c r="U6" s="1025"/>
      <c r="V6" s="232"/>
      <c r="W6" s="1266"/>
      <c r="X6" s="1267"/>
      <c r="Y6" s="954"/>
      <c r="Z6" s="955"/>
      <c r="AA6" s="5"/>
      <c r="AD6" s="21"/>
      <c r="AE6" s="158"/>
      <c r="AF6" s="246"/>
      <c r="AG6" s="257"/>
      <c r="AI6" s="162" t="s">
        <v>11</v>
      </c>
      <c r="AJ6" s="263"/>
    </row>
    <row r="7" spans="1:37" ht="18" customHeight="1" x14ac:dyDescent="0.35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/>
      <c r="AF7" s="152"/>
      <c r="AG7" s="257"/>
      <c r="AI7" s="163" t="s">
        <v>12</v>
      </c>
      <c r="AJ7" s="264"/>
    </row>
    <row r="8" spans="1:37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69"/>
      <c r="AJ8" s="229"/>
    </row>
    <row r="9" spans="1:37" ht="18" customHeight="1" thickBot="1" x14ac:dyDescent="0.4">
      <c r="A9" s="847" t="s">
        <v>13</v>
      </c>
      <c r="B9" s="5"/>
      <c r="C9" s="856"/>
      <c r="D9" s="904"/>
      <c r="E9" s="857"/>
      <c r="F9" s="26"/>
      <c r="G9" s="5"/>
      <c r="H9" s="27">
        <v>9104</v>
      </c>
      <c r="I9" s="843"/>
      <c r="J9" s="878"/>
      <c r="K9" s="26">
        <v>9</v>
      </c>
      <c r="L9" s="5"/>
      <c r="M9" s="27">
        <v>9204</v>
      </c>
      <c r="N9" s="856"/>
      <c r="O9" s="904"/>
      <c r="P9" s="26">
        <v>6</v>
      </c>
      <c r="Q9" s="5"/>
      <c r="R9" s="27">
        <v>9102</v>
      </c>
      <c r="S9" s="856"/>
      <c r="T9" s="904"/>
      <c r="U9" s="26">
        <v>4</v>
      </c>
      <c r="V9" s="5"/>
      <c r="W9" s="27">
        <v>9201</v>
      </c>
      <c r="X9" s="856"/>
      <c r="Y9" s="904"/>
      <c r="Z9" s="26">
        <v>1</v>
      </c>
      <c r="AA9" s="119"/>
      <c r="AD9" s="21"/>
      <c r="AE9" s="157"/>
      <c r="AF9" s="238"/>
      <c r="AG9" s="150"/>
      <c r="AI9" s="184" t="s">
        <v>15</v>
      </c>
      <c r="AJ9" s="173"/>
    </row>
    <row r="10" spans="1:37" ht="18" customHeight="1" thickBot="1" x14ac:dyDescent="0.4">
      <c r="A10" s="847"/>
      <c r="B10" s="5"/>
      <c r="C10" s="1018"/>
      <c r="D10" s="1024"/>
      <c r="E10" s="852"/>
      <c r="F10" s="853"/>
      <c r="G10" s="19"/>
      <c r="H10" s="839">
        <f>$AC$42</f>
        <v>36526.22184027778</v>
      </c>
      <c r="I10" s="1026"/>
      <c r="J10" s="839">
        <f>$AF$42</f>
        <v>1.0395833333333333</v>
      </c>
      <c r="K10" s="840"/>
      <c r="L10" s="25"/>
      <c r="M10" s="839">
        <f>$AC$39</f>
        <v>36526.21020833333</v>
      </c>
      <c r="N10" s="1026"/>
      <c r="O10" s="839">
        <f>$AF$40</f>
        <v>0.82847222222222217</v>
      </c>
      <c r="P10" s="840"/>
      <c r="Q10" s="25"/>
      <c r="R10" s="839">
        <f>$AC$37</f>
        <v>36526.204479166663</v>
      </c>
      <c r="S10" s="1026"/>
      <c r="T10" s="839">
        <f>$AG$37</f>
        <v>306.91399999999999</v>
      </c>
      <c r="U10" s="840"/>
      <c r="V10" s="25"/>
      <c r="W10" s="839">
        <f>$AC$34</f>
        <v>36526.179756944446</v>
      </c>
      <c r="X10" s="840"/>
      <c r="Y10" s="839">
        <f>$AF$34</f>
        <v>1.054861111111111</v>
      </c>
      <c r="Z10" s="840"/>
      <c r="AA10" s="5"/>
      <c r="AD10" s="21"/>
      <c r="AE10" s="158"/>
      <c r="AF10" s="155"/>
      <c r="AG10" s="427"/>
      <c r="AI10" s="227"/>
      <c r="AJ10" s="263"/>
    </row>
    <row r="11" spans="1:37" ht="18" customHeight="1" x14ac:dyDescent="0.35">
      <c r="A11" s="842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159"/>
      <c r="AF11" s="226"/>
      <c r="AG11" s="426"/>
      <c r="AI11" s="228"/>
      <c r="AJ11" s="264"/>
    </row>
    <row r="12" spans="1:37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 x14ac:dyDescent="0.4">
      <c r="A13" s="841" t="s">
        <v>18</v>
      </c>
      <c r="B13" s="5"/>
      <c r="C13" s="856"/>
      <c r="D13" s="904"/>
      <c r="E13" s="857"/>
      <c r="F13" s="26"/>
      <c r="G13" s="5"/>
      <c r="H13" s="27">
        <v>9107</v>
      </c>
      <c r="I13" s="843"/>
      <c r="J13" s="878"/>
      <c r="K13" s="26">
        <v>16</v>
      </c>
      <c r="L13" s="5"/>
      <c r="M13" s="27">
        <v>9208</v>
      </c>
      <c r="N13" s="843"/>
      <c r="O13" s="878"/>
      <c r="P13" s="26">
        <v>14</v>
      </c>
      <c r="Q13" s="5"/>
      <c r="R13" s="27">
        <v>9106</v>
      </c>
      <c r="S13" s="843"/>
      <c r="T13" s="878"/>
      <c r="U13" s="26">
        <v>12</v>
      </c>
      <c r="V13" s="5"/>
      <c r="W13" s="27">
        <v>9202</v>
      </c>
      <c r="X13" s="856"/>
      <c r="Y13" s="904"/>
      <c r="Z13" s="26">
        <v>3</v>
      </c>
      <c r="AA13" s="5"/>
      <c r="AB13" s="469"/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 x14ac:dyDescent="0.4">
      <c r="A14" s="841"/>
      <c r="B14" s="5"/>
      <c r="C14" s="1263"/>
      <c r="D14" s="1264"/>
      <c r="E14" s="839"/>
      <c r="F14" s="840"/>
      <c r="G14" s="19"/>
      <c r="H14" s="839">
        <f>$AC$49</f>
        <v>36526.255520833336</v>
      </c>
      <c r="I14" s="1026"/>
      <c r="J14" s="839">
        <f>$AF$49</f>
        <v>1.0291666666666666</v>
      </c>
      <c r="K14" s="840"/>
      <c r="L14" s="19"/>
      <c r="M14" s="839">
        <f>$AC$47</f>
        <v>36526.239363425928</v>
      </c>
      <c r="N14" s="1026"/>
      <c r="O14" s="839">
        <f>$AF$47</f>
        <v>1.0597222222222222</v>
      </c>
      <c r="P14" s="840"/>
      <c r="Q14" s="25"/>
      <c r="R14" s="839">
        <f>$AC$45</f>
        <v>36526.234976851854</v>
      </c>
      <c r="S14" s="1026"/>
      <c r="T14" s="839">
        <f>$AF$45</f>
        <v>1.0472222222222223</v>
      </c>
      <c r="U14" s="840"/>
      <c r="V14" s="25"/>
      <c r="W14" s="839">
        <f>$AC$36</f>
        <v>36526.199571759258</v>
      </c>
      <c r="X14" s="1026"/>
      <c r="Y14" s="839">
        <f>$AF$36</f>
        <v>0.9</v>
      </c>
      <c r="Z14" s="840"/>
      <c r="AA14" s="5"/>
      <c r="AE14" s="158"/>
      <c r="AF14" s="282"/>
      <c r="AG14" s="282"/>
      <c r="AI14" s="228"/>
      <c r="AJ14" s="173"/>
    </row>
    <row r="15" spans="1:37" ht="18" customHeight="1" x14ac:dyDescent="0.35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20.25" thickBot="1" x14ac:dyDescent="0.4">
      <c r="A17" s="847" t="s">
        <v>22</v>
      </c>
      <c r="B17" s="5"/>
      <c r="C17" s="856"/>
      <c r="D17" s="904"/>
      <c r="E17" s="857"/>
      <c r="F17" s="16"/>
      <c r="G17" s="5"/>
      <c r="H17" s="27">
        <v>9209</v>
      </c>
      <c r="I17" s="843"/>
      <c r="J17" s="878"/>
      <c r="K17" s="26">
        <v>15</v>
      </c>
      <c r="L17" s="5"/>
      <c r="M17" s="27">
        <v>9207</v>
      </c>
      <c r="N17" s="843"/>
      <c r="O17" s="878"/>
      <c r="P17" s="26">
        <v>13</v>
      </c>
      <c r="Q17" s="5"/>
      <c r="R17" s="27">
        <v>9206</v>
      </c>
      <c r="S17" s="843"/>
      <c r="T17" s="878"/>
      <c r="U17" s="26">
        <v>10</v>
      </c>
      <c r="V17" s="5"/>
      <c r="W17" s="27">
        <v>9101</v>
      </c>
      <c r="X17" s="856"/>
      <c r="Y17" s="904"/>
      <c r="Z17" s="26">
        <v>2</v>
      </c>
      <c r="AA17" s="119"/>
      <c r="AF17" s="85"/>
      <c r="AI17" s="184" t="s">
        <v>24</v>
      </c>
      <c r="AJ17" s="173"/>
    </row>
    <row r="18" spans="1:36" ht="22.5" customHeight="1" thickBot="1" x14ac:dyDescent="0.5">
      <c r="A18" s="847"/>
      <c r="B18" s="5"/>
      <c r="C18" s="1016"/>
      <c r="D18" s="1262"/>
      <c r="E18" s="852"/>
      <c r="F18" s="853"/>
      <c r="G18" s="356"/>
      <c r="H18" s="839">
        <f>$AC$48</f>
        <v>36526.250925925924</v>
      </c>
      <c r="I18" s="1026"/>
      <c r="J18" s="839">
        <f>$AF$48</f>
        <v>1.0291666666666666</v>
      </c>
      <c r="K18" s="840"/>
      <c r="L18" s="355"/>
      <c r="M18" s="839">
        <f>$AC$46</f>
        <v>36526.237893518519</v>
      </c>
      <c r="N18" s="1026"/>
      <c r="O18" s="839">
        <f>$AF$46</f>
        <v>1.0645833333333334</v>
      </c>
      <c r="P18" s="840"/>
      <c r="Q18" s="355"/>
      <c r="R18" s="839">
        <f>$AC$43</f>
        <v>36526.2265162037</v>
      </c>
      <c r="S18" s="1026"/>
      <c r="T18" s="839">
        <f>$AF$43</f>
        <v>0.92152777777777783</v>
      </c>
      <c r="U18" s="840"/>
      <c r="V18" s="25"/>
      <c r="W18" s="839">
        <f>$AC$35</f>
        <v>36526.189895833333</v>
      </c>
      <c r="X18" s="1026"/>
      <c r="Y18" s="839">
        <f>$AF$35</f>
        <v>0.9159722222222223</v>
      </c>
      <c r="Z18" s="840"/>
      <c r="AA18" s="5"/>
      <c r="AE18" s="142"/>
      <c r="AF18" s="85"/>
      <c r="AI18" s="227"/>
      <c r="AJ18" s="173"/>
    </row>
    <row r="19" spans="1:36" ht="18.75" customHeight="1" x14ac:dyDescent="0.35">
      <c r="A19" s="842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/>
      <c r="AG19"/>
      <c r="AI19" s="228" t="s">
        <v>2</v>
      </c>
      <c r="AJ19" s="263"/>
    </row>
    <row r="20" spans="1:36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 x14ac:dyDescent="0.4">
      <c r="A21" s="841" t="s">
        <v>27</v>
      </c>
      <c r="B21" s="5"/>
      <c r="C21" s="856"/>
      <c r="D21" s="904"/>
      <c r="E21" s="857"/>
      <c r="F21" s="236"/>
      <c r="G21" s="5"/>
      <c r="H21" s="28">
        <v>9105</v>
      </c>
      <c r="I21" s="856"/>
      <c r="J21" s="857"/>
      <c r="K21" s="182">
        <v>11</v>
      </c>
      <c r="L21" s="5"/>
      <c r="M21" s="28">
        <v>9205</v>
      </c>
      <c r="N21" s="856"/>
      <c r="O21" s="857"/>
      <c r="P21" s="182">
        <v>8</v>
      </c>
      <c r="Q21" s="5"/>
      <c r="R21" s="28">
        <v>9103</v>
      </c>
      <c r="S21" s="856"/>
      <c r="T21" s="857"/>
      <c r="U21" s="26">
        <v>7</v>
      </c>
      <c r="V21" s="5"/>
      <c r="W21" s="28">
        <v>9203</v>
      </c>
      <c r="X21" s="856"/>
      <c r="Y21" s="857"/>
      <c r="Z21" s="26">
        <v>5</v>
      </c>
      <c r="AA21" s="5"/>
      <c r="AB21" s="1" t="s">
        <v>2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 x14ac:dyDescent="0.4">
      <c r="A22" s="841"/>
      <c r="B22" s="5"/>
      <c r="C22" s="1016"/>
      <c r="D22" s="1262"/>
      <c r="E22" s="1091"/>
      <c r="F22" s="1046"/>
      <c r="G22" s="25"/>
      <c r="H22" s="839">
        <f>$AC$44</f>
        <v>36526.230312500003</v>
      </c>
      <c r="I22" s="840"/>
      <c r="J22" s="839">
        <f>$AF$44</f>
        <v>0.89583333333333337</v>
      </c>
      <c r="K22" s="840"/>
      <c r="L22" s="19"/>
      <c r="M22" s="839">
        <f>$AC$41</f>
        <v>36526.221168981479</v>
      </c>
      <c r="N22" s="840"/>
      <c r="O22" s="839">
        <f>$AF$41</f>
        <v>0.87361111111111101</v>
      </c>
      <c r="P22" s="840"/>
      <c r="Q22" s="25"/>
      <c r="R22" s="839">
        <f>$AC$40</f>
        <v>36526.213784722226</v>
      </c>
      <c r="S22" s="840"/>
      <c r="T22" s="839">
        <f>$AF$40</f>
        <v>0.82847222222222217</v>
      </c>
      <c r="U22" s="840"/>
      <c r="V22" s="19"/>
      <c r="W22" s="839">
        <f>$AC$38</f>
        <v>36526.206585648149</v>
      </c>
      <c r="X22" s="1026"/>
      <c r="Y22" s="839">
        <f>$AF$38</f>
        <v>0.84513888888888899</v>
      </c>
      <c r="Z22" s="840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 x14ac:dyDescent="0.35">
      <c r="A23" s="842"/>
      <c r="B23" s="5"/>
      <c r="C23" s="7"/>
      <c r="D23" s="7"/>
      <c r="E23" s="7"/>
      <c r="F23" s="7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0999999999999996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 x14ac:dyDescent="0.4">
      <c r="A25" s="847" t="s">
        <v>30</v>
      </c>
      <c r="B25" s="5"/>
      <c r="C25" s="845"/>
      <c r="D25" s="877"/>
      <c r="E25" s="846"/>
      <c r="F25" s="236"/>
      <c r="G25" s="5"/>
      <c r="H25" s="387">
        <v>9211</v>
      </c>
      <c r="I25" s="1137"/>
      <c r="J25" s="1138"/>
      <c r="K25" s="236">
        <v>20</v>
      </c>
      <c r="L25" s="183"/>
      <c r="M25" s="387">
        <f>$AB$52</f>
        <v>9210</v>
      </c>
      <c r="N25" s="1137"/>
      <c r="O25" s="1138"/>
      <c r="P25" s="236">
        <v>19</v>
      </c>
      <c r="Q25" s="183"/>
      <c r="R25" s="387">
        <f>$AB$51</f>
        <v>9109</v>
      </c>
      <c r="S25" s="1137"/>
      <c r="T25" s="1138"/>
      <c r="U25" s="236">
        <v>18</v>
      </c>
      <c r="V25" s="183"/>
      <c r="W25" s="387">
        <f>$AB$50</f>
        <v>9108</v>
      </c>
      <c r="X25" s="1137"/>
      <c r="Y25" s="1138"/>
      <c r="Z25" s="236">
        <v>17</v>
      </c>
      <c r="AA25" s="5"/>
      <c r="AB25" s="1037" t="s">
        <v>2</v>
      </c>
      <c r="AC25" s="1038"/>
      <c r="AD25" s="24"/>
      <c r="AF25" s="23">
        <f>COUNTA(AE5:AE7,C17,S9,S25,N17,C21,AE9:AE11,AE13:AE15,AF14,AG14,AG15,AG5,C5,H5,M5,R5,W5,M29,R29,N9,S17,X9,I21,N21,N25,N13,X13,I13,I17,C29,C13,C25,AC17,X25,W29,X21,I9,I25,C9,H29,S13,S21,X17,AF5)</f>
        <v>0</v>
      </c>
      <c r="AI25" s="230" t="s">
        <v>32</v>
      </c>
      <c r="AJ25" s="848"/>
    </row>
    <row r="26" spans="1:36" ht="18" customHeight="1" thickBot="1" x14ac:dyDescent="0.4">
      <c r="A26" s="847"/>
      <c r="B26" s="5"/>
      <c r="C26" s="1016"/>
      <c r="D26" s="1017"/>
      <c r="E26" s="1039"/>
      <c r="F26" s="1040"/>
      <c r="G26" s="25"/>
      <c r="H26" s="839">
        <f>$AC$53</f>
        <v>36526.547627314816</v>
      </c>
      <c r="I26" s="1026"/>
      <c r="J26" s="839">
        <f>$AF$53</f>
        <v>0.87847222222222221</v>
      </c>
      <c r="K26" s="1026"/>
      <c r="L26" s="355"/>
      <c r="M26" s="839">
        <f>$AC$52</f>
        <v>36526.534155092595</v>
      </c>
      <c r="N26" s="1026"/>
      <c r="O26" s="839">
        <f>$AF$52</f>
        <v>1.0465277777777777</v>
      </c>
      <c r="P26" s="1026"/>
      <c r="Q26" s="355"/>
      <c r="R26" s="839">
        <f>$AC$51</f>
        <v>36526.532083333332</v>
      </c>
      <c r="S26" s="1026"/>
      <c r="T26" s="839">
        <f>$AF$51</f>
        <v>1.0576388888888888</v>
      </c>
      <c r="U26" s="1026"/>
      <c r="V26" s="356"/>
      <c r="W26" s="839">
        <f>$AC$50</f>
        <v>36526.511944444443</v>
      </c>
      <c r="X26" s="1026"/>
      <c r="Y26" s="839">
        <f>$AF$50</f>
        <v>0.8847222222222223</v>
      </c>
      <c r="Z26" s="1026"/>
      <c r="AA26" s="5"/>
      <c r="AB26" s="20"/>
      <c r="AI26" s="231" t="s">
        <v>33</v>
      </c>
      <c r="AJ26" s="849"/>
    </row>
    <row r="27" spans="1:36" ht="18" customHeight="1" x14ac:dyDescent="0.35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E27" s="1" t="s">
        <v>2</v>
      </c>
      <c r="AI27" s="145"/>
      <c r="AJ27" s="263"/>
    </row>
    <row r="28" spans="1:36" ht="5.0999999999999996" customHeight="1" thickBot="1" x14ac:dyDescent="0.4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 x14ac:dyDescent="0.4">
      <c r="A29" s="841" t="s">
        <v>35</v>
      </c>
      <c r="B29" s="5"/>
      <c r="C29" s="845"/>
      <c r="D29" s="877"/>
      <c r="E29" s="846"/>
      <c r="F29" s="236"/>
      <c r="G29" s="5"/>
      <c r="H29" s="845"/>
      <c r="I29" s="877"/>
      <c r="J29" s="846"/>
      <c r="K29" s="236"/>
      <c r="L29" s="183"/>
      <c r="M29" s="845"/>
      <c r="N29" s="877"/>
      <c r="O29" s="846"/>
      <c r="P29" s="236"/>
      <c r="Q29" s="183"/>
      <c r="R29" s="845"/>
      <c r="S29" s="877"/>
      <c r="T29" s="846"/>
      <c r="U29" s="182"/>
      <c r="V29" s="183"/>
      <c r="W29" s="845"/>
      <c r="X29" s="877"/>
      <c r="Y29" s="846"/>
      <c r="Z29" s="182"/>
      <c r="AA29" s="5"/>
      <c r="AB29" s="1037"/>
      <c r="AC29" s="1038"/>
      <c r="AD29" s="24"/>
      <c r="AI29" s="68" t="s">
        <v>36</v>
      </c>
      <c r="AJ29" s="266"/>
    </row>
    <row r="30" spans="1:36" ht="18" customHeight="1" thickBot="1" x14ac:dyDescent="0.4">
      <c r="A30" s="841"/>
      <c r="B30" s="5"/>
      <c r="C30" s="1016"/>
      <c r="D30" s="1017"/>
      <c r="E30" s="1039"/>
      <c r="F30" s="1040"/>
      <c r="G30" s="25"/>
      <c r="H30" s="1018"/>
      <c r="I30" s="1019"/>
      <c r="J30" s="1257"/>
      <c r="K30" s="1258"/>
      <c r="L30" s="355"/>
      <c r="M30" s="1089"/>
      <c r="N30" s="1259"/>
      <c r="O30" s="954"/>
      <c r="P30" s="1025"/>
      <c r="Q30" s="355"/>
      <c r="R30" s="1260"/>
      <c r="S30" s="1261"/>
      <c r="T30" s="954"/>
      <c r="U30" s="1025"/>
      <c r="V30" s="355"/>
      <c r="W30" s="870"/>
      <c r="X30" s="871"/>
      <c r="Y30" s="954"/>
      <c r="Z30" s="955"/>
      <c r="AA30" s="5"/>
      <c r="AI30" s="133"/>
      <c r="AJ30" s="266"/>
    </row>
    <row r="31" spans="1:36" ht="18" customHeight="1" x14ac:dyDescent="0.35">
      <c r="A31" s="842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3.9" hidden="1" customHeight="1" x14ac:dyDescent="0.35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7" ht="14.45" hidden="1" customHeight="1" x14ac:dyDescent="0.3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3:37" ht="14.45" hidden="1" customHeight="1" x14ac:dyDescent="0.3">
      <c r="Z34" s="1">
        <v>1</v>
      </c>
      <c r="AB34" s="12">
        <v>9201</v>
      </c>
      <c r="AC34" s="543">
        <v>36526.179756944446</v>
      </c>
      <c r="AD34" s="22"/>
      <c r="AE34" s="22" t="s">
        <v>2</v>
      </c>
      <c r="AF34" s="543">
        <v>1.054861111111111</v>
      </c>
      <c r="AG34" s="15">
        <v>326.33199999999999</v>
      </c>
      <c r="AI34" s="21"/>
      <c r="AJ34" s="22"/>
      <c r="AK34" s="22"/>
    </row>
    <row r="35" spans="3:37" ht="14.45" hidden="1" customHeight="1" x14ac:dyDescent="0.3">
      <c r="Z35" s="1">
        <v>2</v>
      </c>
      <c r="AB35" s="12">
        <v>9101</v>
      </c>
      <c r="AC35" s="543">
        <v>36526.189895833333</v>
      </c>
      <c r="AD35" s="17"/>
      <c r="AE35" s="17"/>
      <c r="AF35" s="543">
        <v>0.9159722222222223</v>
      </c>
      <c r="AG35" s="15">
        <v>254.036</v>
      </c>
      <c r="AI35" s="21"/>
      <c r="AJ35" s="22"/>
      <c r="AK35" s="22"/>
    </row>
    <row r="36" spans="3:37" ht="14.45" hidden="1" customHeight="1" x14ac:dyDescent="0.3">
      <c r="C36" s="120" t="s">
        <v>144</v>
      </c>
      <c r="D36" s="122">
        <v>1</v>
      </c>
      <c r="E36" s="122">
        <v>1</v>
      </c>
      <c r="F36"/>
      <c r="G36" s="382">
        <v>36526.179756944446</v>
      </c>
      <c r="H36"/>
      <c r="J36" s="382">
        <v>36527.047581018516</v>
      </c>
      <c r="K36"/>
      <c r="L36" s="384">
        <v>326.33199999999999</v>
      </c>
      <c r="Z36" s="1">
        <v>3</v>
      </c>
      <c r="AB36" s="12">
        <v>9202</v>
      </c>
      <c r="AC36" s="543">
        <v>36526.199571759258</v>
      </c>
      <c r="AD36" s="17"/>
      <c r="AE36" s="17"/>
      <c r="AF36" s="543">
        <v>0.9</v>
      </c>
      <c r="AG36" s="15">
        <v>259.73399999999998</v>
      </c>
      <c r="AI36" s="21"/>
      <c r="AJ36" s="22"/>
      <c r="AK36" s="22"/>
    </row>
    <row r="37" spans="3:37" ht="14.45" hidden="1" customHeight="1" x14ac:dyDescent="0.3">
      <c r="C37" s="120" t="s">
        <v>86</v>
      </c>
      <c r="D37" s="122">
        <v>1</v>
      </c>
      <c r="E37" s="122">
        <v>1</v>
      </c>
      <c r="F37"/>
      <c r="G37" s="383">
        <v>36526.189895833333</v>
      </c>
      <c r="H37"/>
      <c r="J37" s="383">
        <v>36526.908564814818</v>
      </c>
      <c r="K37"/>
      <c r="L37" s="385">
        <v>254.036</v>
      </c>
      <c r="Z37" s="1">
        <v>4</v>
      </c>
      <c r="AB37" s="12">
        <v>9102</v>
      </c>
      <c r="AC37" s="543">
        <v>36526.204479166663</v>
      </c>
      <c r="AD37" s="17"/>
      <c r="AE37" s="17"/>
      <c r="AF37" s="543">
        <v>1.0687499999999999</v>
      </c>
      <c r="AG37" s="15">
        <v>306.91399999999999</v>
      </c>
      <c r="AI37" s="21"/>
      <c r="AJ37" s="22"/>
      <c r="AK37" s="22"/>
    </row>
    <row r="38" spans="3:37" ht="14.45" hidden="1" customHeight="1" x14ac:dyDescent="0.3">
      <c r="C38" s="120" t="s">
        <v>144</v>
      </c>
      <c r="D38" s="122">
        <v>2</v>
      </c>
      <c r="E38" s="122">
        <v>2</v>
      </c>
      <c r="F38"/>
      <c r="G38" s="382">
        <v>36526.199571759258</v>
      </c>
      <c r="H38">
        <v>3</v>
      </c>
      <c r="J38" s="382">
        <v>36526.893009259256</v>
      </c>
      <c r="K38"/>
      <c r="L38" s="384">
        <v>259.73399999999998</v>
      </c>
      <c r="Z38" s="1">
        <v>5</v>
      </c>
      <c r="AB38" s="12">
        <v>9203</v>
      </c>
      <c r="AC38" s="543">
        <v>36526.206585648149</v>
      </c>
      <c r="AD38" s="17"/>
      <c r="AE38" s="17"/>
      <c r="AF38" s="543">
        <v>0.84513888888888899</v>
      </c>
      <c r="AG38" s="15">
        <v>236.32400000000001</v>
      </c>
      <c r="AI38" s="21"/>
      <c r="AJ38" s="22"/>
      <c r="AK38" s="22"/>
    </row>
    <row r="39" spans="3:37" ht="14.45" hidden="1" customHeight="1" x14ac:dyDescent="0.3">
      <c r="C39" s="120" t="s">
        <v>86</v>
      </c>
      <c r="D39" s="122">
        <v>2</v>
      </c>
      <c r="E39" s="122">
        <v>2</v>
      </c>
      <c r="F39"/>
      <c r="G39" s="383">
        <v>36526.204479166663</v>
      </c>
      <c r="H39"/>
      <c r="J39" s="383">
        <v>36527.061354166668</v>
      </c>
      <c r="K39"/>
      <c r="L39" s="385">
        <v>306.91399999999999</v>
      </c>
      <c r="Z39" s="1">
        <v>6</v>
      </c>
      <c r="AB39" s="12">
        <v>9204</v>
      </c>
      <c r="AC39" s="543">
        <v>36526.21020833333</v>
      </c>
      <c r="AD39" s="17"/>
      <c r="AE39" s="17"/>
      <c r="AF39" s="543">
        <v>1.0409722222222222</v>
      </c>
      <c r="AG39" s="15">
        <v>306.55799999999999</v>
      </c>
      <c r="AI39" s="21"/>
      <c r="AJ39" s="22"/>
      <c r="AK39" s="22"/>
    </row>
    <row r="40" spans="3:37" ht="14.45" hidden="1" customHeight="1" x14ac:dyDescent="0.3">
      <c r="C40" s="120" t="s">
        <v>144</v>
      </c>
      <c r="D40" s="122">
        <v>3</v>
      </c>
      <c r="E40" s="122">
        <v>3</v>
      </c>
      <c r="F40"/>
      <c r="G40" s="382">
        <v>36526.206585648149</v>
      </c>
      <c r="H40"/>
      <c r="J40" s="382">
        <v>36526.838159722225</v>
      </c>
      <c r="K40"/>
      <c r="L40" s="384">
        <v>236.32400000000001</v>
      </c>
      <c r="Z40" s="1">
        <v>7</v>
      </c>
      <c r="AB40" s="12">
        <v>9103</v>
      </c>
      <c r="AC40" s="543">
        <v>36526.213784722226</v>
      </c>
      <c r="AD40" s="17"/>
      <c r="AE40" s="17"/>
      <c r="AF40" s="543">
        <v>0.82847222222222217</v>
      </c>
      <c r="AG40" s="15">
        <v>218.78399999999999</v>
      </c>
      <c r="AI40" s="21"/>
      <c r="AJ40" s="22"/>
      <c r="AK40" s="22"/>
    </row>
    <row r="41" spans="3:37" ht="14.45" hidden="1" customHeight="1" x14ac:dyDescent="0.3">
      <c r="C41" s="120" t="s">
        <v>144</v>
      </c>
      <c r="D41" s="122">
        <v>4</v>
      </c>
      <c r="E41" s="122">
        <v>4</v>
      </c>
      <c r="F41"/>
      <c r="G41" s="383">
        <v>36526.21020833333</v>
      </c>
      <c r="H41"/>
      <c r="J41" s="383">
        <v>36527.033865740741</v>
      </c>
      <c r="K41"/>
      <c r="L41" s="385">
        <v>306.55799999999999</v>
      </c>
      <c r="Z41" s="1">
        <v>8</v>
      </c>
      <c r="AB41" s="12">
        <v>9205</v>
      </c>
      <c r="AC41" s="543">
        <v>36526.221168981479</v>
      </c>
      <c r="AD41" s="17"/>
      <c r="AE41" s="17"/>
      <c r="AF41" s="543">
        <v>0.87361111111111101</v>
      </c>
      <c r="AG41" s="15">
        <v>239.964</v>
      </c>
      <c r="AI41" s="21"/>
      <c r="AJ41" s="22"/>
      <c r="AK41" s="22"/>
    </row>
    <row r="42" spans="3:37" ht="14.45" hidden="1" customHeight="1" x14ac:dyDescent="0.3">
      <c r="C42" s="120" t="s">
        <v>86</v>
      </c>
      <c r="D42" s="122">
        <v>3</v>
      </c>
      <c r="E42" s="122">
        <v>3</v>
      </c>
      <c r="F42"/>
      <c r="G42" s="382">
        <v>36526.213784722226</v>
      </c>
      <c r="H42"/>
      <c r="J42" s="382">
        <v>36526.821493055555</v>
      </c>
      <c r="K42"/>
      <c r="L42" s="384">
        <v>218.78399999999999</v>
      </c>
      <c r="Z42" s="1">
        <v>9</v>
      </c>
      <c r="AB42" s="12">
        <v>9104</v>
      </c>
      <c r="AC42" s="543">
        <v>36526.22184027778</v>
      </c>
      <c r="AD42" s="17"/>
      <c r="AE42" s="17"/>
      <c r="AF42" s="543">
        <v>1.0395833333333333</v>
      </c>
      <c r="AG42" s="15">
        <v>289.28800000000001</v>
      </c>
      <c r="AI42" s="21"/>
      <c r="AJ42" s="22"/>
      <c r="AK42" s="22"/>
    </row>
    <row r="43" spans="3:37" ht="14.45" hidden="1" customHeight="1" x14ac:dyDescent="0.3">
      <c r="C43" s="120" t="s">
        <v>144</v>
      </c>
      <c r="D43" s="122">
        <v>5</v>
      </c>
      <c r="E43" s="122">
        <v>5</v>
      </c>
      <c r="F43"/>
      <c r="G43" s="383">
        <v>36526.221168981479</v>
      </c>
      <c r="H43"/>
      <c r="J43" s="383">
        <v>36526.866550925923</v>
      </c>
      <c r="K43"/>
      <c r="L43" s="385">
        <v>239.964</v>
      </c>
      <c r="Z43" s="1">
        <v>10</v>
      </c>
      <c r="AB43" s="12">
        <v>9206</v>
      </c>
      <c r="AC43" s="543">
        <v>36526.2265162037</v>
      </c>
      <c r="AD43" s="17"/>
      <c r="AE43" s="17"/>
      <c r="AF43" s="543">
        <v>0.92152777777777783</v>
      </c>
      <c r="AG43" s="15">
        <v>256.096</v>
      </c>
      <c r="AI43" s="21"/>
      <c r="AJ43" s="22"/>
      <c r="AK43" s="22"/>
    </row>
    <row r="44" spans="3:37" ht="14.45" hidden="1" customHeight="1" x14ac:dyDescent="0.3">
      <c r="C44" s="120" t="s">
        <v>86</v>
      </c>
      <c r="D44" s="122">
        <v>4</v>
      </c>
      <c r="E44" s="122">
        <v>4</v>
      </c>
      <c r="F44"/>
      <c r="G44" s="382">
        <v>36526.22184027778</v>
      </c>
      <c r="H44"/>
      <c r="J44" s="382">
        <v>36527.032175925924</v>
      </c>
      <c r="K44"/>
      <c r="L44" s="384">
        <v>289.28800000000001</v>
      </c>
      <c r="R44" s="4"/>
      <c r="S44" s="4"/>
      <c r="T44" s="4"/>
      <c r="U44" s="4"/>
      <c r="Z44" s="1">
        <v>11</v>
      </c>
      <c r="AB44" s="12">
        <v>9105</v>
      </c>
      <c r="AC44" s="543">
        <v>36526.230312500003</v>
      </c>
      <c r="AD44" s="17"/>
      <c r="AE44" s="17"/>
      <c r="AF44" s="543">
        <v>0.89583333333333337</v>
      </c>
      <c r="AG44" s="15">
        <v>236.41</v>
      </c>
      <c r="AI44" s="21"/>
      <c r="AJ44" s="22"/>
      <c r="AK44" s="22"/>
    </row>
    <row r="45" spans="3:37" ht="14.45" hidden="1" customHeight="1" x14ac:dyDescent="0.3">
      <c r="C45" s="120" t="s">
        <v>144</v>
      </c>
      <c r="D45" s="122">
        <v>6</v>
      </c>
      <c r="E45" s="122">
        <v>6</v>
      </c>
      <c r="F45"/>
      <c r="G45" s="383">
        <v>36526.2265162037</v>
      </c>
      <c r="H45"/>
      <c r="J45" s="383">
        <v>36526.914444444446</v>
      </c>
      <c r="K45"/>
      <c r="L45" s="385">
        <v>256.096</v>
      </c>
      <c r="R45" s="4"/>
      <c r="S45" s="4"/>
      <c r="T45" s="4"/>
      <c r="U45" s="4"/>
      <c r="Z45" s="1">
        <v>12</v>
      </c>
      <c r="AB45" s="12">
        <v>9106</v>
      </c>
      <c r="AC45" s="543">
        <v>36526.234976851854</v>
      </c>
      <c r="AD45" s="17"/>
      <c r="AE45" s="17"/>
      <c r="AF45" s="543">
        <v>1.0472222222222223</v>
      </c>
      <c r="AG45" s="15">
        <v>289.28800000000001</v>
      </c>
      <c r="AI45" s="21"/>
      <c r="AJ45" s="22"/>
      <c r="AK45" s="22"/>
    </row>
    <row r="46" spans="3:37" ht="14.45" hidden="1" customHeight="1" x14ac:dyDescent="0.3">
      <c r="C46" s="120" t="s">
        <v>86</v>
      </c>
      <c r="D46" s="122">
        <v>5</v>
      </c>
      <c r="E46" s="122">
        <v>5</v>
      </c>
      <c r="F46" s="123"/>
      <c r="G46" s="382">
        <v>36526.230312500003</v>
      </c>
      <c r="H46"/>
      <c r="J46" s="382">
        <v>36526.888310185182</v>
      </c>
      <c r="K46"/>
      <c r="L46" s="384">
        <v>236.41</v>
      </c>
      <c r="Z46" s="1">
        <v>13</v>
      </c>
      <c r="AB46" s="12">
        <v>9207</v>
      </c>
      <c r="AC46" s="543">
        <v>36526.237893518519</v>
      </c>
      <c r="AD46" s="17"/>
      <c r="AE46" s="17"/>
      <c r="AF46" s="543">
        <v>1.0645833333333334</v>
      </c>
      <c r="AG46" s="15">
        <v>306.56</v>
      </c>
      <c r="AI46" s="21"/>
      <c r="AJ46" s="22"/>
      <c r="AK46" s="22"/>
    </row>
    <row r="47" spans="3:37" ht="14.45" hidden="1" customHeight="1" x14ac:dyDescent="0.3">
      <c r="C47" s="120" t="s">
        <v>86</v>
      </c>
      <c r="D47" s="122">
        <v>6</v>
      </c>
      <c r="E47" s="122">
        <v>6</v>
      </c>
      <c r="F47" s="123"/>
      <c r="G47" s="383">
        <v>36526.234976851854</v>
      </c>
      <c r="H47"/>
      <c r="J47" s="383">
        <v>36527.040162037039</v>
      </c>
      <c r="K47"/>
      <c r="L47" s="385">
        <v>289.28800000000001</v>
      </c>
      <c r="Z47" s="1">
        <v>14</v>
      </c>
      <c r="AB47" s="12">
        <v>9208</v>
      </c>
      <c r="AC47" s="543">
        <v>36526.239363425928</v>
      </c>
      <c r="AD47" s="17"/>
      <c r="AE47" s="17"/>
      <c r="AF47" s="543">
        <v>1.0597222222222222</v>
      </c>
      <c r="AG47" s="15">
        <v>306.55799999999999</v>
      </c>
      <c r="AI47" s="21"/>
      <c r="AJ47" s="22"/>
      <c r="AK47" s="22"/>
    </row>
    <row r="48" spans="3:37" ht="14.45" hidden="1" customHeight="1" x14ac:dyDescent="0.3">
      <c r="C48" s="120" t="s">
        <v>144</v>
      </c>
      <c r="D48" s="122">
        <v>7</v>
      </c>
      <c r="E48" s="122">
        <v>7</v>
      </c>
      <c r="F48" s="123"/>
      <c r="G48" s="382">
        <v>36526.237893518519</v>
      </c>
      <c r="H48"/>
      <c r="J48" s="382">
        <v>36527.057384259257</v>
      </c>
      <c r="K48"/>
      <c r="L48" s="384">
        <v>306.56</v>
      </c>
      <c r="Z48" s="1">
        <v>15</v>
      </c>
      <c r="AB48" s="12">
        <v>9209</v>
      </c>
      <c r="AC48" s="543">
        <v>36526.250925925924</v>
      </c>
      <c r="AD48" s="17"/>
      <c r="AE48" s="17"/>
      <c r="AF48" s="543">
        <v>1.0291666666666666</v>
      </c>
      <c r="AG48" s="15">
        <v>286.786</v>
      </c>
      <c r="AI48" s="21"/>
      <c r="AJ48" s="22"/>
      <c r="AK48" s="22"/>
    </row>
    <row r="49" spans="3:37" ht="14.45" hidden="1" customHeight="1" x14ac:dyDescent="0.3">
      <c r="C49" s="120" t="s">
        <v>144</v>
      </c>
      <c r="D49" s="122">
        <v>8</v>
      </c>
      <c r="E49" s="122">
        <v>8</v>
      </c>
      <c r="F49"/>
      <c r="G49" s="383">
        <v>36526.239363425928</v>
      </c>
      <c r="H49"/>
      <c r="J49" s="383">
        <v>36527.05232638889</v>
      </c>
      <c r="K49"/>
      <c r="L49" s="385">
        <v>306.55799999999999</v>
      </c>
      <c r="Z49" s="1">
        <v>16</v>
      </c>
      <c r="AB49" s="12">
        <v>9107</v>
      </c>
      <c r="AC49" s="543">
        <v>36526.255520833336</v>
      </c>
      <c r="AD49" s="17"/>
      <c r="AE49" s="17"/>
      <c r="AF49" s="543">
        <v>1.0291666666666666</v>
      </c>
      <c r="AG49" s="15">
        <v>271.66199999999998</v>
      </c>
      <c r="AI49" s="21"/>
      <c r="AJ49" s="22"/>
      <c r="AK49" s="22"/>
    </row>
    <row r="50" spans="3:37" ht="14.45" hidden="1" customHeight="1" x14ac:dyDescent="0.3">
      <c r="C50" s="120" t="s">
        <v>144</v>
      </c>
      <c r="D50" s="122">
        <v>9</v>
      </c>
      <c r="E50" s="122">
        <v>9</v>
      </c>
      <c r="F50"/>
      <c r="G50" s="382">
        <v>36526.250925925924</v>
      </c>
      <c r="H50"/>
      <c r="J50" s="382">
        <v>36527.02171296296</v>
      </c>
      <c r="K50"/>
      <c r="L50" s="384">
        <v>286.786</v>
      </c>
      <c r="Z50" s="1">
        <v>17</v>
      </c>
      <c r="AB50" s="12">
        <v>9108</v>
      </c>
      <c r="AC50" s="543">
        <v>36526.511944444443</v>
      </c>
      <c r="AD50"/>
      <c r="AE50"/>
      <c r="AF50" s="543">
        <v>0.8847222222222223</v>
      </c>
      <c r="AG50" s="15">
        <v>130.654</v>
      </c>
      <c r="AH50"/>
      <c r="AI50" s="21"/>
      <c r="AJ50" s="22"/>
      <c r="AK50" s="22"/>
    </row>
    <row r="51" spans="3:37" ht="14.45" hidden="1" customHeight="1" x14ac:dyDescent="0.3">
      <c r="C51" s="120" t="s">
        <v>86</v>
      </c>
      <c r="D51" s="122">
        <v>7</v>
      </c>
      <c r="E51" s="122">
        <v>7</v>
      </c>
      <c r="F51"/>
      <c r="G51" s="383">
        <v>36526.255509259259</v>
      </c>
      <c r="H51"/>
      <c r="J51" s="383">
        <v>36527.021874999999</v>
      </c>
      <c r="K51"/>
      <c r="L51" s="385">
        <v>271.66199999999998</v>
      </c>
      <c r="Z51" s="1">
        <v>18</v>
      </c>
      <c r="AB51" s="12">
        <v>9109</v>
      </c>
      <c r="AC51" s="543">
        <v>36526.532083333332</v>
      </c>
      <c r="AD51"/>
      <c r="AE51"/>
      <c r="AF51" s="543">
        <v>1.0576388888888888</v>
      </c>
      <c r="AG51" s="15">
        <v>183.53200000000001</v>
      </c>
      <c r="AH51"/>
      <c r="AI51" s="21"/>
      <c r="AJ51" s="22"/>
      <c r="AK51" s="22"/>
    </row>
    <row r="52" spans="3:37" ht="14.45" hidden="1" customHeight="1" x14ac:dyDescent="0.3">
      <c r="C52" s="120" t="s">
        <v>86</v>
      </c>
      <c r="D52" s="122">
        <v>8</v>
      </c>
      <c r="E52" s="122">
        <v>8</v>
      </c>
      <c r="F52"/>
      <c r="G52" s="382">
        <v>36526.511944444443</v>
      </c>
      <c r="H52"/>
      <c r="J52" s="382">
        <v>36526.877199074072</v>
      </c>
      <c r="K52"/>
      <c r="L52" s="384">
        <v>130.654</v>
      </c>
      <c r="Z52" s="1">
        <v>19</v>
      </c>
      <c r="AB52" s="12">
        <v>9210</v>
      </c>
      <c r="AC52" s="543">
        <v>36526.534155092595</v>
      </c>
      <c r="AD52"/>
      <c r="AE52"/>
      <c r="AF52" s="543">
        <v>1.0465277777777777</v>
      </c>
      <c r="AG52" s="15">
        <v>189.49799999999999</v>
      </c>
      <c r="AH52"/>
      <c r="AI52" s="21"/>
      <c r="AJ52" s="22"/>
      <c r="AK52" s="22"/>
    </row>
    <row r="53" spans="3:37" ht="14.45" hidden="1" customHeight="1" x14ac:dyDescent="0.3">
      <c r="C53" s="120" t="s">
        <v>86</v>
      </c>
      <c r="D53" s="122">
        <v>9</v>
      </c>
      <c r="E53" s="122">
        <v>9</v>
      </c>
      <c r="F53"/>
      <c r="G53" s="383">
        <v>36526.532083333332</v>
      </c>
      <c r="H53"/>
      <c r="J53" s="383">
        <v>36527.050011574072</v>
      </c>
      <c r="K53"/>
      <c r="L53" s="385">
        <v>183.53200000000001</v>
      </c>
      <c r="Z53" s="1">
        <v>20</v>
      </c>
      <c r="AB53" s="12">
        <v>9211</v>
      </c>
      <c r="AC53" s="543">
        <v>36526.547627314816</v>
      </c>
      <c r="AD53"/>
      <c r="AE53"/>
      <c r="AF53" s="543">
        <v>0.87847222222222221</v>
      </c>
      <c r="AG53" s="15">
        <v>119.264</v>
      </c>
      <c r="AH53"/>
      <c r="AI53" s="21"/>
      <c r="AJ53" s="22"/>
      <c r="AK53" s="22"/>
    </row>
    <row r="54" spans="3:37" ht="14.45" hidden="1" customHeight="1" x14ac:dyDescent="0.3">
      <c r="C54" s="120" t="s">
        <v>144</v>
      </c>
      <c r="D54" s="122">
        <v>10</v>
      </c>
      <c r="E54" s="122">
        <v>10</v>
      </c>
      <c r="F54"/>
      <c r="G54" s="382">
        <v>36526.534155092595</v>
      </c>
      <c r="H54"/>
      <c r="J54" s="382">
        <v>36527.038958333331</v>
      </c>
      <c r="K54"/>
      <c r="L54" s="384">
        <v>189.49799999999999</v>
      </c>
      <c r="AB54"/>
      <c r="AC54"/>
      <c r="AD54"/>
      <c r="AE54"/>
      <c r="AF54"/>
      <c r="AG54"/>
      <c r="AH54"/>
      <c r="AI54" s="21"/>
      <c r="AJ54" s="22"/>
      <c r="AK54" s="22"/>
    </row>
    <row r="55" spans="3:37" ht="14.45" hidden="1" customHeight="1" x14ac:dyDescent="0.3">
      <c r="C55" s="120" t="s">
        <v>144</v>
      </c>
      <c r="D55" s="122">
        <v>11</v>
      </c>
      <c r="E55" s="122">
        <v>11</v>
      </c>
      <c r="F55"/>
      <c r="G55" s="383">
        <v>36526.547627314816</v>
      </c>
      <c r="H55"/>
      <c r="J55" s="383">
        <v>36526.871388888889</v>
      </c>
      <c r="K55"/>
      <c r="L55" s="385">
        <v>119.264</v>
      </c>
      <c r="AB55"/>
      <c r="AC55"/>
      <c r="AD55"/>
      <c r="AE55"/>
      <c r="AF55"/>
      <c r="AG55"/>
      <c r="AH55"/>
      <c r="AI55" s="21"/>
      <c r="AJ55" s="22"/>
      <c r="AK55" s="22"/>
    </row>
    <row r="56" spans="3:37" ht="14.45" hidden="1" customHeight="1" x14ac:dyDescent="0.3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3:37" hidden="1" x14ac:dyDescent="0.3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37" hidden="1" x14ac:dyDescent="0.3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37" hidden="1" x14ac:dyDescent="0.3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37" hidden="1" x14ac:dyDescent="0.3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37" hidden="1" x14ac:dyDescent="0.3">
      <c r="C61" s="120"/>
      <c r="D61"/>
      <c r="E61" s="122"/>
      <c r="G61" s="121"/>
      <c r="J61" s="121"/>
      <c r="L61" s="121"/>
      <c r="AC61" s="2"/>
      <c r="AF61" s="2"/>
      <c r="AG61" s="10"/>
    </row>
    <row r="62" spans="3:37" hidden="1" x14ac:dyDescent="0.3"/>
    <row r="63" spans="3:37" hidden="1" x14ac:dyDescent="0.3"/>
    <row r="64" spans="3:37" hidden="1" x14ac:dyDescent="0.3"/>
    <row r="65" spans="3:30" x14ac:dyDescent="0.3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/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/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/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 x14ac:dyDescent="0.3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/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/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/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 x14ac:dyDescent="0.3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/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/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/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/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/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 x14ac:dyDescent="0.3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/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/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 x14ac:dyDescent="0.3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/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/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/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/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/>
      </c>
      <c r="Z69" s="139"/>
      <c r="AA69" s="139"/>
      <c r="AB69" s="139"/>
      <c r="AC69" s="139"/>
      <c r="AD69" s="139"/>
    </row>
    <row r="70" spans="3:30" x14ac:dyDescent="0.3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 x14ac:dyDescent="0.3">
      <c r="Y71" s="139"/>
    </row>
    <row r="87" spans="4:29" x14ac:dyDescent="0.3">
      <c r="D87" s="574"/>
      <c r="I87" s="574"/>
      <c r="N87" s="574"/>
      <c r="S87" s="574"/>
      <c r="X87" s="574"/>
      <c r="AC87" s="574"/>
    </row>
    <row r="88" spans="4:29" x14ac:dyDescent="0.3">
      <c r="D88" s="574"/>
      <c r="I88" s="574"/>
      <c r="N88" s="574"/>
      <c r="S88" s="574"/>
      <c r="X88" s="574"/>
      <c r="AC88" s="574"/>
    </row>
    <row r="89" spans="4:29" x14ac:dyDescent="0.3">
      <c r="D89" s="574"/>
      <c r="I89" s="574"/>
      <c r="N89" s="574"/>
      <c r="S89" s="574"/>
      <c r="X89" s="574"/>
      <c r="AC89" s="574"/>
    </row>
    <row r="90" spans="4:29" x14ac:dyDescent="0.3">
      <c r="D90" s="574"/>
      <c r="I90" s="574"/>
      <c r="N90" s="574"/>
      <c r="S90" s="574"/>
      <c r="X90" s="574"/>
    </row>
    <row r="91" spans="4:29" x14ac:dyDescent="0.3">
      <c r="D91" s="574"/>
      <c r="I91" s="574"/>
      <c r="N91" s="574"/>
      <c r="S91" s="574"/>
      <c r="X91" s="574"/>
    </row>
    <row r="92" spans="4:29" x14ac:dyDescent="0.3">
      <c r="D92" s="574"/>
      <c r="I92" s="574"/>
      <c r="N92" s="574"/>
      <c r="S92" s="574"/>
      <c r="X92" s="574"/>
    </row>
    <row r="101" spans="3:4" x14ac:dyDescent="0.3">
      <c r="C101" s="85">
        <v>1001</v>
      </c>
      <c r="D101" s="1" t="str">
        <f>'Semaine P1 30 old'!D101</f>
        <v>L</v>
      </c>
    </row>
    <row r="102" spans="3:4" x14ac:dyDescent="0.3">
      <c r="C102" s="85">
        <v>1002</v>
      </c>
      <c r="D102" s="1" t="str">
        <f>'Semaine P1 30 old'!D102</f>
        <v>T</v>
      </c>
    </row>
    <row r="103" spans="3:4" x14ac:dyDescent="0.3">
      <c r="C103" s="85">
        <v>1003</v>
      </c>
      <c r="D103" s="1" t="str">
        <f>'Semaine P1 30 old'!D103</f>
        <v>N</v>
      </c>
    </row>
    <row r="104" spans="3:4" x14ac:dyDescent="0.3">
      <c r="C104" s="85">
        <v>1004</v>
      </c>
      <c r="D104" s="1" t="str">
        <f>'Semaine P1 30 old'!D104</f>
        <v>L</v>
      </c>
    </row>
    <row r="105" spans="3:4" x14ac:dyDescent="0.3">
      <c r="C105" s="85">
        <v>1005</v>
      </c>
      <c r="D105" s="1" t="str">
        <f>'Semaine P1 30 old'!D105</f>
        <v>T</v>
      </c>
    </row>
    <row r="106" spans="3:4" x14ac:dyDescent="0.3">
      <c r="C106" s="85">
        <v>1006</v>
      </c>
      <c r="D106" s="1" t="str">
        <f>'Semaine P1 30 old'!D106</f>
        <v>N</v>
      </c>
    </row>
    <row r="107" spans="3:4" x14ac:dyDescent="0.3">
      <c r="C107" s="85">
        <v>1007</v>
      </c>
      <c r="D107" s="1" t="str">
        <f>'Semaine P1 30 old'!D107</f>
        <v>N</v>
      </c>
    </row>
    <row r="108" spans="3:4" x14ac:dyDescent="0.3">
      <c r="C108" s="85">
        <v>1008</v>
      </c>
      <c r="D108" s="1" t="str">
        <f>'Semaine P1 30 old'!D108</f>
        <v>L</v>
      </c>
    </row>
    <row r="109" spans="3:4" x14ac:dyDescent="0.3">
      <c r="C109" s="85">
        <v>1009</v>
      </c>
      <c r="D109" s="1" t="str">
        <f>'Semaine P1 30 old'!D109</f>
        <v>N</v>
      </c>
    </row>
    <row r="110" spans="3:4" x14ac:dyDescent="0.3">
      <c r="C110" s="85">
        <v>1010</v>
      </c>
      <c r="D110" s="1" t="str">
        <f>'Semaine P1 30 old'!D110</f>
        <v>T</v>
      </c>
    </row>
    <row r="111" spans="3:4" x14ac:dyDescent="0.3">
      <c r="C111" s="85">
        <v>1011</v>
      </c>
      <c r="D111" s="1" t="str">
        <f>'Semaine P1 30 old'!D111</f>
        <v>N</v>
      </c>
    </row>
    <row r="112" spans="3:4" x14ac:dyDescent="0.3">
      <c r="C112" s="85">
        <v>1012</v>
      </c>
      <c r="D112" s="1" t="str">
        <f>'Semaine P1 30 old'!D112</f>
        <v>L</v>
      </c>
    </row>
    <row r="113" spans="3:4" x14ac:dyDescent="0.3">
      <c r="C113" s="85">
        <v>1013</v>
      </c>
      <c r="D113" s="1" t="str">
        <f>'Semaine P1 30 old'!D113</f>
        <v>T</v>
      </c>
    </row>
    <row r="114" spans="3:4" x14ac:dyDescent="0.3">
      <c r="C114" s="85">
        <v>1014</v>
      </c>
      <c r="D114" s="1" t="str">
        <f>'Semaine P1 30 old'!D114</f>
        <v>T</v>
      </c>
    </row>
    <row r="115" spans="3:4" x14ac:dyDescent="0.3">
      <c r="C115" s="85">
        <v>1015</v>
      </c>
      <c r="D115" s="1" t="str">
        <f>'Semaine P1 30 old'!D115</f>
        <v>T</v>
      </c>
    </row>
    <row r="116" spans="3:4" x14ac:dyDescent="0.3">
      <c r="C116" s="85">
        <v>1016</v>
      </c>
      <c r="D116" s="1" t="str">
        <f>'Semaine P1 30 old'!D116</f>
        <v>T</v>
      </c>
    </row>
    <row r="117" spans="3:4" x14ac:dyDescent="0.3">
      <c r="C117" s="85">
        <v>1017</v>
      </c>
      <c r="D117" s="1" t="str">
        <f>'Semaine P1 30 old'!D117</f>
        <v>T</v>
      </c>
    </row>
    <row r="118" spans="3:4" x14ac:dyDescent="0.3">
      <c r="C118" s="85">
        <v>1018</v>
      </c>
      <c r="D118" s="1" t="str">
        <f>'Semaine P1 30 old'!D118</f>
        <v>L</v>
      </c>
    </row>
    <row r="119" spans="3:4" x14ac:dyDescent="0.3">
      <c r="C119" s="85">
        <v>1019</v>
      </c>
      <c r="D119" s="1" t="str">
        <f>'Semaine P1 30 old'!D119</f>
        <v>T</v>
      </c>
    </row>
    <row r="120" spans="3:4" x14ac:dyDescent="0.3">
      <c r="C120" s="85">
        <v>1020</v>
      </c>
      <c r="D120" s="1" t="str">
        <f>'Semaine P1 30 old'!D120</f>
        <v>N</v>
      </c>
    </row>
    <row r="121" spans="3:4" x14ac:dyDescent="0.3">
      <c r="C121" s="85">
        <v>1021</v>
      </c>
      <c r="D121" s="1" t="str">
        <f>'Semaine P1 30 old'!D121</f>
        <v>N</v>
      </c>
    </row>
    <row r="122" spans="3:4" x14ac:dyDescent="0.3">
      <c r="C122" s="85">
        <v>1022</v>
      </c>
      <c r="D122" s="1" t="str">
        <f>'Semaine P1 30 old'!D122</f>
        <v>L</v>
      </c>
    </row>
    <row r="123" spans="3:4" x14ac:dyDescent="0.3">
      <c r="C123" s="85">
        <v>1023</v>
      </c>
      <c r="D123" s="1" t="str">
        <f>'Semaine P1 30 old'!D123</f>
        <v>L</v>
      </c>
    </row>
    <row r="124" spans="3:4" x14ac:dyDescent="0.3">
      <c r="C124" s="85">
        <v>1024</v>
      </c>
      <c r="D124" s="1" t="str">
        <f>'Semaine P1 30 old'!D124</f>
        <v>T</v>
      </c>
    </row>
    <row r="125" spans="3:4" x14ac:dyDescent="0.3">
      <c r="C125" s="85">
        <v>1025</v>
      </c>
      <c r="D125" s="1" t="str">
        <f>'Semaine P1 30 old'!D125</f>
        <v>T</v>
      </c>
    </row>
    <row r="126" spans="3:4" x14ac:dyDescent="0.3">
      <c r="C126" s="85">
        <v>1026</v>
      </c>
      <c r="D126" s="1" t="str">
        <f>'Semaine P1 30 old'!D126</f>
        <v>N</v>
      </c>
    </row>
    <row r="127" spans="3:4" x14ac:dyDescent="0.3">
      <c r="C127" s="85">
        <v>1027</v>
      </c>
      <c r="D127" s="1" t="str">
        <f>'Semaine P1 30 old'!D127</f>
        <v>L</v>
      </c>
    </row>
    <row r="128" spans="3:4" x14ac:dyDescent="0.3">
      <c r="C128" s="85">
        <v>1028</v>
      </c>
      <c r="D128" s="1" t="str">
        <f>'Semaine P1 30 old'!D128</f>
        <v>T</v>
      </c>
    </row>
    <row r="129" spans="3:4" x14ac:dyDescent="0.3">
      <c r="C129" s="85">
        <v>1029</v>
      </c>
      <c r="D129" s="1" t="str">
        <f>'Semaine P1 30 old'!D129</f>
        <v>L</v>
      </c>
    </row>
    <row r="130" spans="3:4" x14ac:dyDescent="0.3">
      <c r="C130" s="85">
        <v>1030</v>
      </c>
      <c r="D130" s="1" t="str">
        <f>'Semaine P1 30 old'!D130</f>
        <v>L</v>
      </c>
    </row>
    <row r="131" spans="3:4" x14ac:dyDescent="0.3">
      <c r="C131" s="85">
        <v>1031</v>
      </c>
      <c r="D131" s="1" t="str">
        <f>'Semaine P1 30 old'!D131</f>
        <v>L</v>
      </c>
    </row>
    <row r="132" spans="3:4" x14ac:dyDescent="0.3">
      <c r="C132" s="85">
        <v>1032</v>
      </c>
      <c r="D132" s="1" t="str">
        <f>'Semaine P1 30 old'!D132</f>
        <v>L</v>
      </c>
    </row>
    <row r="133" spans="3:4" x14ac:dyDescent="0.3">
      <c r="C133" s="85">
        <v>1033</v>
      </c>
      <c r="D133" s="1" t="str">
        <f>'Semaine P1 30 old'!D133</f>
        <v>L</v>
      </c>
    </row>
  </sheetData>
  <autoFilter ref="AB33:AG33" xr:uid="{00000000-0009-0000-0000-000017000000}">
    <sortState xmlns:xlrd2="http://schemas.microsoft.com/office/spreadsheetml/2017/richdata2" ref="AB34:AG53">
      <sortCondition ref="AC33"/>
    </sortState>
  </autoFilter>
  <mergeCells count="122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C9:E9"/>
    <mergeCell ref="I9:J9"/>
    <mergeCell ref="N9:O9"/>
    <mergeCell ref="S9:T9"/>
    <mergeCell ref="X9:Y9"/>
    <mergeCell ref="C10:D10"/>
    <mergeCell ref="E10:F10"/>
    <mergeCell ref="H10:I10"/>
    <mergeCell ref="J10:K10"/>
    <mergeCell ref="M14:N14"/>
    <mergeCell ref="O14:P14"/>
    <mergeCell ref="R14:S14"/>
    <mergeCell ref="T14:U14"/>
    <mergeCell ref="W14:X14"/>
    <mergeCell ref="Y14:Z14"/>
    <mergeCell ref="A13:A15"/>
    <mergeCell ref="C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8:N18"/>
    <mergeCell ref="O18:P18"/>
    <mergeCell ref="R18:S18"/>
    <mergeCell ref="T18:U18"/>
    <mergeCell ref="W18:X18"/>
    <mergeCell ref="Y18:Z18"/>
    <mergeCell ref="A17:A19"/>
    <mergeCell ref="C17:E17"/>
    <mergeCell ref="I17:J17"/>
    <mergeCell ref="N17:O17"/>
    <mergeCell ref="S17:T17"/>
    <mergeCell ref="X17:Y17"/>
    <mergeCell ref="C18:D18"/>
    <mergeCell ref="E18:F18"/>
    <mergeCell ref="H18:I18"/>
    <mergeCell ref="J18:K18"/>
    <mergeCell ref="Y26:Z26"/>
    <mergeCell ref="M22:N22"/>
    <mergeCell ref="O22:P22"/>
    <mergeCell ref="R22:S22"/>
    <mergeCell ref="T22:U22"/>
    <mergeCell ref="W22:X22"/>
    <mergeCell ref="Y22:Z22"/>
    <mergeCell ref="A21:A23"/>
    <mergeCell ref="C21:E21"/>
    <mergeCell ref="I21:J21"/>
    <mergeCell ref="N21:O21"/>
    <mergeCell ref="S21:T21"/>
    <mergeCell ref="X21:Y21"/>
    <mergeCell ref="C22:D22"/>
    <mergeCell ref="E22:F22"/>
    <mergeCell ref="H22:I22"/>
    <mergeCell ref="J22:K22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I25:J25"/>
    <mergeCell ref="N25:O25"/>
    <mergeCell ref="S25:T25"/>
    <mergeCell ref="X25:Y25"/>
    <mergeCell ref="W26:X26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</mergeCells>
  <conditionalFormatting sqref="AG34:AG49">
    <cfRule type="cellIs" dxfId="1954" priority="79" stopIfTrue="1" operator="between">
      <formula>0</formula>
      <formula>202</formula>
    </cfRule>
    <cfRule type="cellIs" dxfId="1953" priority="80" stopIfTrue="1" operator="between">
      <formula>203</formula>
      <formula>255</formula>
    </cfRule>
    <cfRule type="cellIs" dxfId="1952" priority="81" stopIfTrue="1" operator="greaterThan">
      <formula>255</formula>
    </cfRule>
  </conditionalFormatting>
  <conditionalFormatting sqref="F65:G70 K65:L70 Z68:AB70 U65:V70 P65:Q70 AA65 Z66:AA67">
    <cfRule type="cellIs" dxfId="1951" priority="76" operator="equal">
      <formula>"GL"</formula>
    </cfRule>
    <cfRule type="cellIs" dxfId="1950" priority="77" operator="equal">
      <formula>"VE"</formula>
    </cfRule>
    <cfRule type="cellIs" dxfId="1949" priority="78" operator="equal">
      <formula>"AT"</formula>
    </cfRule>
  </conditionalFormatting>
  <conditionalFormatting sqref="Z65">
    <cfRule type="cellIs" dxfId="1948" priority="73" operator="equal">
      <formula>"GL"</formula>
    </cfRule>
    <cfRule type="cellIs" dxfId="1947" priority="74" operator="equal">
      <formula>"VE"</formula>
    </cfRule>
    <cfRule type="cellIs" dxfId="1946" priority="75" operator="equal">
      <formula>"AT"</formula>
    </cfRule>
  </conditionalFormatting>
  <conditionalFormatting sqref="Y71">
    <cfRule type="cellIs" dxfId="1945" priority="70" operator="equal">
      <formula>"GL"</formula>
    </cfRule>
    <cfRule type="cellIs" dxfId="1944" priority="71" operator="equal">
      <formula>"VE"</formula>
    </cfRule>
    <cfRule type="cellIs" dxfId="1943" priority="72" operator="equal">
      <formula>"AT"</formula>
    </cfRule>
  </conditionalFormatting>
  <conditionalFormatting sqref="AG50:AG53">
    <cfRule type="cellIs" dxfId="1942" priority="67" stopIfTrue="1" operator="between">
      <formula>0</formula>
      <formula>202</formula>
    </cfRule>
    <cfRule type="cellIs" dxfId="1941" priority="68" stopIfTrue="1" operator="between">
      <formula>203</formula>
      <formula>255</formula>
    </cfRule>
    <cfRule type="cellIs" dxfId="1940" priority="69" stopIfTrue="1" operator="greaterThan">
      <formula>255</formula>
    </cfRule>
  </conditionalFormatting>
  <conditionalFormatting sqref="I17:J17 I13:J13 N13:O13 S13:T13 N17:O17 N9:O9 I9:J9 X17:Y17 S9:T9 X9:Y9 X13:Y13 S17:T17">
    <cfRule type="expression" dxfId="1939" priority="82" stopIfTrue="1">
      <formula>COUNTIF($C$5:$Z$31,$C$133)&gt;1</formula>
    </cfRule>
    <cfRule type="expression" dxfId="1938" priority="83" stopIfTrue="1">
      <formula>COUNTIF($C$5:$Z$31,$C$132)&gt;1</formula>
    </cfRule>
    <cfRule type="expression" dxfId="1937" priority="84" stopIfTrue="1">
      <formula>COUNTIF($C$5:$Z$31,$C$131)&gt;1</formula>
    </cfRule>
    <cfRule type="expression" dxfId="1936" priority="85" stopIfTrue="1">
      <formula>COUNTIF($C$5:$Z$31,$C$130)&gt;1</formula>
    </cfRule>
    <cfRule type="expression" dxfId="1935" priority="86" stopIfTrue="1">
      <formula>COUNTIF($C$5:$Z$31,$C$129)&gt;1</formula>
    </cfRule>
    <cfRule type="expression" dxfId="1934" priority="87" stopIfTrue="1">
      <formula>COUNTIF($C$5:$Z$31,$C$128)&gt;1</formula>
    </cfRule>
    <cfRule type="expression" dxfId="1933" priority="88" stopIfTrue="1">
      <formula>COUNTIF($C$5:$Z$31,$C$127)&gt;1</formula>
    </cfRule>
    <cfRule type="expression" dxfId="1932" priority="89" stopIfTrue="1">
      <formula>COUNTIF($C$5:$Z$31,$C$126)&gt;1</formula>
    </cfRule>
    <cfRule type="expression" dxfId="1931" priority="90" stopIfTrue="1">
      <formula>COUNTIF($C$5:$Z$31,$C$125)&gt;1</formula>
    </cfRule>
    <cfRule type="expression" dxfId="1930" priority="91" stopIfTrue="1">
      <formula>COUNTIF($C$5:$Z$31,$C$124)&gt;1</formula>
    </cfRule>
    <cfRule type="expression" dxfId="1929" priority="92" stopIfTrue="1">
      <formula>COUNTIF($C$5:$Z$31,$C$123)&gt;1</formula>
    </cfRule>
    <cfRule type="expression" dxfId="1928" priority="93" stopIfTrue="1">
      <formula>COUNTIF($C$5:$Z$31,$C$122)&gt;1</formula>
    </cfRule>
    <cfRule type="expression" dxfId="1927" priority="94" stopIfTrue="1">
      <formula>COUNTIF($C$5:$Z$31,$C$121)&gt;1</formula>
    </cfRule>
    <cfRule type="expression" dxfId="1926" priority="95" stopIfTrue="1">
      <formula>COUNTIF($C$5:$Z$31,$C$120)&gt;1</formula>
    </cfRule>
    <cfRule type="expression" dxfId="1925" priority="96" stopIfTrue="1">
      <formula>COUNTIF($C$5:$Z$31,$C$119)&gt;1</formula>
    </cfRule>
    <cfRule type="expression" dxfId="1924" priority="97" stopIfTrue="1">
      <formula>COUNTIF($C$5:$Z$31,$C$118)&gt;1</formula>
    </cfRule>
    <cfRule type="expression" dxfId="1923" priority="98" stopIfTrue="1">
      <formula>COUNTIF($C$5:$Z$31,$C$117)&gt;1</formula>
    </cfRule>
    <cfRule type="expression" dxfId="1922" priority="99" stopIfTrue="1">
      <formula>COUNTIF($C$5:$Z$31,$C$116)&gt;1</formula>
    </cfRule>
    <cfRule type="expression" dxfId="1921" priority="100" stopIfTrue="1">
      <formula>COUNTIF($C$5:$Z$31,$C$115)&gt;1</formula>
    </cfRule>
    <cfRule type="expression" dxfId="1920" priority="101" stopIfTrue="1">
      <formula>COUNTIF($C$5:$Z$31,$C$114)&gt;1</formula>
    </cfRule>
    <cfRule type="expression" dxfId="1919" priority="102" stopIfTrue="1">
      <formula>COUNTIF($C$5:$Z$31,$C$113)&gt;1</formula>
    </cfRule>
    <cfRule type="expression" dxfId="1918" priority="103" stopIfTrue="1">
      <formula>COUNTIF($C$5:$Z$31,$C$112)&gt;1</formula>
    </cfRule>
    <cfRule type="expression" dxfId="1917" priority="104" stopIfTrue="1">
      <formula>COUNTIF($C$5:$Z$31,$C$111)&gt;1</formula>
    </cfRule>
    <cfRule type="expression" dxfId="1916" priority="105" stopIfTrue="1">
      <formula>COUNTIF($C$5:$Z$31,$C$110)&gt;1</formula>
    </cfRule>
    <cfRule type="expression" dxfId="1915" priority="106" stopIfTrue="1">
      <formula>COUNTIF($C$5:$Z$31,$C$109)&gt;1</formula>
    </cfRule>
    <cfRule type="expression" dxfId="1914" priority="107" stopIfTrue="1">
      <formula>COUNTIF($C$5:$Z$31,$C$108)&gt;1</formula>
    </cfRule>
    <cfRule type="expression" dxfId="1913" priority="108" stopIfTrue="1">
      <formula>COUNTIF($C$5:$Z$31,$C$107)&gt;1</formula>
    </cfRule>
    <cfRule type="expression" dxfId="1912" priority="109" stopIfTrue="1">
      <formula>COUNTIF($C$5:$Z$31,$C$106)&gt;1</formula>
    </cfRule>
    <cfRule type="expression" dxfId="1911" priority="110" stopIfTrue="1">
      <formula>COUNTIF($C$5:$Z$31,$C$105)&gt;1</formula>
    </cfRule>
    <cfRule type="expression" dxfId="1910" priority="111" stopIfTrue="1">
      <formula>COUNTIF($C$5:$Z$31,$C$104)&gt;1</formula>
    </cfRule>
    <cfRule type="expression" dxfId="1909" priority="112" stopIfTrue="1">
      <formula>COUNTIF($C$5:$Z$31,$C$103)&gt;1</formula>
    </cfRule>
    <cfRule type="expression" dxfId="1908" priority="113" stopIfTrue="1">
      <formula>COUNTIF($C$5:$Z$31,$C$102)&gt;1</formula>
    </cfRule>
    <cfRule type="expression" dxfId="1907" priority="114" stopIfTrue="1">
      <formula>COUNTIF($C$5:$Z$31,$C$101)&gt;1</formula>
    </cfRule>
    <cfRule type="cellIs" dxfId="1906" priority="115" operator="between">
      <formula>0</formula>
      <formula>1500</formula>
    </cfRule>
  </conditionalFormatting>
  <conditionalFormatting sqref="X21:Y21 S21:T21 N21:O21 I21:J21">
    <cfRule type="expression" dxfId="1905" priority="116" stopIfTrue="1">
      <formula>COUNTIF($C$5:$Z$31,$C$133)&gt;1</formula>
    </cfRule>
    <cfRule type="expression" dxfId="1904" priority="117" stopIfTrue="1">
      <formula>COUNTIF($C$5:$Z$31,$C$132)&gt;1</formula>
    </cfRule>
    <cfRule type="expression" dxfId="1903" priority="118" stopIfTrue="1">
      <formula>COUNTIF($C$5:$Z$31,$C$131)&gt;1</formula>
    </cfRule>
    <cfRule type="expression" dxfId="1902" priority="119" stopIfTrue="1">
      <formula>COUNTIF($C$5:$Z$31,$C$130)&gt;1</formula>
    </cfRule>
    <cfRule type="expression" dxfId="1901" priority="120" stopIfTrue="1">
      <formula>COUNTIF($C$5:$Z$31,$C$129)&gt;1</formula>
    </cfRule>
    <cfRule type="expression" dxfId="1900" priority="121" stopIfTrue="1">
      <formula>COUNTIF($C$5:$Z$31,$C$128)&gt;1</formula>
    </cfRule>
    <cfRule type="expression" dxfId="1899" priority="122" stopIfTrue="1">
      <formula>COUNTIF($C$5:$Z$31,$C$127)&gt;1</formula>
    </cfRule>
    <cfRule type="expression" dxfId="1898" priority="123" stopIfTrue="1">
      <formula>COUNTIF($C$5:$Z$31,$C$126)&gt;1</formula>
    </cfRule>
    <cfRule type="expression" dxfId="1897" priority="124" stopIfTrue="1">
      <formula>COUNTIF($C$5:$Z$31,$C$125)&gt;1</formula>
    </cfRule>
    <cfRule type="expression" dxfId="1896" priority="125" stopIfTrue="1">
      <formula>COUNTIF($C$5:$Z$31,$C$124)&gt;1</formula>
    </cfRule>
    <cfRule type="expression" dxfId="1895" priority="126" stopIfTrue="1">
      <formula>COUNTIF($C$5:$Z$31,$C$123)&gt;1</formula>
    </cfRule>
    <cfRule type="expression" dxfId="1894" priority="127" stopIfTrue="1">
      <formula>COUNTIF($C$5:$Z$31,$C$122)&gt;1</formula>
    </cfRule>
    <cfRule type="expression" dxfId="1893" priority="128" stopIfTrue="1">
      <formula>COUNTIF($C$5:$Z$31,$C$121)&gt;1</formula>
    </cfRule>
    <cfRule type="expression" dxfId="1892" priority="129" stopIfTrue="1">
      <formula>COUNTIF($C$5:$Z$31,$C$120)&gt;1</formula>
    </cfRule>
    <cfRule type="expression" dxfId="1891" priority="130" stopIfTrue="1">
      <formula>COUNTIF($C$5:$Z$31,$C$119)&gt;1</formula>
    </cfRule>
    <cfRule type="expression" dxfId="1890" priority="131" stopIfTrue="1">
      <formula>COUNTIF($C$5:$Z$31,$C$118)&gt;1</formula>
    </cfRule>
    <cfRule type="expression" dxfId="1889" priority="132" stopIfTrue="1">
      <formula>COUNTIF($C$5:$Z$31,$C$117)&gt;1</formula>
    </cfRule>
    <cfRule type="expression" dxfId="1888" priority="133" stopIfTrue="1">
      <formula>COUNTIF($C$5:$Z$31,$C$116)&gt;1</formula>
    </cfRule>
    <cfRule type="expression" dxfId="1887" priority="134" stopIfTrue="1">
      <formula>COUNTIF($C$5:$Z$31,$C$115)&gt;1</formula>
    </cfRule>
    <cfRule type="expression" dxfId="1886" priority="135" stopIfTrue="1">
      <formula>COUNTIF($C$5:$Z$31,$C$114)&gt;1</formula>
    </cfRule>
    <cfRule type="expression" dxfId="1885" priority="136" stopIfTrue="1">
      <formula>COUNTIF($C$5:$Z$31,$C$113)&gt;1</formula>
    </cfRule>
    <cfRule type="expression" dxfId="1884" priority="137" stopIfTrue="1">
      <formula>COUNTIF($C$5:$Z$31,$C$112)&gt;1</formula>
    </cfRule>
    <cfRule type="expression" dxfId="1883" priority="138" stopIfTrue="1">
      <formula>COUNTIF($C$5:$Z$31,$C$111)&gt;1</formula>
    </cfRule>
    <cfRule type="expression" dxfId="1882" priority="139" stopIfTrue="1">
      <formula>COUNTIF($C$5:$Z$31,$C$110)&gt;1</formula>
    </cfRule>
    <cfRule type="expression" dxfId="1881" priority="140" stopIfTrue="1">
      <formula>COUNTIF($C$5:$Z$31,$C$109)&gt;1</formula>
    </cfRule>
    <cfRule type="expression" dxfId="1880" priority="141" stopIfTrue="1">
      <formula>COUNTIF($C$5:$Z$31,$C$108)&gt;1</formula>
    </cfRule>
    <cfRule type="expression" dxfId="1879" priority="142" stopIfTrue="1">
      <formula>COUNTIF($C$5:$Z$31,$C$107)&gt;1</formula>
    </cfRule>
    <cfRule type="expression" dxfId="1878" priority="143" stopIfTrue="1">
      <formula>COUNTIF($C$5:$Z$31,$C$106)&gt;1</formula>
    </cfRule>
    <cfRule type="expression" dxfId="1877" priority="144" stopIfTrue="1">
      <formula>COUNTIF($C$5:$Z$31,$C$105)&gt;1</formula>
    </cfRule>
    <cfRule type="expression" dxfId="1876" priority="145" stopIfTrue="1">
      <formula>COUNTIF($C$5:$Z$31,$C$104)&gt;1</formula>
    </cfRule>
    <cfRule type="expression" dxfId="1875" priority="146" stopIfTrue="1">
      <formula>COUNTIF($C$5:$Z$31,$C$103)&gt;1</formula>
    </cfRule>
    <cfRule type="expression" dxfId="1874" priority="147" stopIfTrue="1">
      <formula>COUNTIF($C$5:$Z$31,$C$102)&gt;1</formula>
    </cfRule>
    <cfRule type="expression" dxfId="1873" priority="148" stopIfTrue="1">
      <formula>COUNTIF($C$5:$Z$31,$C$101)&gt;1</formula>
    </cfRule>
    <cfRule type="cellIs" dxfId="1872" priority="149" operator="between">
      <formula>0</formula>
      <formula>1500</formula>
    </cfRule>
  </conditionalFormatting>
  <conditionalFormatting sqref="C21 C9 C13 C17 C5 C25 H5 M5 R5 W5 C29 W29 R29 H29 M29">
    <cfRule type="expression" dxfId="1871" priority="150">
      <formula>COUNTIF($C$5:$Z$31,$C$133)&gt;1</formula>
    </cfRule>
    <cfRule type="expression" dxfId="1870" priority="151">
      <formula>COUNTIF($C$5:$Z$31,$C$132)&gt;1</formula>
    </cfRule>
    <cfRule type="expression" dxfId="1869" priority="152">
      <formula>COUNTIF($C$5:$Z$31,$C$131)&gt;1</formula>
    </cfRule>
    <cfRule type="expression" dxfId="1868" priority="153">
      <formula>COUNTIF($C$5:$Z$31,$C$130)&gt;1</formula>
    </cfRule>
    <cfRule type="expression" dxfId="1867" priority="154">
      <formula>COUNTIF($C$5:$Z$31,$C$129)&gt;1</formula>
    </cfRule>
    <cfRule type="expression" dxfId="1866" priority="155">
      <formula>COUNTIF($C$5:$Z$31,$C$128)&gt;1</formula>
    </cfRule>
    <cfRule type="expression" dxfId="1865" priority="156">
      <formula>COUNTIF($C$5:$Z$31,$C$127)&gt;1</formula>
    </cfRule>
    <cfRule type="expression" dxfId="1864" priority="157">
      <formula>COUNTIF($C$5:$Z$31,$C$126)&gt;1</formula>
    </cfRule>
    <cfRule type="expression" dxfId="1863" priority="158">
      <formula>COUNTIF($C$5:$Z$31,$C$125)&gt;1</formula>
    </cfRule>
    <cfRule type="expression" dxfId="1862" priority="159">
      <formula>COUNTIF($C$5:$Z$31,$C$124)&gt;1</formula>
    </cfRule>
    <cfRule type="expression" dxfId="1861" priority="160">
      <formula>COUNTIF($C$5:$Z$31,$C$123)&gt;1</formula>
    </cfRule>
    <cfRule type="expression" dxfId="1860" priority="161">
      <formula>COUNTIF($C$5:$Z$31,$C$122)&gt;1</formula>
    </cfRule>
    <cfRule type="expression" dxfId="1859" priority="162">
      <formula>COUNTIF($C$5:$Z$31,$C$121)&gt;1</formula>
    </cfRule>
    <cfRule type="expression" dxfId="1858" priority="163">
      <formula>COUNTIF($C$5:$Z$31,$C$120)&gt;1</formula>
    </cfRule>
    <cfRule type="expression" dxfId="1857" priority="164">
      <formula>COUNTIF($C$5:$Z$31,$C$119)&gt;1</formula>
    </cfRule>
    <cfRule type="expression" dxfId="1856" priority="165">
      <formula>COUNTIF($C$5:$Z$31,$C$118)&gt;1</formula>
    </cfRule>
    <cfRule type="expression" dxfId="1855" priority="166">
      <formula>COUNTIF($C$5:$Z$31,$C$117)&gt;1</formula>
    </cfRule>
    <cfRule type="expression" dxfId="1854" priority="167">
      <formula>COUNTIF($C$5:$Z$31,$C$116)&gt;1</formula>
    </cfRule>
    <cfRule type="expression" dxfId="1853" priority="168">
      <formula>COUNTIF($C$5:$Z$31,$C$115)&gt;1</formula>
    </cfRule>
    <cfRule type="expression" dxfId="1852" priority="169">
      <formula>COUNTIF($C$5:$Z$31,$C$114)&gt;1</formula>
    </cfRule>
    <cfRule type="expression" dxfId="1851" priority="170">
      <formula>COUNTIF($C$5:$Z$31,$C$113)&gt;1</formula>
    </cfRule>
    <cfRule type="expression" dxfId="1850" priority="171">
      <formula>COUNTIF($C$5:$Z$31,$C$112)&gt;1</formula>
    </cfRule>
    <cfRule type="expression" dxfId="1849" priority="172">
      <formula>COUNTIF($C$5:$Z$31,$C$111)&gt;1</formula>
    </cfRule>
    <cfRule type="expression" dxfId="1848" priority="173">
      <formula>COUNTIF($C$5:$Z$31,$C$110)&gt;1</formula>
    </cfRule>
    <cfRule type="expression" dxfId="1847" priority="174">
      <formula>COUNTIF($C$5:$Z$31,$C$109)&gt;1</formula>
    </cfRule>
    <cfRule type="expression" dxfId="1846" priority="175">
      <formula>COUNTIF($C$5:$Z$31,$C$108)&gt;1</formula>
    </cfRule>
    <cfRule type="expression" dxfId="1845" priority="176">
      <formula>COUNTIF($C$5:$Z$31,$C$107)&gt;1</formula>
    </cfRule>
    <cfRule type="expression" dxfId="1844" priority="177">
      <formula>COUNTIF($C$5:$Z$31,$C$106)&gt;1</formula>
    </cfRule>
    <cfRule type="expression" dxfId="1843" priority="178">
      <formula>COUNTIF($C$5:$Z$31,$C$105)&gt;1</formula>
    </cfRule>
    <cfRule type="expression" dxfId="1842" priority="179">
      <formula>COUNTIF($C$5:$Z$31,$C$104)&gt;1</formula>
    </cfRule>
    <cfRule type="expression" dxfId="1841" priority="180">
      <formula>COUNTIF($C$5:$Z$31,$C$103)&gt;1</formula>
    </cfRule>
    <cfRule type="expression" dxfId="1840" priority="181">
      <formula>COUNTIF($C$5:$Z$31,$C$102)&gt;1</formula>
    </cfRule>
    <cfRule type="expression" dxfId="1839" priority="182">
      <formula>COUNTIF($C$5:$Z$31,$C$101)&gt;1</formula>
    </cfRule>
  </conditionalFormatting>
  <conditionalFormatting sqref="X25:Y25 S25:T25 N25:O25 I25:J25">
    <cfRule type="expression" dxfId="1838" priority="183" stopIfTrue="1">
      <formula>COUNTIF($C$5:$Z$31,$C$133)&gt;1</formula>
    </cfRule>
    <cfRule type="expression" dxfId="1837" priority="184" stopIfTrue="1">
      <formula>COUNTIF($C$5:$Z$31,$C$132)&gt;1</formula>
    </cfRule>
    <cfRule type="expression" dxfId="1836" priority="185" stopIfTrue="1">
      <formula>COUNTIF($C$5:$Z$31,$C$131)&gt;1</formula>
    </cfRule>
    <cfRule type="expression" dxfId="1835" priority="186" stopIfTrue="1">
      <formula>COUNTIF($C$5:$Z$31,$C$130)&gt;1</formula>
    </cfRule>
    <cfRule type="expression" dxfId="1834" priority="187" stopIfTrue="1">
      <formula>COUNTIF($C$5:$Z$31,$C$129)&gt;1</formula>
    </cfRule>
    <cfRule type="expression" dxfId="1833" priority="188" stopIfTrue="1">
      <formula>COUNTIF($C$5:$Z$31,$C$128)&gt;1</formula>
    </cfRule>
    <cfRule type="expression" dxfId="1832" priority="189" stopIfTrue="1">
      <formula>COUNTIF($C$5:$Z$31,$C$127)&gt;1</formula>
    </cfRule>
    <cfRule type="expression" dxfId="1831" priority="190" stopIfTrue="1">
      <formula>COUNTIF($C$5:$Z$31,$C$126)&gt;1</formula>
    </cfRule>
    <cfRule type="expression" dxfId="1830" priority="191" stopIfTrue="1">
      <formula>COUNTIF($C$5:$Z$31,$C$125)&gt;1</formula>
    </cfRule>
    <cfRule type="expression" dxfId="1829" priority="192" stopIfTrue="1">
      <formula>COUNTIF($C$5:$Z$31,$C$124)&gt;1</formula>
    </cfRule>
    <cfRule type="expression" dxfId="1828" priority="193" stopIfTrue="1">
      <formula>COUNTIF($C$5:$Z$31,$C$123)&gt;1</formula>
    </cfRule>
    <cfRule type="expression" dxfId="1827" priority="194" stopIfTrue="1">
      <formula>COUNTIF($C$5:$Z$31,$C$122)&gt;1</formula>
    </cfRule>
    <cfRule type="expression" dxfId="1826" priority="195" stopIfTrue="1">
      <formula>COUNTIF($C$5:$Z$31,$C$121)&gt;1</formula>
    </cfRule>
    <cfRule type="expression" dxfId="1825" priority="196" stopIfTrue="1">
      <formula>COUNTIF($C$5:$Z$31,$C$120)&gt;1</formula>
    </cfRule>
    <cfRule type="expression" dxfId="1824" priority="197" stopIfTrue="1">
      <formula>COUNTIF($C$5:$Z$31,$C$119)&gt;1</formula>
    </cfRule>
    <cfRule type="expression" dxfId="1823" priority="198" stopIfTrue="1">
      <formula>COUNTIF($C$5:$Z$31,$C$118)&gt;1</formula>
    </cfRule>
    <cfRule type="expression" dxfId="1822" priority="199" stopIfTrue="1">
      <formula>COUNTIF($C$5:$Z$31,$C$117)&gt;1</formula>
    </cfRule>
    <cfRule type="expression" dxfId="1821" priority="200" stopIfTrue="1">
      <formula>COUNTIF($C$5:$Z$31,$C$116)&gt;1</formula>
    </cfRule>
    <cfRule type="expression" dxfId="1820" priority="201" stopIfTrue="1">
      <formula>COUNTIF($C$5:$Z$31,$C$115)&gt;1</formula>
    </cfRule>
    <cfRule type="expression" dxfId="1819" priority="202" stopIfTrue="1">
      <formula>COUNTIF($C$5:$Z$31,$C$114)&gt;1</formula>
    </cfRule>
    <cfRule type="expression" dxfId="1818" priority="203" stopIfTrue="1">
      <formula>COUNTIF($C$5:$Z$31,$C$113)&gt;1</formula>
    </cfRule>
    <cfRule type="expression" dxfId="1817" priority="204" stopIfTrue="1">
      <formula>COUNTIF($C$5:$Z$31,$C$112)&gt;1</formula>
    </cfRule>
    <cfRule type="expression" dxfId="1816" priority="205" stopIfTrue="1">
      <formula>COUNTIF($C$5:$Z$31,$C$111)&gt;1</formula>
    </cfRule>
    <cfRule type="expression" dxfId="1815" priority="206" stopIfTrue="1">
      <formula>COUNTIF($C$5:$Z$31,$C$110)&gt;1</formula>
    </cfRule>
    <cfRule type="expression" dxfId="1814" priority="207" stopIfTrue="1">
      <formula>COUNTIF($C$5:$Z$31,$C$109)&gt;1</formula>
    </cfRule>
    <cfRule type="expression" dxfId="1813" priority="208" stopIfTrue="1">
      <formula>COUNTIF($C$5:$Z$31,$C$108)&gt;1</formula>
    </cfRule>
    <cfRule type="expression" dxfId="1812" priority="209" stopIfTrue="1">
      <formula>COUNTIF($C$5:$Z$31,$C$107)&gt;1</formula>
    </cfRule>
    <cfRule type="expression" dxfId="1811" priority="210" stopIfTrue="1">
      <formula>COUNTIF($C$5:$Z$31,$C$106)&gt;1</formula>
    </cfRule>
    <cfRule type="expression" dxfId="1810" priority="211" stopIfTrue="1">
      <formula>COUNTIF($C$5:$Z$31,$C$105)&gt;1</formula>
    </cfRule>
    <cfRule type="expression" dxfId="1809" priority="212" stopIfTrue="1">
      <formula>COUNTIF($C$5:$Z$31,$C$104)&gt;1</formula>
    </cfRule>
    <cfRule type="expression" dxfId="1808" priority="213" stopIfTrue="1">
      <formula>COUNTIF($C$5:$Z$31,$C$103)&gt;1</formula>
    </cfRule>
    <cfRule type="expression" dxfId="1807" priority="214" stopIfTrue="1">
      <formula>COUNTIF($C$5:$Z$31,$C$102)&gt;1</formula>
    </cfRule>
    <cfRule type="expression" dxfId="1806" priority="215" stopIfTrue="1">
      <formula>COUNTIF($C$5:$Z$31,$C$101)&gt;1</formula>
    </cfRule>
    <cfRule type="cellIs" dxfId="1805" priority="216" operator="between">
      <formula>0</formula>
      <formula>1500</formula>
    </cfRule>
  </conditionalFormatting>
  <conditionalFormatting sqref="D65:D70">
    <cfRule type="cellIs" dxfId="1804" priority="64" operator="equal">
      <formula>"GL"</formula>
    </cfRule>
    <cfRule type="cellIs" dxfId="1803" priority="65" operator="equal">
      <formula>"VE"</formula>
    </cfRule>
    <cfRule type="cellIs" dxfId="1802" priority="66" operator="equal">
      <formula>"AT"</formula>
    </cfRule>
  </conditionalFormatting>
  <conditionalFormatting sqref="I65:I70">
    <cfRule type="cellIs" dxfId="1801" priority="61" operator="equal">
      <formula>"GL"</formula>
    </cfRule>
    <cfRule type="cellIs" dxfId="1800" priority="62" operator="equal">
      <formula>"VE"</formula>
    </cfRule>
    <cfRule type="cellIs" dxfId="1799" priority="63" operator="equal">
      <formula>"AT"</formula>
    </cfRule>
  </conditionalFormatting>
  <conditionalFormatting sqref="N65:N70">
    <cfRule type="cellIs" dxfId="1798" priority="58" operator="equal">
      <formula>"GL"</formula>
    </cfRule>
    <cfRule type="cellIs" dxfId="1797" priority="59" operator="equal">
      <formula>"VE"</formula>
    </cfRule>
    <cfRule type="cellIs" dxfId="1796" priority="60" operator="equal">
      <formula>"AT"</formula>
    </cfRule>
  </conditionalFormatting>
  <conditionalFormatting sqref="S65:S70">
    <cfRule type="cellIs" dxfId="1795" priority="55" operator="equal">
      <formula>"GL"</formula>
    </cfRule>
    <cfRule type="cellIs" dxfId="1794" priority="56" operator="equal">
      <formula>"VE"</formula>
    </cfRule>
    <cfRule type="cellIs" dxfId="1793" priority="57" operator="equal">
      <formula>"AT"</formula>
    </cfRule>
  </conditionalFormatting>
  <conditionalFormatting sqref="X65:X70">
    <cfRule type="cellIs" dxfId="1792" priority="52" operator="equal">
      <formula>"GL"</formula>
    </cfRule>
    <cfRule type="cellIs" dxfId="1791" priority="53" operator="equal">
      <formula>"VE"</formula>
    </cfRule>
    <cfRule type="cellIs" dxfId="1790" priority="54" operator="equal">
      <formula>"AT"</formula>
    </cfRule>
  </conditionalFormatting>
  <conditionalFormatting sqref="AC65:AC70">
    <cfRule type="cellIs" dxfId="1789" priority="49" operator="equal">
      <formula>"GL"</formula>
    </cfRule>
    <cfRule type="cellIs" dxfId="1788" priority="50" operator="equal">
      <formula>"VE"</formula>
    </cfRule>
    <cfRule type="cellIs" dxfId="1787" priority="51" operator="equal">
      <formula>"AT"</formula>
    </cfRule>
  </conditionalFormatting>
  <conditionalFormatting sqref="C65:C70">
    <cfRule type="expression" dxfId="1786" priority="44">
      <formula>AND(D65="B")</formula>
    </cfRule>
    <cfRule type="expression" dxfId="1785" priority="45">
      <formula>AND(D65="g")</formula>
    </cfRule>
    <cfRule type="expression" dxfId="1784" priority="46">
      <formula>AND(D65="t")</formula>
    </cfRule>
    <cfRule type="expression" dxfId="1783" priority="47">
      <formula>AND(D65="L")</formula>
    </cfRule>
    <cfRule type="expression" dxfId="1782" priority="48">
      <formula>AND(D65="N")</formula>
    </cfRule>
  </conditionalFormatting>
  <conditionalFormatting sqref="H65:H70">
    <cfRule type="expression" dxfId="1781" priority="39">
      <formula>AND(I65="B")</formula>
    </cfRule>
    <cfRule type="expression" dxfId="1780" priority="40">
      <formula>AND(I65="g")</formula>
    </cfRule>
    <cfRule type="expression" dxfId="1779" priority="41">
      <formula>AND(I65="t")</formula>
    </cfRule>
    <cfRule type="expression" dxfId="1778" priority="42">
      <formula>AND(I65="L")</formula>
    </cfRule>
    <cfRule type="expression" dxfId="1777" priority="43">
      <formula>AND(I65="N")</formula>
    </cfRule>
  </conditionalFormatting>
  <conditionalFormatting sqref="M65:M70">
    <cfRule type="expression" dxfId="1776" priority="34">
      <formula>AND(N65="B")</formula>
    </cfRule>
    <cfRule type="expression" dxfId="1775" priority="35">
      <formula>AND(N65="g")</formula>
    </cfRule>
    <cfRule type="expression" dxfId="1774" priority="36">
      <formula>AND(N65="t")</formula>
    </cfRule>
    <cfRule type="expression" dxfId="1773" priority="37">
      <formula>AND(N65="L")</formula>
    </cfRule>
    <cfRule type="expression" dxfId="1772" priority="38">
      <formula>AND(N65="N")</formula>
    </cfRule>
  </conditionalFormatting>
  <conditionalFormatting sqref="R65:R70">
    <cfRule type="expression" dxfId="1771" priority="29">
      <formula>AND(S65="B")</formula>
    </cfRule>
    <cfRule type="expression" dxfId="1770" priority="30">
      <formula>AND(S65="g")</formula>
    </cfRule>
    <cfRule type="expression" dxfId="1769" priority="31">
      <formula>AND(S65="t")</formula>
    </cfRule>
    <cfRule type="expression" dxfId="1768" priority="32">
      <formula>AND(S65="L")</formula>
    </cfRule>
    <cfRule type="expression" dxfId="1767" priority="33">
      <formula>AND(S65="N")</formula>
    </cfRule>
  </conditionalFormatting>
  <conditionalFormatting sqref="W65:W70">
    <cfRule type="expression" dxfId="1766" priority="24">
      <formula>AND(X65="B")</formula>
    </cfRule>
    <cfRule type="expression" dxfId="1765" priority="25">
      <formula>AND(X65="g")</formula>
    </cfRule>
    <cfRule type="expression" dxfId="1764" priority="26">
      <formula>AND(X65="t")</formula>
    </cfRule>
    <cfRule type="expression" dxfId="1763" priority="27">
      <formula>AND(X65="L")</formula>
    </cfRule>
    <cfRule type="expression" dxfId="1762" priority="28">
      <formula>AND(X65="N")</formula>
    </cfRule>
  </conditionalFormatting>
  <conditionalFormatting sqref="AB65:AB67">
    <cfRule type="expression" dxfId="1761" priority="19">
      <formula>AND(AC65="B")</formula>
    </cfRule>
    <cfRule type="expression" dxfId="1760" priority="20">
      <formula>AND(AC65="g")</formula>
    </cfRule>
    <cfRule type="expression" dxfId="1759" priority="21">
      <formula>AND(AC65="t")</formula>
    </cfRule>
    <cfRule type="expression" dxfId="1758" priority="22">
      <formula>AND(AC65="L")</formula>
    </cfRule>
    <cfRule type="expression" dxfId="1757" priority="23">
      <formula>AND(AC65="N")</formula>
    </cfRule>
  </conditionalFormatting>
  <conditionalFormatting sqref="E65:E70">
    <cfRule type="cellIs" dxfId="1756" priority="16" operator="equal">
      <formula>"GL"</formula>
    </cfRule>
    <cfRule type="cellIs" dxfId="1755" priority="17" operator="equal">
      <formula>"VE"</formula>
    </cfRule>
    <cfRule type="cellIs" dxfId="1754" priority="18" operator="equal">
      <formula>"AT"</formula>
    </cfRule>
  </conditionalFormatting>
  <conditionalFormatting sqref="J65:J70">
    <cfRule type="cellIs" dxfId="1753" priority="13" operator="equal">
      <formula>"GL"</formula>
    </cfRule>
    <cfRule type="cellIs" dxfId="1752" priority="14" operator="equal">
      <formula>"VE"</formula>
    </cfRule>
    <cfRule type="cellIs" dxfId="1751" priority="15" operator="equal">
      <formula>"AT"</formula>
    </cfRule>
  </conditionalFormatting>
  <conditionalFormatting sqref="O65:O70">
    <cfRule type="cellIs" dxfId="1750" priority="10" operator="equal">
      <formula>"GL"</formula>
    </cfRule>
    <cfRule type="cellIs" dxfId="1749" priority="11" operator="equal">
      <formula>"VE"</formula>
    </cfRule>
    <cfRule type="cellIs" dxfId="1748" priority="12" operator="equal">
      <formula>"AT"</formula>
    </cfRule>
  </conditionalFormatting>
  <conditionalFormatting sqref="T65:T70">
    <cfRule type="cellIs" dxfId="1747" priority="7" operator="equal">
      <formula>"GL"</formula>
    </cfRule>
    <cfRule type="cellIs" dxfId="1746" priority="8" operator="equal">
      <formula>"VE"</formula>
    </cfRule>
    <cfRule type="cellIs" dxfId="1745" priority="9" operator="equal">
      <formula>"AT"</formula>
    </cfRule>
  </conditionalFormatting>
  <conditionalFormatting sqref="Y65:Y70">
    <cfRule type="cellIs" dxfId="1744" priority="4" operator="equal">
      <formula>"GL"</formula>
    </cfRule>
    <cfRule type="cellIs" dxfId="1743" priority="5" operator="equal">
      <formula>"VE"</formula>
    </cfRule>
    <cfRule type="cellIs" dxfId="1742" priority="6" operator="equal">
      <formula>"AT"</formula>
    </cfRule>
  </conditionalFormatting>
  <conditionalFormatting sqref="AD65:AD70">
    <cfRule type="cellIs" dxfId="1741" priority="1" operator="equal">
      <formula>"GL"</formula>
    </cfRule>
    <cfRule type="cellIs" dxfId="1740" priority="2" operator="equal">
      <formula>"VE"</formula>
    </cfRule>
    <cfRule type="cellIs" dxfId="1739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31">
    <tabColor rgb="FF7030A0"/>
    <pageSetUpPr fitToPage="1"/>
  </sheetPr>
  <dimension ref="A1:O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hidden="1" customWidth="1"/>
    <col min="12" max="13" width="11.42578125" style="33" hidden="1" customWidth="1"/>
    <col min="14" max="14" width="5.85546875" style="33" customWidth="1"/>
    <col min="15" max="17" width="11.42578125" style="32" customWidth="1"/>
    <col min="18" max="16384" width="11.42578125" style="32"/>
  </cols>
  <sheetData>
    <row r="1" spans="1:15" ht="37.5" customHeight="1" x14ac:dyDescent="0.2">
      <c r="A1" s="1269" t="s">
        <v>605</v>
      </c>
      <c r="B1" s="1269"/>
      <c r="C1" s="1269"/>
      <c r="D1" s="1269"/>
      <c r="E1" s="1269"/>
      <c r="F1" s="1269"/>
      <c r="G1" s="1269"/>
      <c r="H1" s="1269"/>
      <c r="I1" s="1269"/>
      <c r="J1" s="1269"/>
      <c r="K1" s="63" t="s">
        <v>605</v>
      </c>
      <c r="L1" s="40"/>
      <c r="M1" s="671"/>
      <c r="N1" s="59"/>
    </row>
    <row r="2" spans="1:1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 x14ac:dyDescent="0.2">
      <c r="A3" s="49" t="s">
        <v>144</v>
      </c>
      <c r="B3" s="48">
        <v>1</v>
      </c>
      <c r="C3" s="49">
        <v>0.16527777777777777</v>
      </c>
      <c r="D3" s="49" t="s">
        <v>282</v>
      </c>
      <c r="E3" s="82" t="s">
        <v>488</v>
      </c>
      <c r="F3" s="48" t="str">
        <f>IF('Semaine P4'!X9&lt;&gt;"",'Semaine P4'!X9,"")</f>
        <v/>
      </c>
      <c r="G3" s="56" t="s">
        <v>8</v>
      </c>
      <c r="H3" s="56" t="str">
        <f>IF($F3="","",INDEX($L$3:$M$37,MATCH(F3,$L$3:$L$37,0),2))</f>
        <v/>
      </c>
      <c r="I3" s="56" t="str">
        <f>IF(F3="","",INDEX($L$3:$M$37,MATCH(F3,$L$3:$L$37,0),2))</f>
        <v/>
      </c>
      <c r="J3" s="436"/>
      <c r="L3" s="34">
        <v>1001</v>
      </c>
      <c r="M3" s="34" t="str">
        <f t="shared" ref="M3:M8" si="0">IF(WEEKDAY($A$1)=2,"X","")</f>
        <v/>
      </c>
      <c r="N3" s="34"/>
      <c r="O3" s="38"/>
    </row>
    <row r="4" spans="1:15" x14ac:dyDescent="0.2">
      <c r="A4" s="51" t="s">
        <v>86</v>
      </c>
      <c r="B4" s="50">
        <v>1</v>
      </c>
      <c r="C4" s="51">
        <v>0.17708333333333331</v>
      </c>
      <c r="D4" s="51" t="s">
        <v>285</v>
      </c>
      <c r="E4" s="83" t="s">
        <v>606</v>
      </c>
      <c r="F4" s="50" t="str">
        <f>IF('Semaine P4'!X13&lt;&gt;"",'Semaine P4'!X13,"")</f>
        <v/>
      </c>
      <c r="G4" s="44" t="str">
        <f>IF('Semaine P4'!X13&lt;&gt;"",'Semaine P4'!A13,"")</f>
        <v/>
      </c>
      <c r="H4" s="44" t="str">
        <f t="shared" ref="H4:H14" si="1">IF($F4="","",INDEX($L$3:$M$37,MATCH(F4,$L$3:$L$37,0),2))</f>
        <v/>
      </c>
      <c r="I4" s="44" t="str">
        <f>IF(F4="","",INDEX($L$3:$M$37,MATCH(F4,$L$3:$L$37,0),2))</f>
        <v/>
      </c>
      <c r="J4" s="378"/>
      <c r="L4" s="34">
        <v>1002</v>
      </c>
      <c r="M4" s="34" t="str">
        <f t="shared" si="0"/>
        <v/>
      </c>
      <c r="N4" s="34"/>
      <c r="O4" s="38"/>
    </row>
    <row r="5" spans="1:15" x14ac:dyDescent="0.2">
      <c r="A5" s="51" t="s">
        <v>144</v>
      </c>
      <c r="B5" s="50">
        <v>2</v>
      </c>
      <c r="C5" s="51">
        <v>0.18541666666666665</v>
      </c>
      <c r="D5" s="51" t="s">
        <v>287</v>
      </c>
      <c r="E5" s="83" t="s">
        <v>487</v>
      </c>
      <c r="F5" s="50" t="str">
        <f>IF('Semaine P4'!X21&lt;&gt;"",'Semaine P4'!X21,"")</f>
        <v/>
      </c>
      <c r="G5" s="44" t="str">
        <f>IF('Semaine P4'!X21&lt;&gt;"",'Semaine P4'!A21,"")</f>
        <v/>
      </c>
      <c r="H5" s="44" t="str">
        <f t="shared" si="1"/>
        <v/>
      </c>
      <c r="I5" s="44" t="str">
        <f>IF(F5="","",INDEX($L$3:$M$37,MATCH(F5,$L$3:$L$37,0),2))</f>
        <v/>
      </c>
      <c r="J5" s="378"/>
      <c r="L5" s="34">
        <v>1003</v>
      </c>
      <c r="M5" s="34" t="str">
        <f t="shared" si="0"/>
        <v/>
      </c>
      <c r="N5" s="32"/>
      <c r="O5" s="38"/>
    </row>
    <row r="6" spans="1:15" x14ac:dyDescent="0.2">
      <c r="A6" s="51" t="s">
        <v>86</v>
      </c>
      <c r="B6" s="50">
        <v>2</v>
      </c>
      <c r="C6" s="51">
        <v>0.1902777777777778</v>
      </c>
      <c r="D6" s="51" t="s">
        <v>288</v>
      </c>
      <c r="E6" s="83" t="s">
        <v>607</v>
      </c>
      <c r="F6" s="50" t="str">
        <f>IF('Semaine P4'!X17&lt;&gt;"",'Semaine P4'!X17,"")</f>
        <v/>
      </c>
      <c r="G6" s="44" t="str">
        <f>IF('Semaine P4'!X17&lt;&gt;"",'Semaine P4'!A17,"")</f>
        <v/>
      </c>
      <c r="H6" s="44" t="str">
        <f t="shared" si="1"/>
        <v/>
      </c>
      <c r="I6" s="44" t="str">
        <f t="shared" ref="I6:I14" si="2">IF(F6="","",INDEX($L$3:$M$37,MATCH(F6,$L$3:$L$37,0),2))</f>
        <v/>
      </c>
      <c r="J6" s="378"/>
      <c r="L6" s="34">
        <v>1004</v>
      </c>
      <c r="M6" s="34" t="str">
        <f t="shared" si="0"/>
        <v/>
      </c>
      <c r="N6" s="32"/>
      <c r="O6" s="38"/>
    </row>
    <row r="7" spans="1:15" x14ac:dyDescent="0.2">
      <c r="A7" s="51" t="s">
        <v>144</v>
      </c>
      <c r="B7" s="50">
        <v>3</v>
      </c>
      <c r="C7" s="51">
        <v>0.19097222222222224</v>
      </c>
      <c r="D7" s="51" t="s">
        <v>290</v>
      </c>
      <c r="E7" s="83" t="s">
        <v>608</v>
      </c>
      <c r="F7" s="50" t="str">
        <f>IF('Semaine P4'!S9&lt;&gt;"",'Semaine P4'!S9,"")</f>
        <v/>
      </c>
      <c r="G7" s="44" t="str">
        <f>IF('Semaine P4'!S9&lt;&gt;"",'Semaine P4'!A9,"")</f>
        <v/>
      </c>
      <c r="H7" s="44" t="str">
        <f>IF($F7="","",INDEX($L$3:$M$37,MATCH(F7,$L$3:$L$37,0),2))</f>
        <v/>
      </c>
      <c r="I7" s="44" t="str">
        <f t="shared" si="2"/>
        <v/>
      </c>
      <c r="J7" s="378"/>
      <c r="L7" s="34">
        <v>1005</v>
      </c>
      <c r="M7" s="34" t="str">
        <f t="shared" si="0"/>
        <v/>
      </c>
      <c r="N7" s="32"/>
      <c r="O7" s="38"/>
    </row>
    <row r="8" spans="1:15" x14ac:dyDescent="0.2">
      <c r="A8" s="51" t="s">
        <v>144</v>
      </c>
      <c r="B8" s="50">
        <v>4</v>
      </c>
      <c r="C8" s="51">
        <v>0.19166666666666668</v>
      </c>
      <c r="D8" s="51" t="s">
        <v>292</v>
      </c>
      <c r="E8" s="83" t="s">
        <v>609</v>
      </c>
      <c r="F8" s="50" t="str">
        <f>IF('Semaine P4'!S13&lt;&gt;"",'Semaine P4'!S13,"")</f>
        <v/>
      </c>
      <c r="G8" s="44" t="str">
        <f>IF('Semaine P4'!S13&lt;&gt;"",'Semaine P4'!A13,"")</f>
        <v/>
      </c>
      <c r="H8" s="44" t="str">
        <f t="shared" si="1"/>
        <v/>
      </c>
      <c r="I8" s="44" t="str">
        <f t="shared" si="2"/>
        <v/>
      </c>
      <c r="J8" s="378"/>
      <c r="L8" s="34">
        <v>1006</v>
      </c>
      <c r="M8" s="34" t="str">
        <f t="shared" si="0"/>
        <v/>
      </c>
      <c r="N8" s="32"/>
      <c r="O8" s="38"/>
    </row>
    <row r="9" spans="1:15" x14ac:dyDescent="0.2">
      <c r="A9" s="51" t="s">
        <v>144</v>
      </c>
      <c r="B9" s="50">
        <v>5</v>
      </c>
      <c r="C9" s="51">
        <v>0.2</v>
      </c>
      <c r="D9" s="51" t="s">
        <v>293</v>
      </c>
      <c r="E9" s="83" t="s">
        <v>610</v>
      </c>
      <c r="F9" s="50" t="str">
        <f>IF('Semaine P4'!S17&lt;&gt;"",'Semaine P4'!S17,"")</f>
        <v/>
      </c>
      <c r="G9" s="44" t="str">
        <f>IF('Semaine P4'!S17&lt;&gt;"",'Semaine P4'!A17,"")</f>
        <v/>
      </c>
      <c r="H9" s="44" t="str">
        <f t="shared" si="1"/>
        <v/>
      </c>
      <c r="I9" s="44" t="str">
        <f t="shared" si="2"/>
        <v/>
      </c>
      <c r="J9" s="378"/>
      <c r="L9" s="34">
        <v>1007</v>
      </c>
      <c r="M9" s="34" t="str">
        <f t="shared" ref="M9:M14" si="3">IF(WEEKDAY($A$1)=3,"X","")</f>
        <v/>
      </c>
      <c r="N9" s="32"/>
      <c r="O9" s="38"/>
    </row>
    <row r="10" spans="1:15" x14ac:dyDescent="0.2">
      <c r="A10" s="51" t="s">
        <v>86</v>
      </c>
      <c r="B10" s="50">
        <v>3</v>
      </c>
      <c r="C10" s="51">
        <v>0.2013888888888889</v>
      </c>
      <c r="D10" s="51" t="s">
        <v>294</v>
      </c>
      <c r="E10" s="83" t="s">
        <v>611</v>
      </c>
      <c r="F10" s="50" t="str">
        <f>IF('Semaine P4'!N9&lt;&gt;"",'Semaine P4'!N9,"")</f>
        <v/>
      </c>
      <c r="G10" s="44" t="str">
        <f>IF('Semaine P4'!N9&lt;&gt;"",'Semaine P4'!A9,"")</f>
        <v/>
      </c>
      <c r="H10" s="44" t="str">
        <f t="shared" si="1"/>
        <v/>
      </c>
      <c r="I10" s="44" t="str">
        <f t="shared" si="2"/>
        <v/>
      </c>
      <c r="J10" s="378"/>
      <c r="L10" s="34">
        <v>1008</v>
      </c>
      <c r="M10" s="34" t="str">
        <f t="shared" si="3"/>
        <v/>
      </c>
      <c r="N10" s="32"/>
      <c r="O10" s="38"/>
    </row>
    <row r="11" spans="1:15" x14ac:dyDescent="0.2">
      <c r="A11" s="51" t="s">
        <v>144</v>
      </c>
      <c r="B11" s="50">
        <v>6</v>
      </c>
      <c r="C11" s="51">
        <v>0.20833333333333331</v>
      </c>
      <c r="D11" s="51" t="s">
        <v>296</v>
      </c>
      <c r="E11" s="83" t="s">
        <v>612</v>
      </c>
      <c r="F11" s="50" t="str">
        <f>IF('Semaine P4'!N13&lt;&gt;"",'Semaine P4'!N13,"")</f>
        <v/>
      </c>
      <c r="G11" s="44" t="str">
        <f>IF('Semaine P4'!N13&lt;&gt;"",'Semaine P4'!A13,"")</f>
        <v/>
      </c>
      <c r="H11" s="44" t="str">
        <f t="shared" si="1"/>
        <v/>
      </c>
      <c r="I11" s="44" t="str">
        <f t="shared" si="2"/>
        <v/>
      </c>
      <c r="J11" s="378"/>
      <c r="L11" s="34">
        <v>1009</v>
      </c>
      <c r="M11" s="34" t="str">
        <f t="shared" si="3"/>
        <v/>
      </c>
      <c r="N11" s="32"/>
      <c r="O11" s="38"/>
    </row>
    <row r="12" spans="1:15" x14ac:dyDescent="0.2">
      <c r="A12" s="51" t="s">
        <v>86</v>
      </c>
      <c r="B12" s="50">
        <v>4</v>
      </c>
      <c r="C12" s="51">
        <v>0.21666666666666665</v>
      </c>
      <c r="D12" s="51" t="s">
        <v>299</v>
      </c>
      <c r="E12" s="83" t="s">
        <v>613</v>
      </c>
      <c r="F12" s="50" t="str">
        <f>IF('Semaine P4'!S21&lt;&gt;"",'Semaine P4'!S21,"")</f>
        <v/>
      </c>
      <c r="G12" s="44" t="str">
        <f>IF('Semaine P4'!S21&lt;&gt;"",'Semaine P4'!A21,"")</f>
        <v/>
      </c>
      <c r="H12" s="44" t="str">
        <f t="shared" si="1"/>
        <v/>
      </c>
      <c r="I12" s="44" t="str">
        <f t="shared" si="2"/>
        <v/>
      </c>
      <c r="J12" s="378"/>
      <c r="L12" s="34">
        <v>1010</v>
      </c>
      <c r="M12" s="34" t="str">
        <f t="shared" si="3"/>
        <v/>
      </c>
      <c r="N12" s="32"/>
      <c r="O12" s="38"/>
    </row>
    <row r="13" spans="1:15" x14ac:dyDescent="0.2">
      <c r="A13" s="51" t="s">
        <v>86</v>
      </c>
      <c r="B13" s="50">
        <v>5</v>
      </c>
      <c r="C13" s="51">
        <v>0.21944444444444441</v>
      </c>
      <c r="D13" s="51" t="s">
        <v>303</v>
      </c>
      <c r="E13" s="83" t="s">
        <v>497</v>
      </c>
      <c r="F13" s="50" t="str">
        <f>IF('Semaine P4'!N17&lt;&gt;"",'Semaine P4'!N17,"")</f>
        <v/>
      </c>
      <c r="G13" s="44" t="str">
        <f>IF('Semaine P4'!N17&lt;&gt;"",'Semaine P4'!A17,"")</f>
        <v/>
      </c>
      <c r="H13" s="44" t="str">
        <f t="shared" si="1"/>
        <v/>
      </c>
      <c r="I13" s="44" t="str">
        <f t="shared" si="2"/>
        <v/>
      </c>
      <c r="J13" s="378"/>
      <c r="L13" s="34">
        <v>1011</v>
      </c>
      <c r="M13" s="34" t="str">
        <f t="shared" si="3"/>
        <v/>
      </c>
      <c r="N13" s="32"/>
      <c r="O13" s="38"/>
    </row>
    <row r="14" spans="1:15" x14ac:dyDescent="0.2">
      <c r="A14" s="51" t="s">
        <v>144</v>
      </c>
      <c r="B14" s="50">
        <v>7</v>
      </c>
      <c r="C14" s="51">
        <v>0.2298611111111111</v>
      </c>
      <c r="D14" s="51" t="s">
        <v>306</v>
      </c>
      <c r="E14" s="83" t="s">
        <v>610</v>
      </c>
      <c r="F14" s="50" t="str">
        <f>IF('Semaine P4'!N21&lt;&gt;"",'Semaine P4'!N21,"")</f>
        <v/>
      </c>
      <c r="G14" s="44" t="str">
        <f>IF('Semaine P4'!N21&lt;&gt;"",'Semaine P4'!A21,"")</f>
        <v/>
      </c>
      <c r="H14" s="44" t="str">
        <f t="shared" si="1"/>
        <v/>
      </c>
      <c r="I14" s="44" t="str">
        <f t="shared" si="2"/>
        <v/>
      </c>
      <c r="J14" s="378"/>
      <c r="L14" s="34">
        <v>1012</v>
      </c>
      <c r="M14" s="34" t="str">
        <f t="shared" si="3"/>
        <v/>
      </c>
      <c r="N14" s="32"/>
      <c r="O14" s="38"/>
    </row>
    <row r="15" spans="1:15" customFormat="1" x14ac:dyDescent="0.2">
      <c r="E15" t="s">
        <v>610</v>
      </c>
      <c r="L15" s="34">
        <v>1013</v>
      </c>
      <c r="M15" s="34" t="str">
        <f t="shared" ref="M15:M20" si="4">IF(WEEKDAY($A$1)=4,"X","")</f>
        <v/>
      </c>
    </row>
    <row r="16" spans="1:15" customFormat="1" x14ac:dyDescent="0.2">
      <c r="L16" s="34">
        <v>1014</v>
      </c>
      <c r="M16" s="34" t="str">
        <f t="shared" si="4"/>
        <v/>
      </c>
    </row>
    <row r="17" spans="1:14" customFormat="1" x14ac:dyDescent="0.2">
      <c r="L17" s="34">
        <v>1015</v>
      </c>
      <c r="M17" s="34" t="str">
        <f t="shared" si="4"/>
        <v/>
      </c>
    </row>
    <row r="18" spans="1:14" customFormat="1" x14ac:dyDescent="0.2">
      <c r="L18" s="34">
        <v>1016</v>
      </c>
      <c r="M18" s="34" t="str">
        <f t="shared" si="4"/>
        <v/>
      </c>
    </row>
    <row r="19" spans="1:14" customFormat="1" x14ac:dyDescent="0.2">
      <c r="L19" s="34">
        <v>1017</v>
      </c>
      <c r="M19" s="34" t="str">
        <f t="shared" si="4"/>
        <v/>
      </c>
    </row>
    <row r="20" spans="1:14" customFormat="1" x14ac:dyDescent="0.2">
      <c r="L20" s="34">
        <v>1018</v>
      </c>
      <c r="M20" s="34" t="str">
        <f t="shared" si="4"/>
        <v/>
      </c>
    </row>
    <row r="21" spans="1:14" customFormat="1" x14ac:dyDescent="0.2">
      <c r="L21" s="34">
        <v>1019</v>
      </c>
      <c r="M21" s="34" t="str">
        <f t="shared" ref="M21:M26" si="5">IF(WEEKDAY($A$1)=5,"X","")</f>
        <v/>
      </c>
    </row>
    <row r="22" spans="1:14" customFormat="1" x14ac:dyDescent="0.2">
      <c r="C22" s="31"/>
      <c r="D22" s="31"/>
      <c r="L22" s="34">
        <v>1020</v>
      </c>
      <c r="M22" s="34" t="str">
        <f t="shared" si="5"/>
        <v/>
      </c>
    </row>
    <row r="23" spans="1:14" x14ac:dyDescent="0.2">
      <c r="A23"/>
      <c r="B23"/>
      <c r="C23"/>
      <c r="D23" s="31"/>
      <c r="E23"/>
      <c r="F23"/>
      <c r="G23"/>
      <c r="H23"/>
      <c r="I23"/>
      <c r="J23"/>
      <c r="L23" s="34">
        <v>1021</v>
      </c>
      <c r="M23" s="34" t="str">
        <f t="shared" si="5"/>
        <v/>
      </c>
      <c r="N23" s="32"/>
    </row>
    <row r="24" spans="1:14" x14ac:dyDescent="0.2">
      <c r="A24"/>
      <c r="B24"/>
      <c r="C24" s="90"/>
      <c r="D24" s="31"/>
      <c r="E24" s="90"/>
      <c r="F24" s="90"/>
      <c r="G24" s="90"/>
      <c r="H24" s="90"/>
      <c r="I24" s="90"/>
      <c r="J24" s="90"/>
      <c r="L24" s="34">
        <v>1022</v>
      </c>
      <c r="M24" s="34" t="str">
        <f t="shared" si="5"/>
        <v/>
      </c>
      <c r="N24" s="32"/>
    </row>
    <row r="25" spans="1:14" x14ac:dyDescent="0.2">
      <c r="A25"/>
      <c r="B25"/>
      <c r="C25" s="90"/>
      <c r="D25" s="31"/>
      <c r="E25" s="90"/>
      <c r="F25" s="90"/>
      <c r="G25" s="90"/>
      <c r="H25" s="90"/>
      <c r="I25" s="90"/>
      <c r="J25" s="90"/>
      <c r="L25" s="34">
        <v>1023</v>
      </c>
      <c r="M25" s="34" t="str">
        <f t="shared" si="5"/>
        <v/>
      </c>
      <c r="N25" s="34"/>
    </row>
    <row r="26" spans="1:14" x14ac:dyDescent="0.2">
      <c r="A26"/>
      <c r="B26"/>
      <c r="C26" s="90"/>
      <c r="D26" s="31"/>
      <c r="E26" s="90"/>
      <c r="F26" s="90"/>
      <c r="G26" s="90"/>
      <c r="H26" s="90"/>
      <c r="I26" s="90"/>
      <c r="J26" s="90"/>
      <c r="L26" s="34">
        <v>1024</v>
      </c>
      <c r="M26" s="34" t="str">
        <f t="shared" si="5"/>
        <v/>
      </c>
      <c r="N26" s="34"/>
    </row>
    <row r="27" spans="1:14" x14ac:dyDescent="0.2">
      <c r="A27"/>
      <c r="B27"/>
      <c r="C27" s="90"/>
      <c r="D27" s="31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6">IF(WEEKDAY($A$1)=6,"X","")</f>
        <v>X</v>
      </c>
      <c r="N27" s="34"/>
    </row>
    <row r="28" spans="1:14" x14ac:dyDescent="0.2">
      <c r="A28"/>
      <c r="B28"/>
      <c r="D28" s="31"/>
      <c r="L28" s="34">
        <v>1026</v>
      </c>
      <c r="M28" s="34" t="str">
        <f t="shared" si="6"/>
        <v>X</v>
      </c>
      <c r="N28" s="34"/>
    </row>
    <row r="29" spans="1:14" x14ac:dyDescent="0.2">
      <c r="A29"/>
      <c r="B29"/>
      <c r="C29" s="90"/>
      <c r="D29" s="31"/>
      <c r="E29" s="90"/>
      <c r="F29" s="90"/>
      <c r="G29" s="90"/>
      <c r="H29" s="90"/>
      <c r="I29" s="90"/>
      <c r="J29" s="90"/>
      <c r="L29" s="34">
        <v>1027</v>
      </c>
      <c r="M29" s="34" t="str">
        <f t="shared" si="6"/>
        <v>X</v>
      </c>
      <c r="N29" s="34"/>
    </row>
    <row r="30" spans="1:14" x14ac:dyDescent="0.2">
      <c r="A30"/>
      <c r="B30"/>
      <c r="C30" s="90"/>
      <c r="D30" s="31"/>
      <c r="E30" s="90"/>
      <c r="F30" s="90"/>
      <c r="G30" s="90"/>
      <c r="H30" s="90"/>
      <c r="I30" s="90"/>
      <c r="J30" s="90"/>
      <c r="L30" s="34">
        <v>1028</v>
      </c>
      <c r="M30" s="34" t="str">
        <f t="shared" si="6"/>
        <v>X</v>
      </c>
      <c r="N30" s="34"/>
    </row>
    <row r="31" spans="1:14" x14ac:dyDescent="0.2">
      <c r="A31"/>
      <c r="B31"/>
      <c r="C31" s="90"/>
      <c r="D31" s="31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>X</v>
      </c>
      <c r="N31" s="34"/>
    </row>
    <row r="32" spans="1:14" x14ac:dyDescent="0.2">
      <c r="A32"/>
      <c r="B32"/>
      <c r="C32" s="90"/>
      <c r="D32" s="31"/>
      <c r="E32" s="90"/>
      <c r="F32" s="90"/>
      <c r="G32" s="90"/>
      <c r="H32" s="90"/>
      <c r="I32" s="90"/>
      <c r="J32" s="90"/>
      <c r="L32" s="34">
        <v>1030</v>
      </c>
      <c r="M32" s="34" t="str">
        <f t="shared" si="6"/>
        <v>X</v>
      </c>
      <c r="N32" s="34"/>
    </row>
    <row r="33" spans="1:14" x14ac:dyDescent="0.2">
      <c r="A33"/>
      <c r="B33"/>
      <c r="C33" s="90"/>
      <c r="D33" s="31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 x14ac:dyDescent="0.2">
      <c r="A34"/>
      <c r="B34"/>
      <c r="C34" s="90"/>
      <c r="D34" s="31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</row>
    <row r="35" spans="1:14" x14ac:dyDescent="0.2">
      <c r="A35"/>
      <c r="B35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>IF(WEEKDAY($A$1)=7,"X","")</f>
        <v/>
      </c>
      <c r="N35" s="34"/>
    </row>
    <row r="36" spans="1:14" x14ac:dyDescent="0.2">
      <c r="A36"/>
      <c r="B36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 x14ac:dyDescent="0.2">
      <c r="A37"/>
      <c r="B37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 x14ac:dyDescent="0.2">
      <c r="A38"/>
      <c r="B38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</row>
    <row r="39" spans="1:14" x14ac:dyDescent="0.2">
      <c r="A39"/>
      <c r="B39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 x14ac:dyDescent="0.2">
      <c r="A40"/>
      <c r="B40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 x14ac:dyDescent="0.2">
      <c r="A41"/>
      <c r="B41"/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</row>
    <row r="42" spans="1:14" x14ac:dyDescent="0.2">
      <c r="A42"/>
      <c r="B42"/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</row>
    <row r="43" spans="1:14" x14ac:dyDescent="0.2">
      <c r="A43"/>
      <c r="B43"/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</row>
    <row r="44" spans="1:14" x14ac:dyDescent="0.2">
      <c r="A44"/>
      <c r="B44"/>
      <c r="C44" s="38"/>
      <c r="D44" s="37"/>
      <c r="E44" s="78"/>
      <c r="F44" s="36"/>
      <c r="G44" s="90"/>
      <c r="H44" s="90"/>
      <c r="I44" s="90"/>
      <c r="J44" s="90"/>
    </row>
    <row r="45" spans="1:14" x14ac:dyDescent="0.2">
      <c r="C45" s="38"/>
      <c r="D45" s="37"/>
      <c r="E45" s="78"/>
      <c r="F45" s="36"/>
      <c r="G45" s="90"/>
      <c r="H45" s="90"/>
      <c r="I45" s="90"/>
      <c r="J45" s="90"/>
    </row>
    <row r="46" spans="1:14" x14ac:dyDescent="0.2">
      <c r="C46" s="38"/>
      <c r="D46" s="37"/>
      <c r="E46" s="78"/>
      <c r="F46" s="36"/>
      <c r="G46" s="90"/>
      <c r="H46" s="90"/>
      <c r="I46" s="90"/>
      <c r="J46" s="90"/>
    </row>
    <row r="47" spans="1:14" x14ac:dyDescent="0.2">
      <c r="C47" s="38"/>
      <c r="D47" s="37"/>
      <c r="E47" s="78"/>
      <c r="F47" s="36"/>
      <c r="G47" s="90"/>
      <c r="H47" s="90"/>
      <c r="I47" s="90"/>
      <c r="J47" s="90"/>
    </row>
    <row r="48" spans="1:14" x14ac:dyDescent="0.2">
      <c r="C48" s="38"/>
      <c r="D48" s="37"/>
      <c r="E48" s="78"/>
      <c r="F48" s="36"/>
      <c r="G48" s="90"/>
      <c r="H48" s="90"/>
      <c r="I48" s="90"/>
      <c r="J48" s="90"/>
    </row>
    <row r="49" spans="3:14" x14ac:dyDescent="0.2">
      <c r="C49" s="38"/>
      <c r="D49" s="37"/>
      <c r="E49" s="78"/>
      <c r="F49" s="36"/>
      <c r="G49" s="90"/>
      <c r="H49" s="90"/>
      <c r="I49" s="90"/>
      <c r="J49" s="90"/>
    </row>
    <row r="50" spans="3:14" x14ac:dyDescent="0.2">
      <c r="C50" s="38"/>
      <c r="D50" s="37"/>
      <c r="E50" s="78"/>
      <c r="F50" s="36"/>
      <c r="G50" s="37"/>
      <c r="H50" s="300"/>
      <c r="I50" s="300"/>
      <c r="J50" s="300"/>
    </row>
    <row r="51" spans="3:14" x14ac:dyDescent="0.2">
      <c r="C51" s="38"/>
      <c r="D51" s="37"/>
      <c r="E51" s="78"/>
      <c r="F51" s="36"/>
      <c r="G51" s="37"/>
      <c r="H51" s="300"/>
      <c r="I51" s="300"/>
      <c r="J51" s="300"/>
    </row>
    <row r="52" spans="3:14" x14ac:dyDescent="0.2">
      <c r="C52" s="38"/>
      <c r="D52" s="37"/>
      <c r="E52" s="78"/>
      <c r="F52" s="36"/>
      <c r="G52" s="37"/>
      <c r="H52" s="300"/>
      <c r="I52" s="300"/>
      <c r="J52" s="300"/>
    </row>
    <row r="53" spans="3:14" x14ac:dyDescent="0.2">
      <c r="C53" s="38"/>
      <c r="D53" s="37"/>
      <c r="E53" s="78"/>
      <c r="F53" s="36"/>
      <c r="G53" s="37"/>
      <c r="H53" s="300"/>
      <c r="I53" s="300"/>
      <c r="J53" s="300"/>
    </row>
    <row r="54" spans="3:14" x14ac:dyDescent="0.2">
      <c r="C54" s="38"/>
      <c r="D54" s="37"/>
      <c r="E54" s="78"/>
      <c r="F54" s="36"/>
      <c r="G54" s="37"/>
      <c r="H54" s="300"/>
      <c r="I54" s="300"/>
      <c r="J54" s="300"/>
    </row>
    <row r="55" spans="3:14" x14ac:dyDescent="0.2">
      <c r="C55" s="38"/>
      <c r="D55" s="37"/>
      <c r="F55" s="36"/>
      <c r="G55" s="37"/>
      <c r="H55" s="300"/>
      <c r="I55" s="300"/>
      <c r="J55" s="300"/>
    </row>
    <row r="56" spans="3:14" x14ac:dyDescent="0.2">
      <c r="C56" s="38"/>
      <c r="D56" s="37"/>
      <c r="F56" s="36"/>
      <c r="G56" s="37"/>
      <c r="H56" s="300"/>
      <c r="I56" s="300"/>
      <c r="J56" s="300"/>
    </row>
    <row r="57" spans="3:14" x14ac:dyDescent="0.2">
      <c r="C57" s="38"/>
      <c r="D57" s="37"/>
      <c r="F57" s="36"/>
      <c r="G57" s="37"/>
      <c r="H57" s="300"/>
      <c r="I57" s="300"/>
      <c r="J57" s="300"/>
    </row>
    <row r="58" spans="3:14" x14ac:dyDescent="0.2">
      <c r="C58" s="38"/>
      <c r="D58" s="37"/>
      <c r="F58" s="36"/>
      <c r="G58" s="37"/>
      <c r="H58" s="300"/>
      <c r="I58" s="300"/>
      <c r="J58" s="300"/>
    </row>
    <row r="59" spans="3:14" x14ac:dyDescent="0.2">
      <c r="C59" s="38"/>
      <c r="D59" s="37"/>
      <c r="F59" s="36"/>
      <c r="G59" s="37"/>
      <c r="H59" s="300"/>
      <c r="I59" s="300"/>
      <c r="J59" s="300"/>
    </row>
    <row r="60" spans="3:14" x14ac:dyDescent="0.2">
      <c r="C60" s="38"/>
      <c r="D60" s="37"/>
      <c r="F60" s="36"/>
      <c r="G60" s="37"/>
      <c r="H60" s="300"/>
      <c r="I60" s="300"/>
      <c r="J60" s="300"/>
    </row>
    <row r="61" spans="3:14" x14ac:dyDescent="0.2">
      <c r="C61" s="38"/>
      <c r="D61" s="37"/>
      <c r="F61" s="36"/>
      <c r="G61" s="37"/>
      <c r="H61" s="300"/>
      <c r="I61" s="300"/>
      <c r="J61" s="300"/>
      <c r="N61" s="35"/>
    </row>
    <row r="62" spans="3:14" x14ac:dyDescent="0.2">
      <c r="C62" s="38"/>
      <c r="D62" s="37"/>
      <c r="F62" s="36"/>
      <c r="G62" s="37"/>
      <c r="H62" s="300"/>
      <c r="I62" s="300"/>
      <c r="J62" s="300"/>
    </row>
    <row r="63" spans="3:14" x14ac:dyDescent="0.2">
      <c r="C63" s="38"/>
      <c r="D63" s="37"/>
      <c r="F63" s="36"/>
      <c r="G63" s="37"/>
      <c r="H63" s="300"/>
      <c r="I63" s="300"/>
      <c r="J63" s="300"/>
    </row>
    <row r="64" spans="3:14" x14ac:dyDescent="0.2">
      <c r="C64" s="38"/>
      <c r="D64" s="37"/>
      <c r="F64" s="36"/>
      <c r="G64" s="37"/>
      <c r="H64" s="300"/>
      <c r="I64" s="300"/>
      <c r="J64" s="300"/>
    </row>
    <row r="65" spans="3:10" x14ac:dyDescent="0.2">
      <c r="C65" s="38"/>
      <c r="D65" s="37"/>
      <c r="F65" s="36"/>
      <c r="G65" s="37"/>
      <c r="H65" s="300"/>
      <c r="I65" s="300"/>
      <c r="J65" s="300"/>
    </row>
    <row r="66" spans="3:10" x14ac:dyDescent="0.2">
      <c r="C66" s="38"/>
      <c r="D66" s="37"/>
      <c r="F66" s="36"/>
      <c r="G66" s="37"/>
      <c r="H66" s="300"/>
      <c r="I66" s="300"/>
      <c r="J66" s="300"/>
    </row>
    <row r="67" spans="3:10" x14ac:dyDescent="0.2">
      <c r="C67" s="38"/>
      <c r="D67" s="37"/>
      <c r="F67" s="36"/>
      <c r="G67" s="37"/>
      <c r="H67" s="300"/>
      <c r="I67" s="300"/>
      <c r="J67" s="300"/>
    </row>
    <row r="68" spans="3:10" x14ac:dyDescent="0.2">
      <c r="C68" s="38"/>
      <c r="D68" s="37"/>
      <c r="F68" s="36"/>
      <c r="G68" s="37"/>
      <c r="H68" s="300"/>
      <c r="I68" s="300"/>
      <c r="J68" s="300"/>
    </row>
    <row r="69" spans="3:10" x14ac:dyDescent="0.2">
      <c r="C69" s="38"/>
      <c r="D69" s="37"/>
      <c r="F69" s="36"/>
      <c r="G69" s="37"/>
      <c r="H69" s="300"/>
      <c r="I69" s="300"/>
      <c r="J69" s="300"/>
    </row>
    <row r="70" spans="3:10" x14ac:dyDescent="0.2">
      <c r="C70" s="38"/>
      <c r="D70" s="37"/>
      <c r="F70" s="36"/>
      <c r="G70" s="37"/>
      <c r="H70" s="300"/>
      <c r="I70" s="300"/>
      <c r="J70" s="300"/>
    </row>
    <row r="71" spans="3:10" x14ac:dyDescent="0.2">
      <c r="C71" s="38"/>
      <c r="D71" s="37"/>
      <c r="F71" s="36"/>
      <c r="G71" s="37"/>
      <c r="H71" s="300"/>
      <c r="I71" s="300"/>
      <c r="J71" s="300"/>
    </row>
    <row r="72" spans="3:10" x14ac:dyDescent="0.2">
      <c r="C72" s="38"/>
      <c r="D72" s="37"/>
      <c r="F72" s="36"/>
      <c r="G72" s="37"/>
      <c r="H72" s="300"/>
      <c r="I72" s="300"/>
      <c r="J72" s="300"/>
    </row>
    <row r="73" spans="3:10" x14ac:dyDescent="0.2">
      <c r="C73" s="38"/>
      <c r="D73" s="37"/>
      <c r="F73" s="36"/>
      <c r="G73" s="37"/>
      <c r="H73" s="300"/>
      <c r="I73" s="300"/>
      <c r="J73" s="300"/>
    </row>
    <row r="74" spans="3:10" x14ac:dyDescent="0.2">
      <c r="C74" s="38"/>
      <c r="D74" s="37"/>
      <c r="F74" s="36"/>
      <c r="G74" s="37"/>
      <c r="H74" s="300"/>
      <c r="I74" s="300"/>
      <c r="J74" s="300"/>
    </row>
    <row r="75" spans="3:10" x14ac:dyDescent="0.2">
      <c r="C75" s="38"/>
      <c r="D75" s="37"/>
      <c r="F75" s="36"/>
      <c r="G75" s="37"/>
      <c r="H75" s="300"/>
      <c r="I75" s="300"/>
      <c r="J75" s="300"/>
    </row>
    <row r="76" spans="3:10" x14ac:dyDescent="0.2">
      <c r="C76" s="38"/>
      <c r="D76" s="37"/>
      <c r="F76" s="36"/>
      <c r="G76" s="37"/>
      <c r="H76" s="300"/>
      <c r="I76" s="300"/>
      <c r="J76" s="300"/>
    </row>
    <row r="77" spans="3:10" x14ac:dyDescent="0.2">
      <c r="C77" s="38"/>
      <c r="D77" s="37"/>
      <c r="F77" s="36"/>
      <c r="G77" s="37"/>
      <c r="H77" s="300"/>
      <c r="I77" s="300"/>
      <c r="J77" s="300"/>
    </row>
    <row r="78" spans="3:10" x14ac:dyDescent="0.2">
      <c r="C78" s="38"/>
      <c r="D78" s="37"/>
      <c r="F78" s="36"/>
      <c r="G78" s="37"/>
      <c r="H78" s="300"/>
      <c r="I78" s="300"/>
      <c r="J78" s="300"/>
    </row>
    <row r="79" spans="3:10" x14ac:dyDescent="0.2">
      <c r="C79" s="38"/>
      <c r="D79" s="37"/>
      <c r="F79" s="36"/>
      <c r="G79" s="37"/>
      <c r="H79" s="300"/>
      <c r="I79" s="300"/>
      <c r="J79" s="300"/>
    </row>
    <row r="80" spans="3:10" x14ac:dyDescent="0.2">
      <c r="C80" s="38"/>
      <c r="D80" s="37"/>
      <c r="F80" s="36"/>
      <c r="G80" s="37"/>
      <c r="H80" s="300"/>
      <c r="I80" s="300"/>
      <c r="J80" s="300"/>
    </row>
    <row r="81" spans="3:10" x14ac:dyDescent="0.2">
      <c r="C81" s="38"/>
      <c r="D81" s="37"/>
      <c r="E81" s="78"/>
      <c r="F81" s="36"/>
      <c r="G81" s="37"/>
      <c r="H81" s="300"/>
      <c r="I81" s="300"/>
      <c r="J81" s="300"/>
    </row>
    <row r="82" spans="3:10" x14ac:dyDescent="0.2">
      <c r="C82" s="38"/>
      <c r="D82" s="37"/>
      <c r="E82" s="78"/>
      <c r="F82" s="36"/>
      <c r="G82" s="37"/>
      <c r="H82" s="300"/>
      <c r="I82" s="300"/>
      <c r="J82" s="300"/>
    </row>
    <row r="83" spans="3:10" x14ac:dyDescent="0.2">
      <c r="C83" s="38"/>
      <c r="D83" s="37"/>
      <c r="E83" s="78"/>
      <c r="F83" s="36"/>
      <c r="G83" s="37"/>
      <c r="H83" s="300"/>
      <c r="I83" s="300"/>
      <c r="J83" s="300"/>
    </row>
    <row r="84" spans="3:10" x14ac:dyDescent="0.2">
      <c r="C84" s="38"/>
      <c r="D84" s="37"/>
      <c r="E84" s="78"/>
      <c r="F84" s="36"/>
      <c r="G84" s="37"/>
      <c r="H84" s="300"/>
      <c r="I84" s="300"/>
      <c r="J84" s="300"/>
    </row>
    <row r="85" spans="3:10" x14ac:dyDescent="0.2">
      <c r="C85" s="38"/>
      <c r="D85" s="37"/>
      <c r="E85" s="78"/>
      <c r="F85" s="36"/>
      <c r="G85" s="37"/>
      <c r="H85" s="300"/>
      <c r="I85" s="300"/>
      <c r="J85" s="300"/>
    </row>
    <row r="86" spans="3:10" x14ac:dyDescent="0.2">
      <c r="C86" s="38"/>
      <c r="D86" s="37"/>
      <c r="E86" s="78"/>
      <c r="F86" s="36"/>
      <c r="G86" s="37"/>
      <c r="H86" s="300"/>
      <c r="I86" s="300"/>
      <c r="J86" s="300"/>
    </row>
    <row r="87" spans="3:10" x14ac:dyDescent="0.2">
      <c r="C87" s="38"/>
      <c r="D87" s="37"/>
      <c r="E87" s="78"/>
      <c r="F87" s="36"/>
      <c r="G87" s="37"/>
      <c r="H87" s="300"/>
      <c r="I87" s="300"/>
      <c r="J87" s="300"/>
    </row>
    <row r="88" spans="3:10" x14ac:dyDescent="0.2">
      <c r="C88" s="38"/>
      <c r="D88" s="37"/>
      <c r="E88" s="78"/>
      <c r="F88" s="36"/>
      <c r="G88" s="37"/>
      <c r="H88" s="300"/>
      <c r="I88" s="300"/>
      <c r="J88" s="300"/>
    </row>
    <row r="89" spans="3:10" x14ac:dyDescent="0.2">
      <c r="C89" s="38"/>
      <c r="D89" s="37"/>
      <c r="E89" s="78"/>
      <c r="F89" s="36"/>
      <c r="G89" s="37"/>
      <c r="H89" s="300"/>
      <c r="I89" s="300"/>
      <c r="J89" s="300"/>
    </row>
    <row r="90" spans="3:10" x14ac:dyDescent="0.2">
      <c r="C90" s="38"/>
      <c r="D90" s="37"/>
      <c r="E90" s="78"/>
      <c r="F90" s="36"/>
      <c r="G90" s="37"/>
      <c r="H90" s="300"/>
      <c r="I90" s="300"/>
      <c r="J90" s="300"/>
    </row>
    <row r="91" spans="3:10" x14ac:dyDescent="0.2">
      <c r="C91" s="38"/>
      <c r="D91" s="37"/>
      <c r="E91" s="78"/>
      <c r="F91" s="36"/>
      <c r="G91" s="37"/>
      <c r="H91" s="300"/>
      <c r="I91" s="300"/>
      <c r="J91" s="300"/>
    </row>
    <row r="92" spans="3:10" x14ac:dyDescent="0.2">
      <c r="C92" s="38"/>
      <c r="D92" s="37"/>
      <c r="E92" s="78"/>
      <c r="F92" s="36"/>
      <c r="G92" s="37"/>
      <c r="H92" s="300"/>
      <c r="I92" s="300"/>
      <c r="J92" s="300"/>
    </row>
    <row r="93" spans="3:10" x14ac:dyDescent="0.2">
      <c r="C93" s="38"/>
      <c r="D93" s="37"/>
      <c r="E93" s="78"/>
      <c r="F93" s="36"/>
      <c r="G93" s="37"/>
      <c r="H93" s="300"/>
      <c r="I93" s="300"/>
      <c r="J93" s="300"/>
    </row>
    <row r="94" spans="3:10" x14ac:dyDescent="0.2">
      <c r="C94" s="38"/>
      <c r="D94" s="37"/>
      <c r="E94" s="78"/>
      <c r="F94" s="36"/>
      <c r="G94" s="37"/>
      <c r="H94" s="300"/>
      <c r="I94" s="300"/>
      <c r="J94" s="300"/>
    </row>
    <row r="95" spans="3:10" x14ac:dyDescent="0.2">
      <c r="C95" s="38"/>
      <c r="D95" s="37"/>
      <c r="E95" s="78"/>
      <c r="F95" s="36"/>
      <c r="G95" s="37"/>
      <c r="H95" s="300"/>
      <c r="I95" s="300"/>
      <c r="J95" s="300"/>
    </row>
    <row r="96" spans="3:10" x14ac:dyDescent="0.2">
      <c r="C96" s="38"/>
      <c r="D96" s="37"/>
      <c r="E96" s="78"/>
      <c r="F96" s="36"/>
      <c r="G96" s="37"/>
      <c r="H96" s="300"/>
      <c r="I96" s="300"/>
      <c r="J96" s="300"/>
    </row>
    <row r="97" spans="3:10" x14ac:dyDescent="0.2">
      <c r="C97" s="38"/>
      <c r="D97" s="37"/>
      <c r="E97" s="78"/>
      <c r="F97" s="36"/>
      <c r="G97" s="37"/>
      <c r="H97" s="300"/>
      <c r="I97" s="300"/>
      <c r="J97" s="300"/>
    </row>
    <row r="98" spans="3:10" x14ac:dyDescent="0.2">
      <c r="C98" s="38"/>
      <c r="D98" s="37"/>
      <c r="E98" s="78"/>
      <c r="F98" s="36"/>
      <c r="G98" s="37"/>
      <c r="H98" s="300"/>
      <c r="I98" s="300"/>
      <c r="J98" s="300"/>
    </row>
    <row r="99" spans="3:10" x14ac:dyDescent="0.2">
      <c r="C99" s="38"/>
      <c r="D99" s="37"/>
      <c r="E99" s="78"/>
      <c r="F99" s="36"/>
      <c r="G99" s="37"/>
      <c r="H99" s="300"/>
      <c r="I99" s="300"/>
      <c r="J99" s="300"/>
    </row>
    <row r="100" spans="3:10" x14ac:dyDescent="0.2">
      <c r="C100" s="38"/>
      <c r="D100" s="37"/>
      <c r="E100" s="78"/>
      <c r="F100" s="36"/>
      <c r="G100" s="37"/>
      <c r="H100" s="300"/>
      <c r="I100" s="300"/>
      <c r="J100" s="300"/>
    </row>
    <row r="101" spans="3:10" x14ac:dyDescent="0.2">
      <c r="C101" s="38"/>
      <c r="D101" s="37"/>
      <c r="E101" s="78"/>
      <c r="F101" s="36"/>
      <c r="G101" s="37"/>
      <c r="H101" s="300"/>
      <c r="I101" s="300"/>
      <c r="J101" s="300"/>
    </row>
    <row r="102" spans="3:10" x14ac:dyDescent="0.2">
      <c r="C102" s="38"/>
      <c r="D102" s="37"/>
      <c r="E102" s="78"/>
      <c r="F102" s="36"/>
      <c r="G102" s="37"/>
      <c r="H102" s="300"/>
      <c r="I102" s="300"/>
      <c r="J102" s="300"/>
    </row>
    <row r="103" spans="3:10" x14ac:dyDescent="0.2">
      <c r="C103" s="38"/>
      <c r="D103" s="37"/>
      <c r="E103" s="78"/>
      <c r="F103" s="36"/>
      <c r="G103" s="37"/>
      <c r="H103" s="300"/>
      <c r="I103" s="300"/>
      <c r="J103" s="300"/>
    </row>
    <row r="104" spans="3:10" x14ac:dyDescent="0.2">
      <c r="C104" s="38"/>
      <c r="D104" s="37"/>
      <c r="E104" s="78"/>
      <c r="F104" s="36"/>
      <c r="G104" s="37"/>
      <c r="H104" s="300"/>
      <c r="I104" s="300"/>
      <c r="J104" s="300"/>
    </row>
    <row r="105" spans="3:10" x14ac:dyDescent="0.2">
      <c r="C105" s="38"/>
      <c r="D105" s="37"/>
      <c r="E105" s="78"/>
      <c r="F105" s="36"/>
      <c r="G105" s="37"/>
      <c r="H105" s="300"/>
      <c r="I105" s="300"/>
      <c r="J105" s="300"/>
    </row>
    <row r="106" spans="3:10" x14ac:dyDescent="0.2">
      <c r="C106" s="38"/>
      <c r="D106" s="37"/>
      <c r="E106" s="78"/>
      <c r="F106" s="36"/>
      <c r="G106" s="37"/>
      <c r="H106" s="300"/>
      <c r="I106" s="300"/>
      <c r="J106" s="300"/>
    </row>
    <row r="107" spans="3:10" x14ac:dyDescent="0.2">
      <c r="C107" s="38"/>
      <c r="D107" s="37"/>
      <c r="E107" s="78"/>
      <c r="F107" s="36"/>
      <c r="G107" s="37"/>
      <c r="H107" s="300"/>
      <c r="I107" s="300"/>
      <c r="J107" s="300"/>
    </row>
    <row r="108" spans="3:10" x14ac:dyDescent="0.2">
      <c r="C108" s="38"/>
      <c r="D108" s="37"/>
      <c r="E108" s="78"/>
      <c r="F108" s="36"/>
      <c r="G108" s="37"/>
      <c r="H108" s="300"/>
      <c r="I108" s="300"/>
      <c r="J108" s="300"/>
    </row>
    <row r="109" spans="3:10" x14ac:dyDescent="0.2">
      <c r="C109" s="38"/>
      <c r="D109" s="37"/>
      <c r="E109" s="78"/>
      <c r="F109" s="36"/>
      <c r="G109" s="37"/>
      <c r="H109" s="300"/>
      <c r="I109" s="300"/>
      <c r="J109" s="300"/>
    </row>
    <row r="110" spans="3:10" x14ac:dyDescent="0.2">
      <c r="C110" s="38"/>
      <c r="D110" s="37"/>
      <c r="E110" s="78"/>
      <c r="F110" s="36"/>
      <c r="G110" s="37"/>
      <c r="H110" s="300"/>
      <c r="I110" s="300"/>
      <c r="J110" s="300"/>
    </row>
    <row r="111" spans="3:10" x14ac:dyDescent="0.2">
      <c r="C111" s="38"/>
      <c r="D111" s="37"/>
      <c r="E111" s="78"/>
      <c r="F111" s="36"/>
      <c r="G111" s="37"/>
      <c r="H111" s="300"/>
      <c r="I111" s="300"/>
      <c r="J111" s="300"/>
    </row>
    <row r="112" spans="3:10" x14ac:dyDescent="0.2">
      <c r="C112" s="38"/>
      <c r="D112" s="37"/>
      <c r="E112" s="78"/>
      <c r="F112" s="36"/>
      <c r="G112" s="37"/>
      <c r="H112" s="300"/>
      <c r="I112" s="300"/>
      <c r="J112" s="300"/>
    </row>
    <row r="113" spans="3:10" x14ac:dyDescent="0.2">
      <c r="C113" s="38"/>
      <c r="D113" s="37"/>
      <c r="E113" s="78"/>
      <c r="F113" s="36"/>
      <c r="G113" s="37"/>
      <c r="H113" s="300"/>
      <c r="I113" s="300"/>
      <c r="J113" s="300"/>
    </row>
    <row r="114" spans="3:10" x14ac:dyDescent="0.2">
      <c r="C114" s="38"/>
      <c r="D114" s="37"/>
      <c r="E114" s="78"/>
      <c r="F114" s="36"/>
      <c r="G114" s="37"/>
      <c r="H114" s="300"/>
      <c r="I114" s="300"/>
      <c r="J114" s="300"/>
    </row>
    <row r="115" spans="3:10" x14ac:dyDescent="0.2">
      <c r="C115" s="38"/>
      <c r="D115" s="37"/>
      <c r="E115" s="78"/>
      <c r="F115" s="36"/>
      <c r="G115" s="37"/>
      <c r="H115" s="300"/>
      <c r="I115" s="300"/>
      <c r="J115" s="300"/>
    </row>
    <row r="116" spans="3:10" x14ac:dyDescent="0.2">
      <c r="C116" s="38"/>
      <c r="D116" s="37"/>
      <c r="E116" s="78"/>
      <c r="F116" s="36"/>
      <c r="G116" s="37"/>
      <c r="H116" s="300"/>
      <c r="I116" s="300"/>
      <c r="J116" s="300"/>
    </row>
    <row r="117" spans="3:10" x14ac:dyDescent="0.2">
      <c r="C117" s="38"/>
      <c r="D117" s="37"/>
      <c r="E117" s="78"/>
      <c r="F117" s="36"/>
      <c r="G117" s="37"/>
      <c r="H117" s="300"/>
      <c r="I117" s="300"/>
      <c r="J117" s="300"/>
    </row>
    <row r="118" spans="3:10" x14ac:dyDescent="0.2">
      <c r="C118" s="38"/>
      <c r="D118" s="37"/>
      <c r="E118" s="78"/>
      <c r="F118" s="36"/>
      <c r="G118" s="37"/>
      <c r="H118" s="300"/>
      <c r="I118" s="300"/>
      <c r="J118" s="300"/>
    </row>
    <row r="119" spans="3:10" x14ac:dyDescent="0.2">
      <c r="C119" s="38"/>
      <c r="D119" s="37"/>
      <c r="E119" s="78"/>
      <c r="F119" s="36"/>
      <c r="G119" s="37"/>
      <c r="H119" s="300"/>
      <c r="I119" s="300"/>
      <c r="J119" s="300"/>
    </row>
    <row r="120" spans="3:10" x14ac:dyDescent="0.2">
      <c r="C120" s="38"/>
      <c r="D120" s="37"/>
      <c r="E120" s="78"/>
      <c r="F120" s="36"/>
      <c r="G120" s="37"/>
      <c r="H120" s="300"/>
      <c r="I120" s="300"/>
      <c r="J120" s="300"/>
    </row>
    <row r="121" spans="3:10" x14ac:dyDescent="0.2">
      <c r="C121" s="38"/>
      <c r="D121" s="37"/>
      <c r="E121" s="78"/>
      <c r="F121" s="36"/>
      <c r="G121" s="37"/>
      <c r="H121" s="300"/>
      <c r="I121" s="300"/>
      <c r="J121" s="300"/>
    </row>
    <row r="122" spans="3:10" x14ac:dyDescent="0.2">
      <c r="C122" s="38"/>
      <c r="D122" s="37"/>
      <c r="E122" s="78"/>
      <c r="F122" s="36"/>
      <c r="G122" s="37"/>
      <c r="H122" s="300"/>
      <c r="I122" s="300"/>
      <c r="J122" s="300"/>
    </row>
    <row r="123" spans="3:10" x14ac:dyDescent="0.2">
      <c r="C123" s="38"/>
      <c r="D123" s="37"/>
      <c r="E123" s="78"/>
      <c r="F123" s="36"/>
      <c r="G123" s="37"/>
      <c r="H123" s="300"/>
      <c r="I123" s="300"/>
      <c r="J123" s="300"/>
    </row>
    <row r="124" spans="3:10" x14ac:dyDescent="0.2">
      <c r="C124" s="38"/>
      <c r="D124" s="37"/>
      <c r="E124" s="78"/>
      <c r="F124" s="36"/>
      <c r="G124" s="37"/>
      <c r="H124" s="300"/>
      <c r="I124" s="300"/>
      <c r="J124" s="300"/>
    </row>
    <row r="125" spans="3:10" x14ac:dyDescent="0.2">
      <c r="C125" s="38"/>
      <c r="D125" s="37"/>
      <c r="E125" s="78"/>
      <c r="F125" s="36"/>
      <c r="G125" s="37"/>
      <c r="H125" s="300"/>
      <c r="I125" s="300"/>
      <c r="J125" s="300"/>
    </row>
    <row r="126" spans="3:10" x14ac:dyDescent="0.2">
      <c r="C126" s="38"/>
      <c r="D126" s="37"/>
      <c r="E126" s="78"/>
      <c r="F126" s="36"/>
      <c r="G126" s="37"/>
      <c r="H126" s="300"/>
      <c r="I126" s="300"/>
      <c r="J126" s="300"/>
    </row>
    <row r="127" spans="3:10" x14ac:dyDescent="0.2">
      <c r="C127" s="38"/>
      <c r="D127" s="37"/>
      <c r="E127" s="78"/>
      <c r="F127" s="36"/>
      <c r="G127" s="37"/>
      <c r="H127" s="300"/>
      <c r="I127" s="300"/>
      <c r="J127" s="300"/>
    </row>
    <row r="128" spans="3:10" x14ac:dyDescent="0.2">
      <c r="C128" s="38"/>
      <c r="D128" s="37"/>
      <c r="E128" s="78"/>
      <c r="F128" s="36"/>
      <c r="G128" s="37"/>
      <c r="H128" s="300"/>
      <c r="I128" s="300"/>
      <c r="J128" s="300"/>
    </row>
    <row r="129" spans="3:10" x14ac:dyDescent="0.2">
      <c r="C129" s="38"/>
      <c r="D129" s="37"/>
      <c r="E129" s="78"/>
      <c r="F129" s="36"/>
      <c r="G129" s="37"/>
      <c r="H129" s="300"/>
      <c r="I129" s="300"/>
      <c r="J129" s="300"/>
    </row>
    <row r="130" spans="3:10" x14ac:dyDescent="0.2">
      <c r="C130" s="38"/>
      <c r="D130" s="37"/>
      <c r="E130" s="78"/>
      <c r="F130" s="36"/>
      <c r="G130" s="37"/>
      <c r="H130" s="300"/>
      <c r="I130" s="300"/>
      <c r="J130" s="300"/>
    </row>
    <row r="131" spans="3:10" x14ac:dyDescent="0.2">
      <c r="C131" s="38"/>
      <c r="D131" s="37"/>
      <c r="E131" s="78"/>
      <c r="F131" s="36"/>
      <c r="G131" s="37"/>
      <c r="H131" s="300"/>
      <c r="I131" s="300"/>
      <c r="J131" s="300"/>
    </row>
    <row r="132" spans="3:10" x14ac:dyDescent="0.2">
      <c r="C132" s="38"/>
      <c r="D132" s="37"/>
      <c r="E132" s="78"/>
      <c r="F132" s="36"/>
      <c r="G132" s="37"/>
      <c r="H132" s="300"/>
      <c r="I132" s="300"/>
      <c r="J132" s="300"/>
    </row>
    <row r="133" spans="3:10" x14ac:dyDescent="0.2">
      <c r="C133" s="38"/>
      <c r="D133" s="37"/>
      <c r="E133" s="78"/>
      <c r="F133" s="36"/>
      <c r="G133" s="37"/>
      <c r="H133" s="300"/>
      <c r="I133" s="300"/>
      <c r="J133" s="300"/>
    </row>
    <row r="134" spans="3:10" x14ac:dyDescent="0.2">
      <c r="C134" s="38"/>
      <c r="D134" s="37"/>
      <c r="E134" s="78"/>
      <c r="F134" s="36"/>
      <c r="G134" s="37"/>
      <c r="H134" s="300"/>
      <c r="I134" s="300"/>
      <c r="J134" s="300"/>
    </row>
    <row r="135" spans="3:10" x14ac:dyDescent="0.2">
      <c r="C135" s="38"/>
      <c r="D135" s="37"/>
      <c r="E135" s="78"/>
      <c r="F135" s="36"/>
      <c r="G135" s="37"/>
      <c r="H135" s="300"/>
      <c r="I135" s="300"/>
      <c r="J135" s="300"/>
    </row>
    <row r="136" spans="3:10" x14ac:dyDescent="0.2">
      <c r="C136" s="38"/>
      <c r="D136" s="37"/>
      <c r="E136" s="78"/>
      <c r="F136" s="36"/>
      <c r="G136" s="37"/>
      <c r="H136" s="300"/>
      <c r="I136" s="300"/>
      <c r="J136" s="300"/>
    </row>
    <row r="137" spans="3:10" x14ac:dyDescent="0.2">
      <c r="C137" s="38"/>
      <c r="D137" s="37"/>
      <c r="F137" s="36"/>
      <c r="G137" s="37"/>
      <c r="H137" s="300"/>
      <c r="I137" s="300"/>
      <c r="J137" s="300"/>
    </row>
    <row r="138" spans="3:10" x14ac:dyDescent="0.2">
      <c r="C138" s="38"/>
      <c r="D138" s="37"/>
      <c r="F138" s="36"/>
      <c r="G138" s="37"/>
      <c r="H138" s="300"/>
      <c r="I138" s="300"/>
      <c r="J138" s="300"/>
    </row>
    <row r="139" spans="3:10" x14ac:dyDescent="0.2">
      <c r="C139" s="38"/>
      <c r="D139" s="37"/>
      <c r="F139" s="36"/>
      <c r="G139" s="37"/>
      <c r="H139" s="300"/>
      <c r="I139" s="300"/>
      <c r="J139" s="300"/>
    </row>
    <row r="140" spans="3:10" x14ac:dyDescent="0.2">
      <c r="C140" s="38"/>
      <c r="D140" s="37"/>
      <c r="F140" s="36"/>
      <c r="G140" s="37"/>
      <c r="H140" s="300"/>
      <c r="I140" s="300"/>
      <c r="J140" s="300"/>
    </row>
    <row r="141" spans="3:10" x14ac:dyDescent="0.2">
      <c r="C141" s="38"/>
      <c r="D141" s="37"/>
      <c r="F141" s="36"/>
      <c r="G141" s="37"/>
      <c r="H141" s="300"/>
      <c r="I141" s="300"/>
      <c r="J141" s="300"/>
    </row>
    <row r="142" spans="3:10" x14ac:dyDescent="0.2">
      <c r="C142" s="38"/>
      <c r="D142" s="37"/>
      <c r="F142" s="36"/>
      <c r="G142" s="37"/>
      <c r="H142" s="300"/>
      <c r="I142" s="300"/>
      <c r="J142" s="300"/>
    </row>
    <row r="143" spans="3:10" x14ac:dyDescent="0.2">
      <c r="C143" s="38"/>
      <c r="D143" s="37"/>
      <c r="F143" s="36"/>
      <c r="G143" s="37"/>
      <c r="H143" s="300"/>
      <c r="I143" s="300"/>
      <c r="J143" s="300"/>
    </row>
    <row r="144" spans="3:10" x14ac:dyDescent="0.2">
      <c r="C144" s="38"/>
      <c r="D144" s="37"/>
      <c r="F144" s="36"/>
      <c r="G144" s="37"/>
      <c r="H144" s="300"/>
      <c r="I144" s="300"/>
      <c r="J144" s="300"/>
    </row>
    <row r="145" spans="3:10" x14ac:dyDescent="0.2">
      <c r="C145" s="38"/>
      <c r="D145" s="37"/>
      <c r="F145" s="36"/>
      <c r="G145" s="37"/>
      <c r="H145" s="300"/>
      <c r="I145" s="300"/>
      <c r="J145" s="300"/>
    </row>
    <row r="146" spans="3:10" x14ac:dyDescent="0.2">
      <c r="C146" s="38"/>
      <c r="D146" s="37"/>
      <c r="F146" s="36"/>
      <c r="G146" s="37"/>
      <c r="H146" s="300"/>
      <c r="I146" s="300"/>
      <c r="J146" s="300"/>
    </row>
    <row r="147" spans="3:10" x14ac:dyDescent="0.2">
      <c r="C147" s="38"/>
      <c r="D147" s="37"/>
      <c r="F147" s="36"/>
      <c r="G147" s="37"/>
      <c r="H147" s="300"/>
      <c r="I147" s="300"/>
      <c r="J147" s="300"/>
    </row>
    <row r="148" spans="3:10" x14ac:dyDescent="0.2">
      <c r="C148" s="38"/>
      <c r="D148" s="37"/>
      <c r="F148" s="36"/>
      <c r="G148" s="37"/>
      <c r="H148" s="300"/>
      <c r="I148" s="300"/>
      <c r="J148" s="300"/>
    </row>
    <row r="149" spans="3:10" x14ac:dyDescent="0.2">
      <c r="C149" s="38"/>
      <c r="D149" s="37"/>
      <c r="F149" s="36"/>
      <c r="G149" s="37"/>
      <c r="H149" s="300"/>
      <c r="I149" s="300"/>
      <c r="J149" s="300"/>
    </row>
    <row r="150" spans="3:10" x14ac:dyDescent="0.2">
      <c r="C150" s="38"/>
      <c r="D150" s="37"/>
      <c r="F150" s="36"/>
      <c r="G150" s="37"/>
      <c r="H150" s="300"/>
      <c r="I150" s="300"/>
      <c r="J150" s="300"/>
    </row>
    <row r="151" spans="3:10" x14ac:dyDescent="0.2">
      <c r="C151" s="38"/>
      <c r="D151" s="37"/>
      <c r="F151" s="36"/>
      <c r="G151" s="37"/>
      <c r="H151" s="300"/>
      <c r="I151" s="300"/>
      <c r="J151" s="300"/>
    </row>
    <row r="152" spans="3:10" x14ac:dyDescent="0.2">
      <c r="C152" s="38"/>
      <c r="D152" s="37"/>
      <c r="F152" s="36"/>
      <c r="G152" s="37"/>
      <c r="H152" s="300"/>
      <c r="I152" s="300"/>
      <c r="J152" s="300"/>
    </row>
    <row r="153" spans="3:10" x14ac:dyDescent="0.2">
      <c r="C153" s="38"/>
      <c r="D153" s="37"/>
      <c r="F153" s="36"/>
      <c r="G153" s="37"/>
      <c r="H153" s="300"/>
      <c r="I153" s="300"/>
      <c r="J153" s="300"/>
    </row>
    <row r="154" spans="3:10" x14ac:dyDescent="0.2">
      <c r="C154" s="38"/>
      <c r="D154" s="37"/>
      <c r="F154" s="36"/>
      <c r="G154" s="37"/>
      <c r="H154" s="300"/>
      <c r="I154" s="300"/>
      <c r="J154" s="300"/>
    </row>
    <row r="155" spans="3:10" x14ac:dyDescent="0.2">
      <c r="C155" s="38"/>
      <c r="D155" s="37"/>
      <c r="F155" s="36"/>
      <c r="G155" s="37"/>
      <c r="H155" s="300"/>
      <c r="I155" s="300"/>
      <c r="J155" s="300"/>
    </row>
    <row r="156" spans="3:10" x14ac:dyDescent="0.2">
      <c r="C156" s="38"/>
      <c r="D156" s="37"/>
      <c r="F156" s="36"/>
      <c r="G156" s="37"/>
      <c r="H156" s="300"/>
      <c r="I156" s="300"/>
      <c r="J156" s="300"/>
    </row>
    <row r="157" spans="3:10" x14ac:dyDescent="0.2">
      <c r="C157" s="38"/>
      <c r="D157" s="37"/>
      <c r="F157" s="36"/>
      <c r="G157" s="37"/>
      <c r="H157" s="300"/>
      <c r="I157" s="300"/>
      <c r="J157" s="300"/>
    </row>
    <row r="158" spans="3:10" x14ac:dyDescent="0.2">
      <c r="C158" s="38"/>
      <c r="D158" s="37"/>
      <c r="F158" s="36"/>
      <c r="G158" s="37"/>
      <c r="H158" s="300"/>
      <c r="I158" s="300"/>
      <c r="J158" s="300"/>
    </row>
    <row r="159" spans="3:10" x14ac:dyDescent="0.2">
      <c r="C159" s="38"/>
      <c r="D159" s="37"/>
      <c r="F159" s="36"/>
      <c r="G159" s="37"/>
      <c r="H159" s="300"/>
      <c r="I159" s="300"/>
      <c r="J159" s="300"/>
    </row>
    <row r="160" spans="3:10" x14ac:dyDescent="0.2">
      <c r="C160" s="38"/>
      <c r="D160" s="37"/>
      <c r="F160" s="36"/>
      <c r="G160" s="37"/>
      <c r="H160" s="300"/>
      <c r="I160" s="300"/>
      <c r="J160" s="300"/>
    </row>
    <row r="161" spans="3:14" x14ac:dyDescent="0.2">
      <c r="C161" s="38"/>
      <c r="D161" s="37"/>
      <c r="F161" s="36"/>
      <c r="G161" s="37"/>
      <c r="H161" s="300"/>
      <c r="I161" s="300"/>
      <c r="J161" s="300"/>
    </row>
    <row r="162" spans="3:14" x14ac:dyDescent="0.2">
      <c r="C162" s="38"/>
      <c r="D162" s="37"/>
      <c r="F162" s="36"/>
      <c r="G162" s="37"/>
      <c r="H162" s="300"/>
      <c r="I162" s="300"/>
      <c r="J162" s="300"/>
    </row>
    <row r="163" spans="3:14" x14ac:dyDescent="0.2">
      <c r="C163" s="38"/>
      <c r="D163" s="37"/>
      <c r="F163" s="36"/>
      <c r="G163" s="37"/>
      <c r="H163" s="300"/>
      <c r="I163" s="300"/>
      <c r="J163" s="300"/>
      <c r="N163" s="35"/>
    </row>
    <row r="164" spans="3:14" x14ac:dyDescent="0.2">
      <c r="C164" s="38"/>
      <c r="D164" s="37"/>
      <c r="F164" s="36"/>
      <c r="G164" s="37"/>
      <c r="H164" s="300"/>
      <c r="I164" s="300"/>
      <c r="J164" s="300"/>
      <c r="N164" s="35"/>
    </row>
    <row r="165" spans="3:14" x14ac:dyDescent="0.2">
      <c r="C165" s="38"/>
      <c r="D165" s="37"/>
      <c r="F165" s="36"/>
      <c r="G165" s="37"/>
      <c r="H165" s="300"/>
      <c r="I165" s="300"/>
      <c r="J165" s="300"/>
      <c r="N165" s="35"/>
    </row>
    <row r="166" spans="3:14" x14ac:dyDescent="0.2">
      <c r="C166" s="38"/>
      <c r="D166" s="37"/>
      <c r="F166" s="36"/>
      <c r="G166" s="37"/>
      <c r="H166" s="300"/>
      <c r="I166" s="300"/>
      <c r="J166" s="300"/>
      <c r="N166" s="35"/>
    </row>
    <row r="167" spans="3:14" x14ac:dyDescent="0.2">
      <c r="C167" s="38"/>
      <c r="D167" s="37"/>
      <c r="F167" s="36"/>
      <c r="G167" s="37"/>
      <c r="H167" s="300"/>
      <c r="I167" s="300"/>
      <c r="J167" s="300"/>
      <c r="N167" s="35"/>
    </row>
    <row r="168" spans="3:14" x14ac:dyDescent="0.2">
      <c r="C168" s="38"/>
      <c r="D168" s="37"/>
      <c r="F168" s="36"/>
      <c r="G168" s="37"/>
      <c r="H168" s="300"/>
      <c r="I168" s="300"/>
      <c r="J168" s="300"/>
      <c r="N168" s="35"/>
    </row>
    <row r="169" spans="3:14" x14ac:dyDescent="0.2">
      <c r="C169" s="38"/>
      <c r="D169" s="37"/>
      <c r="F169" s="36"/>
      <c r="G169" s="37"/>
      <c r="H169" s="300"/>
      <c r="I169" s="300"/>
      <c r="J169" s="300"/>
      <c r="N169" s="35"/>
    </row>
    <row r="170" spans="3:14" x14ac:dyDescent="0.2">
      <c r="C170" s="38"/>
      <c r="D170" s="37"/>
      <c r="F170" s="36"/>
      <c r="G170" s="37"/>
      <c r="H170" s="300"/>
      <c r="I170" s="300"/>
      <c r="J170" s="300"/>
    </row>
    <row r="171" spans="3:14" x14ac:dyDescent="0.2">
      <c r="C171" s="38"/>
      <c r="D171" s="37"/>
      <c r="F171" s="36"/>
      <c r="G171" s="37"/>
      <c r="H171" s="300"/>
      <c r="I171" s="300"/>
      <c r="J171" s="300"/>
    </row>
    <row r="172" spans="3:14" x14ac:dyDescent="0.2">
      <c r="C172" s="38"/>
      <c r="D172" s="37"/>
      <c r="F172" s="36"/>
      <c r="G172" s="37"/>
      <c r="H172" s="300"/>
      <c r="I172" s="300"/>
      <c r="J172" s="300"/>
    </row>
  </sheetData>
  <mergeCells count="1">
    <mergeCell ref="A1:J1"/>
  </mergeCells>
  <conditionalFormatting sqref="G3 G13:G14">
    <cfRule type="cellIs" dxfId="1738" priority="50" operator="equal">
      <formula>"r4"</formula>
    </cfRule>
    <cfRule type="cellIs" dxfId="1737" priority="141" stopIfTrue="1" operator="equal">
      <formula>"r3"</formula>
    </cfRule>
    <cfRule type="cellIs" dxfId="1736" priority="142" stopIfTrue="1" operator="between">
      <formula>"r5"</formula>
      <formula>"r6"</formula>
    </cfRule>
    <cfRule type="cellIs" dxfId="1735" priority="143" stopIfTrue="1" operator="between">
      <formula>"r1"</formula>
      <formula>"r2"</formula>
    </cfRule>
  </conditionalFormatting>
  <conditionalFormatting sqref="H10:I14 H3:I3">
    <cfRule type="containsText" dxfId="1734" priority="140" stopIfTrue="1" operator="containsText" text="X">
      <formula>NOT(ISERROR(SEARCH("X",H3)))</formula>
    </cfRule>
  </conditionalFormatting>
  <conditionalFormatting sqref="A3:F3 A7:F9 B6:F6 A11:F11 B10:F10 A14:F14 B12:F13">
    <cfRule type="expression" dxfId="1733" priority="76">
      <formula>OR($H3="x",$I3="x")</formula>
    </cfRule>
  </conditionalFormatting>
  <conditionalFormatting sqref="C3">
    <cfRule type="expression" dxfId="1732" priority="75">
      <formula>OR($H3="x",$I3="x")</formula>
    </cfRule>
  </conditionalFormatting>
  <conditionalFormatting sqref="B3">
    <cfRule type="expression" dxfId="1731" priority="73">
      <formula>OR($H3="x",$I3="x")</formula>
    </cfRule>
  </conditionalFormatting>
  <conditionalFormatting sqref="F3">
    <cfRule type="expression" dxfId="1730" priority="78">
      <formula>OR(H3="x",I3="x")</formula>
    </cfRule>
  </conditionalFormatting>
  <conditionalFormatting sqref="D3">
    <cfRule type="expression" dxfId="1729" priority="77">
      <formula>OR($H3="x",$I3="x")</formula>
    </cfRule>
  </conditionalFormatting>
  <conditionalFormatting sqref="A3">
    <cfRule type="expression" dxfId="1728" priority="74">
      <formula>OR($H3="x",$I3="x")</formula>
    </cfRule>
  </conditionalFormatting>
  <conditionalFormatting sqref="G10:G12">
    <cfRule type="cellIs" dxfId="1727" priority="30" operator="equal">
      <formula>"r4"</formula>
    </cfRule>
    <cfRule type="cellIs" dxfId="1726" priority="36" stopIfTrue="1" operator="equal">
      <formula>"r3"</formula>
    </cfRule>
    <cfRule type="cellIs" dxfId="1725" priority="37" stopIfTrue="1" operator="between">
      <formula>"r5"</formula>
      <formula>"r6"</formula>
    </cfRule>
    <cfRule type="cellIs" dxfId="1724" priority="38" stopIfTrue="1" operator="between">
      <formula>"r1"</formula>
      <formula>"r2"</formula>
    </cfRule>
  </conditionalFormatting>
  <conditionalFormatting sqref="H6:I9">
    <cfRule type="containsText" dxfId="1723" priority="29" stopIfTrue="1" operator="containsText" text="X">
      <formula>NOT(ISERROR(SEARCH("X",H6)))</formula>
    </cfRule>
  </conditionalFormatting>
  <conditionalFormatting sqref="G6:G9">
    <cfRule type="cellIs" dxfId="1722" priority="24" operator="equal">
      <formula>"r4"</formula>
    </cfRule>
    <cfRule type="cellIs" dxfId="1721" priority="25" stopIfTrue="1" operator="equal">
      <formula>"r3"</formula>
    </cfRule>
    <cfRule type="cellIs" dxfId="1720" priority="26" stopIfTrue="1" operator="between">
      <formula>"r5"</formula>
      <formula>"r6"</formula>
    </cfRule>
    <cfRule type="cellIs" dxfId="1719" priority="27" stopIfTrue="1" operator="between">
      <formula>"r1"</formula>
      <formula>"r2"</formula>
    </cfRule>
  </conditionalFormatting>
  <conditionalFormatting sqref="G4:G5">
    <cfRule type="cellIs" dxfId="1718" priority="12" operator="equal">
      <formula>"r4"</formula>
    </cfRule>
    <cfRule type="cellIs" dxfId="1717" priority="13" stopIfTrue="1" operator="equal">
      <formula>"r3"</formula>
    </cfRule>
    <cfRule type="cellIs" dxfId="1716" priority="14" stopIfTrue="1" operator="between">
      <formula>"r5"</formula>
      <formula>"r6"</formula>
    </cfRule>
    <cfRule type="cellIs" dxfId="1715" priority="15" stopIfTrue="1" operator="between">
      <formula>"r1"</formula>
      <formula>"r2"</formula>
    </cfRule>
  </conditionalFormatting>
  <conditionalFormatting sqref="A4:F4 B5:F5">
    <cfRule type="expression" dxfId="1714" priority="17">
      <formula>OR($H4="x",$I4="x")</formula>
    </cfRule>
  </conditionalFormatting>
  <conditionalFormatting sqref="H4:I5">
    <cfRule type="containsText" dxfId="1713" priority="16" stopIfTrue="1" operator="containsText" text="X">
      <formula>NOT(ISERROR(SEARCH("X",H4)))</formula>
    </cfRule>
  </conditionalFormatting>
  <conditionalFormatting sqref="A5">
    <cfRule type="expression" dxfId="1712" priority="11">
      <formula>OR($H5="x",$I5="x")</formula>
    </cfRule>
  </conditionalFormatting>
  <conditionalFormatting sqref="A5">
    <cfRule type="expression" dxfId="1711" priority="10">
      <formula>OR($H5="x",$I5="x")</formula>
    </cfRule>
  </conditionalFormatting>
  <conditionalFormatting sqref="A7">
    <cfRule type="expression" dxfId="1710" priority="9">
      <formula>OR($H7="x",$I7="x")</formula>
    </cfRule>
  </conditionalFormatting>
  <conditionalFormatting sqref="A8">
    <cfRule type="expression" dxfId="1709" priority="8">
      <formula>OR($H8="x",$I8="x")</formula>
    </cfRule>
  </conditionalFormatting>
  <conditionalFormatting sqref="A9">
    <cfRule type="expression" dxfId="1708" priority="7">
      <formula>OR($H9="x",$I9="x")</formula>
    </cfRule>
  </conditionalFormatting>
  <conditionalFormatting sqref="A11">
    <cfRule type="expression" dxfId="1707" priority="6">
      <formula>OR($H11="x",$I11="x")</formula>
    </cfRule>
  </conditionalFormatting>
  <conditionalFormatting sqref="A14">
    <cfRule type="expression" dxfId="1706" priority="5">
      <formula>OR($H14="x",$I14="x")</formula>
    </cfRule>
  </conditionalFormatting>
  <conditionalFormatting sqref="A6">
    <cfRule type="expression" dxfId="1705" priority="4">
      <formula>OR($H6="x",$I6="x")</formula>
    </cfRule>
  </conditionalFormatting>
  <conditionalFormatting sqref="A10">
    <cfRule type="expression" dxfId="1704" priority="3">
      <formula>OR($H10="x",$I10="x")</formula>
    </cfRule>
  </conditionalFormatting>
  <conditionalFormatting sqref="A12">
    <cfRule type="expression" dxfId="1703" priority="2">
      <formula>OR($H12="x",$I12="x")</formula>
    </cfRule>
  </conditionalFormatting>
  <conditionalFormatting sqref="A13">
    <cfRule type="expression" dxfId="1702" priority="1">
      <formula>OR($H13="x",$I13="x")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ignoredErrors>
    <ignoredError sqref="F10" 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32">
    <tabColor theme="5" tint="0.59999389629810485"/>
    <pageSetUpPr fitToPage="1"/>
  </sheetPr>
  <dimension ref="A1:AC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hidden="1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16.85546875" style="34" hidden="1" customWidth="1"/>
    <col min="19" max="29" width="11.42578125" style="32" hidden="1" customWidth="1"/>
    <col min="30" max="30" width="11.42578125" style="32" customWidth="1"/>
    <col min="31" max="16384" width="11.42578125" style="32"/>
  </cols>
  <sheetData>
    <row r="1" spans="1:25" ht="37.5" customHeight="1" x14ac:dyDescent="0.2">
      <c r="A1" s="1255" t="s">
        <v>614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614</v>
      </c>
      <c r="L1" s="40"/>
      <c r="N1" s="59"/>
      <c r="Q1" s="61"/>
      <c r="R1" s="60"/>
    </row>
    <row r="2" spans="1:2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 x14ac:dyDescent="0.2">
      <c r="A3" s="388" t="s">
        <v>144</v>
      </c>
      <c r="B3" s="389">
        <v>1</v>
      </c>
      <c r="C3" s="388">
        <v>0.16527777777777777</v>
      </c>
      <c r="D3" s="388" t="s">
        <v>282</v>
      </c>
      <c r="E3" s="741" t="s">
        <v>495</v>
      </c>
      <c r="F3" s="389" t="str">
        <f>IF('Semaine P5'!X9&lt;&gt;"",'Semaine P5'!X9,"")</f>
        <v/>
      </c>
      <c r="G3" s="128" t="str">
        <f>IF('Semaine P5'!X9&lt;&gt;"",'Semaine P5'!A9,"")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 x14ac:dyDescent="0.2">
      <c r="A4" s="390" t="s">
        <v>86</v>
      </c>
      <c r="B4" s="391">
        <v>1</v>
      </c>
      <c r="C4" s="390">
        <v>0.17569444444444446</v>
      </c>
      <c r="D4" s="390" t="s">
        <v>322</v>
      </c>
      <c r="E4" s="392" t="s">
        <v>513</v>
      </c>
      <c r="F4" s="391" t="str">
        <f>IF('Semaine P5'!X13&lt;&gt;"",'Semaine P5'!X13,"")</f>
        <v/>
      </c>
      <c r="G4" s="130" t="str">
        <f>IF('Semaine P5'!X13&lt;&gt;"",'Semaine P5'!A13,"")</f>
        <v/>
      </c>
      <c r="H4" s="130" t="str">
        <f t="shared" ref="H4:H18" si="0">IF($F4="","",INDEX($L$3:$M$37,MATCH(F4,$L$3:$L$37,0),2))</f>
        <v/>
      </c>
      <c r="I4" s="130" t="str">
        <f t="shared" ref="I4:I18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 x14ac:dyDescent="0.2">
      <c r="A5" s="390" t="s">
        <v>144</v>
      </c>
      <c r="B5" s="391">
        <v>2</v>
      </c>
      <c r="C5" s="390">
        <v>0.18541666666666667</v>
      </c>
      <c r="D5" s="390" t="s">
        <v>287</v>
      </c>
      <c r="E5" s="392" t="s">
        <v>502</v>
      </c>
      <c r="F5" s="391" t="str">
        <f>IF('Semaine P5'!X25&lt;&gt;"",'Semaine P5'!X25,"")</f>
        <v/>
      </c>
      <c r="G5" s="130" t="str">
        <f>IF('Semaine P5'!X25&lt;&gt;"",'Semaine P5'!A25,"")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 x14ac:dyDescent="0.2">
      <c r="A6" s="390" t="s">
        <v>86</v>
      </c>
      <c r="B6" s="391">
        <v>2</v>
      </c>
      <c r="C6" s="390">
        <v>0.19027777777777777</v>
      </c>
      <c r="D6" s="390" t="s">
        <v>288</v>
      </c>
      <c r="E6" s="392" t="s">
        <v>551</v>
      </c>
      <c r="F6" s="391" t="str">
        <f>IF('Semaine P5'!X17&lt;&gt;"",'Semaine P5'!X17,"")</f>
        <v/>
      </c>
      <c r="G6" s="130" t="str">
        <f>IF('Semaine P5'!X17&lt;&gt;"",'Semaine P5'!A17,"")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 x14ac:dyDescent="0.2">
      <c r="A7" s="390" t="s">
        <v>144</v>
      </c>
      <c r="B7" s="391">
        <v>3</v>
      </c>
      <c r="C7" s="390">
        <v>0.19236111111111112</v>
      </c>
      <c r="D7" s="390" t="s">
        <v>326</v>
      </c>
      <c r="E7" s="392" t="s">
        <v>501</v>
      </c>
      <c r="F7" s="391" t="str">
        <f>IF('Semaine P5'!X21&lt;&gt;"",'Semaine P5'!X21,"")</f>
        <v/>
      </c>
      <c r="G7" s="130" t="str">
        <f>IF('Semaine P5'!X21&lt;&gt;"",'Semaine P5'!A21,"")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 x14ac:dyDescent="0.2">
      <c r="A8" s="390" t="s">
        <v>144</v>
      </c>
      <c r="B8" s="391">
        <v>4</v>
      </c>
      <c r="C8" s="390">
        <v>0.19583333333333333</v>
      </c>
      <c r="D8" s="390" t="s">
        <v>327</v>
      </c>
      <c r="E8" s="392" t="s">
        <v>630</v>
      </c>
      <c r="F8" s="391" t="str">
        <f>IF('Semaine P5'!S25&lt;&gt;"",'Semaine P5'!S25,"")</f>
        <v/>
      </c>
      <c r="G8" s="130" t="str">
        <f>IF('Semaine P5'!S25&lt;&gt;"",'Semaine P5'!A25,"")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 x14ac:dyDescent="0.2">
      <c r="A9" s="390" t="s">
        <v>86</v>
      </c>
      <c r="B9" s="391">
        <v>3</v>
      </c>
      <c r="C9" s="390">
        <v>0.19999999999999998</v>
      </c>
      <c r="D9" s="390">
        <v>0.21388888888888891</v>
      </c>
      <c r="E9" s="392" t="s">
        <v>633</v>
      </c>
      <c r="F9" s="391" t="str">
        <f>IF('Semaine P5'!S9&lt;&gt;"",'Semaine P5'!S9,"")</f>
        <v/>
      </c>
      <c r="G9" s="130" t="str">
        <f>IF('Semaine P5'!S9&lt;&gt;"",'Semaine P5'!A9,"")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 x14ac:dyDescent="0.2">
      <c r="A10" s="390" t="s">
        <v>144</v>
      </c>
      <c r="B10" s="391">
        <v>5</v>
      </c>
      <c r="C10" s="390">
        <v>0.20555555555555557</v>
      </c>
      <c r="D10" s="390" t="s">
        <v>330</v>
      </c>
      <c r="E10" s="392" t="s">
        <v>636</v>
      </c>
      <c r="F10" s="391" t="str">
        <f>IF('Semaine P5'!S13&lt;&gt;"",'Semaine P5'!S13,"")</f>
        <v/>
      </c>
      <c r="G10" s="130" t="str">
        <f>IF('Semaine P5'!S13&lt;&gt;"",'Semaine P5'!A13,"")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 x14ac:dyDescent="0.2">
      <c r="A11" s="390" t="s">
        <v>86</v>
      </c>
      <c r="B11" s="391">
        <v>4</v>
      </c>
      <c r="C11" s="390">
        <v>0.2076388888888889</v>
      </c>
      <c r="D11" s="390" t="s">
        <v>332</v>
      </c>
      <c r="E11" s="392" t="s">
        <v>555</v>
      </c>
      <c r="F11" s="391" t="str">
        <f>IF('Semaine P5'!S17&lt;&gt;"",'Semaine P5'!S17,"")</f>
        <v/>
      </c>
      <c r="G11" s="130" t="str">
        <f>IF('Semaine P5'!S17&lt;&gt;"",'Semaine P5'!A17,"")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 x14ac:dyDescent="0.2">
      <c r="A12" s="390" t="s">
        <v>144</v>
      </c>
      <c r="B12" s="391">
        <v>6</v>
      </c>
      <c r="C12" s="390">
        <v>0.21249999999999999</v>
      </c>
      <c r="D12" s="390" t="s">
        <v>334</v>
      </c>
      <c r="E12" s="392" t="s">
        <v>592</v>
      </c>
      <c r="F12" s="391" t="str">
        <f>IF('Semaine P5'!N9&lt;&gt;"",'Semaine P5'!N9,"")</f>
        <v/>
      </c>
      <c r="G12" s="130" t="str">
        <f>IF('Semaine P5'!N9&lt;&gt;"",'Semaine P5'!A9,"")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 x14ac:dyDescent="0.2">
      <c r="A13" s="390" t="s">
        <v>86</v>
      </c>
      <c r="B13" s="391">
        <v>5</v>
      </c>
      <c r="C13" s="390">
        <v>0.21527777777777779</v>
      </c>
      <c r="D13" s="390" t="s">
        <v>336</v>
      </c>
      <c r="E13" s="392" t="s">
        <v>641</v>
      </c>
      <c r="F13" s="391" t="str">
        <f>IF('Semaine P5'!S21&lt;&gt;"",'Semaine P5'!S21,"")</f>
        <v/>
      </c>
      <c r="G13" s="130" t="str">
        <f>IF('Semaine P5'!S21&lt;&gt;"",'Semaine P5'!A21,"")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 x14ac:dyDescent="0.2">
      <c r="A14" s="390" t="s">
        <v>86</v>
      </c>
      <c r="B14" s="391">
        <v>6</v>
      </c>
      <c r="C14" s="390">
        <v>0.22083333333333333</v>
      </c>
      <c r="D14" s="390" t="s">
        <v>338</v>
      </c>
      <c r="E14" s="392" t="s">
        <v>490</v>
      </c>
      <c r="F14" s="391" t="str">
        <f>IF('Semaine P5'!N17&lt;&gt;"",'Semaine P5'!N17,"")</f>
        <v/>
      </c>
      <c r="G14" s="130" t="str">
        <f>IF('Semaine P5'!N17&lt;&gt;"",'Semaine P5'!A17,"")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 x14ac:dyDescent="0.2">
      <c r="A15" s="390" t="s">
        <v>144</v>
      </c>
      <c r="B15" s="391">
        <v>7</v>
      </c>
      <c r="C15" s="390">
        <v>0.22361111111111109</v>
      </c>
      <c r="D15" s="390" t="s">
        <v>340</v>
      </c>
      <c r="E15" s="392" t="s">
        <v>489</v>
      </c>
      <c r="F15" s="391" t="str">
        <f>IF('Semaine P5'!N13&lt;&gt;"",'Semaine P5'!N13,"")</f>
        <v/>
      </c>
      <c r="G15" s="130" t="str">
        <f>IF('Semaine P5'!N13&lt;&gt;"",'Semaine P5'!A13,"")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 x14ac:dyDescent="0.2">
      <c r="A16" s="390" t="s">
        <v>144</v>
      </c>
      <c r="B16" s="391">
        <v>8</v>
      </c>
      <c r="C16" s="390">
        <v>0.22500000000000001</v>
      </c>
      <c r="D16" s="390" t="s">
        <v>342</v>
      </c>
      <c r="E16" s="392" t="s">
        <v>648</v>
      </c>
      <c r="F16" s="391" t="str">
        <f>IF('Semaine P5'!N25&lt;&gt;"",'Semaine P5'!N25,"")</f>
        <v/>
      </c>
      <c r="G16" s="130" t="str">
        <f>IF('Semaine P5'!N25&lt;&gt;"",'Semaine P5'!A25,"")</f>
        <v/>
      </c>
      <c r="H16" s="130" t="str">
        <f t="shared" si="0"/>
        <v/>
      </c>
      <c r="I16" s="130" t="str">
        <f t="shared" si="1"/>
        <v/>
      </c>
      <c r="J16" s="131" t="s">
        <v>486</v>
      </c>
      <c r="L16" s="34">
        <v>1014</v>
      </c>
      <c r="M16" s="34" t="str">
        <f t="shared" ref="M16:M20" si="5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 x14ac:dyDescent="0.2">
      <c r="A17" s="390" t="s">
        <v>144</v>
      </c>
      <c r="B17" s="391">
        <v>9</v>
      </c>
      <c r="C17" s="390">
        <v>0.23680555555555557</v>
      </c>
      <c r="D17" s="390" t="s">
        <v>344</v>
      </c>
      <c r="E17" s="392" t="s">
        <v>651</v>
      </c>
      <c r="F17" s="391">
        <f>IF('Semaine P5'!I9&lt;&gt;"",'Semaine P5'!I9,"")</f>
        <v>1026</v>
      </c>
      <c r="G17" s="130" t="str">
        <f>IF('Semaine P5'!I9&lt;&gt;"",'Semaine P5'!A9,"")</f>
        <v>R6</v>
      </c>
      <c r="H17" s="130" t="str">
        <f t="shared" si="0"/>
        <v>X</v>
      </c>
      <c r="I17" s="130" t="str">
        <f t="shared" si="1"/>
        <v>X</v>
      </c>
      <c r="J17" s="131" t="s">
        <v>491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 x14ac:dyDescent="0.2">
      <c r="A18" s="390" t="s">
        <v>86</v>
      </c>
      <c r="B18" s="391">
        <v>7</v>
      </c>
      <c r="C18" s="390">
        <v>0.24236111111111111</v>
      </c>
      <c r="D18" s="390" t="s">
        <v>346</v>
      </c>
      <c r="E18" s="392" t="s">
        <v>654</v>
      </c>
      <c r="F18" s="391">
        <f>IF('Semaine P5'!N21&lt;&gt;"",'Semaine P5'!N21,"")</f>
        <v>1025</v>
      </c>
      <c r="G18" s="130" t="str">
        <f>IF('Semaine P5'!N21&lt;&gt;"",'Semaine P5'!A21,"")</f>
        <v>R3</v>
      </c>
      <c r="H18" s="130" t="str">
        <f t="shared" si="0"/>
        <v>X</v>
      </c>
      <c r="I18" s="130" t="str">
        <f t="shared" si="1"/>
        <v>X</v>
      </c>
      <c r="J18" s="131" t="s">
        <v>486</v>
      </c>
      <c r="L18" s="34">
        <v>1016</v>
      </c>
      <c r="M18" s="34" t="str">
        <f t="shared" si="5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 x14ac:dyDescent="0.2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 x14ac:dyDescent="0.2">
      <c r="A20"/>
      <c r="B20"/>
      <c r="C20"/>
      <c r="D20"/>
      <c r="E20"/>
      <c r="F20"/>
      <c r="G20"/>
      <c r="H20"/>
      <c r="I20"/>
      <c r="J20"/>
      <c r="L20" s="34">
        <v>1018</v>
      </c>
      <c r="M20" s="34" t="str">
        <f t="shared" si="5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 x14ac:dyDescent="0.2">
      <c r="A21"/>
      <c r="B21"/>
      <c r="C21"/>
      <c r="D21"/>
      <c r="E21"/>
      <c r="F21"/>
      <c r="G21"/>
      <c r="H21"/>
      <c r="I21"/>
      <c r="J21"/>
      <c r="L21" s="34">
        <v>1019</v>
      </c>
      <c r="M21" s="34" t="str">
        <f>IF(WEEKDAY($A$1)=5,"X","")</f>
        <v/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 x14ac:dyDescent="0.2">
      <c r="A22"/>
      <c r="B22"/>
      <c r="C22"/>
      <c r="D22"/>
      <c r="E22"/>
      <c r="F22"/>
      <c r="G22"/>
      <c r="H22"/>
      <c r="I22"/>
      <c r="J22"/>
      <c r="L22" s="34">
        <v>1020</v>
      </c>
      <c r="M22" s="34" t="str">
        <f t="shared" ref="M22:M26" si="6">IF(WEEKDAY($A$1)=5,"X","")</f>
        <v/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 x14ac:dyDescent="0.2">
      <c r="A23" s="90"/>
      <c r="B23" s="90"/>
      <c r="C23" s="90"/>
      <c r="D23" s="90"/>
      <c r="E23" s="90"/>
      <c r="F23" s="90"/>
      <c r="G23" s="90"/>
      <c r="H23" s="90"/>
      <c r="I23" s="90"/>
      <c r="J23" s="90"/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 x14ac:dyDescent="0.2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6"/>
        <v/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 x14ac:dyDescent="0.2">
      <c r="A25" s="90"/>
      <c r="B25" s="90"/>
      <c r="C25" s="90"/>
      <c r="D25" s="90"/>
      <c r="E25" s="90"/>
      <c r="F25" s="90"/>
      <c r="G25" s="90"/>
      <c r="H25" s="90"/>
      <c r="I25" s="90"/>
      <c r="J25" s="90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 x14ac:dyDescent="0.2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6"/>
        <v/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 x14ac:dyDescent="0.2">
      <c r="L27" s="34">
        <v>1025</v>
      </c>
      <c r="M27" s="34" t="str">
        <f>IF(WEEKDAY($A$1)=6,"X","")</f>
        <v>X</v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 x14ac:dyDescent="0.2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7">IF(WEEKDAY($A$1)=6,"X","")</f>
        <v>X</v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 x14ac:dyDescent="0.2">
      <c r="A29" s="90"/>
      <c r="B29" s="90"/>
      <c r="C29" s="90"/>
      <c r="D29" s="90"/>
      <c r="E29" s="90"/>
      <c r="F29" s="90"/>
      <c r="G29" s="90"/>
      <c r="H29" s="90"/>
      <c r="I29" s="90"/>
      <c r="J29" s="90"/>
      <c r="L29" s="34">
        <v>1027</v>
      </c>
      <c r="M29" s="34" t="str">
        <f t="shared" si="7"/>
        <v>X</v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7"/>
        <v>X</v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7"/>
        <v>X</v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7"/>
        <v>X</v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8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8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 x14ac:dyDescent="0.2">
      <c r="A37" s="90"/>
      <c r="B37" s="90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 x14ac:dyDescent="0.2">
      <c r="A38" s="90"/>
      <c r="B38" s="90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 x14ac:dyDescent="0.2">
      <c r="A39" s="90"/>
      <c r="B39" s="90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 x14ac:dyDescent="0.2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 x14ac:dyDescent="0.2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 x14ac:dyDescent="0.2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 x14ac:dyDescent="0.2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 x14ac:dyDescent="0.2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 x14ac:dyDescent="0.2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 x14ac:dyDescent="0.2">
      <c r="C46" s="38"/>
      <c r="D46" s="37"/>
      <c r="E46" s="78"/>
      <c r="F46" s="36"/>
      <c r="G46" s="90"/>
      <c r="H46" s="90"/>
      <c r="I46" s="9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 x14ac:dyDescent="0.2">
      <c r="C47" s="38"/>
      <c r="D47" s="37"/>
      <c r="E47" s="78"/>
      <c r="F47" s="36"/>
      <c r="G47" s="90"/>
      <c r="H47" s="90"/>
      <c r="I47" s="9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 x14ac:dyDescent="0.2">
      <c r="C48" s="38"/>
      <c r="D48" s="37"/>
      <c r="E48" s="78"/>
      <c r="F48" s="36"/>
      <c r="G48" s="90"/>
      <c r="H48" s="90"/>
      <c r="I48" s="9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 x14ac:dyDescent="0.2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 x14ac:dyDescent="0.2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 x14ac:dyDescent="0.2">
      <c r="C51" s="38"/>
      <c r="D51" s="37"/>
      <c r="E51" s="78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 x14ac:dyDescent="0.2">
      <c r="C52" s="38"/>
      <c r="D52" s="37"/>
      <c r="E52" s="78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 x14ac:dyDescent="0.2">
      <c r="C53" s="38"/>
      <c r="D53" s="37"/>
      <c r="E53" s="78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 x14ac:dyDescent="0.2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 x14ac:dyDescent="0.2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 x14ac:dyDescent="0.2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 x14ac:dyDescent="0.2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 x14ac:dyDescent="0.2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 x14ac:dyDescent="0.2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 x14ac:dyDescent="0.2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 x14ac:dyDescent="0.2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 x14ac:dyDescent="0.2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 x14ac:dyDescent="0.2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 x14ac:dyDescent="0.2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 x14ac:dyDescent="0.2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 x14ac:dyDescent="0.2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 x14ac:dyDescent="0.2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 x14ac:dyDescent="0.2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 x14ac:dyDescent="0.2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9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 x14ac:dyDescent="0.2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9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 x14ac:dyDescent="0.2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9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 x14ac:dyDescent="0.2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9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 x14ac:dyDescent="0.2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9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 x14ac:dyDescent="0.2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9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 x14ac:dyDescent="0.2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9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 x14ac:dyDescent="0.2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9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 x14ac:dyDescent="0.2">
      <c r="C77" s="38"/>
      <c r="D77" s="37"/>
      <c r="F77" s="36"/>
      <c r="G77" s="37"/>
      <c r="H77" s="300"/>
      <c r="I77" s="300"/>
      <c r="J77" s="300"/>
      <c r="Q77" s="36"/>
      <c r="S77" s="36"/>
      <c r="T77" s="32" t="str">
        <f t="shared" si="9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 x14ac:dyDescent="0.2">
      <c r="C78" s="38"/>
      <c r="D78" s="37"/>
      <c r="F78" s="36"/>
      <c r="G78" s="37"/>
      <c r="H78" s="300"/>
      <c r="I78" s="300"/>
      <c r="J78" s="300"/>
      <c r="Q78" s="36"/>
      <c r="S78" s="36"/>
      <c r="T78" s="32" t="str">
        <f t="shared" si="9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 x14ac:dyDescent="0.2">
      <c r="C79" s="38"/>
      <c r="D79" s="37"/>
      <c r="F79" s="36"/>
      <c r="G79" s="37"/>
      <c r="H79" s="300"/>
      <c r="I79" s="300"/>
      <c r="J79" s="300"/>
      <c r="Q79" s="36"/>
      <c r="S79" s="36"/>
      <c r="T79" s="32" t="str">
        <f t="shared" si="9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 x14ac:dyDescent="0.2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9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 x14ac:dyDescent="0.2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9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 x14ac:dyDescent="0.2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9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 x14ac:dyDescent="0.2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9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 x14ac:dyDescent="0.2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9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 x14ac:dyDescent="0.2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9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 x14ac:dyDescent="0.2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9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 x14ac:dyDescent="0.2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9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 x14ac:dyDescent="0.2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9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 x14ac:dyDescent="0.2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9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 x14ac:dyDescent="0.2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9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 x14ac:dyDescent="0.2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9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 x14ac:dyDescent="0.2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9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 x14ac:dyDescent="0.2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9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 x14ac:dyDescent="0.2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9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 x14ac:dyDescent="0.2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9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 x14ac:dyDescent="0.2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9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 x14ac:dyDescent="0.2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9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 x14ac:dyDescent="0.2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9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 x14ac:dyDescent="0.2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9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 x14ac:dyDescent="0.2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9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 x14ac:dyDescent="0.2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9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 x14ac:dyDescent="0.2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9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 x14ac:dyDescent="0.2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9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 x14ac:dyDescent="0.2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9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 x14ac:dyDescent="0.2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9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 x14ac:dyDescent="0.2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9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 x14ac:dyDescent="0.2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9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 x14ac:dyDescent="0.2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9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 x14ac:dyDescent="0.2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9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 x14ac:dyDescent="0.2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9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 x14ac:dyDescent="0.2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9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 x14ac:dyDescent="0.2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9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 x14ac:dyDescent="0.2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9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 x14ac:dyDescent="0.2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9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 x14ac:dyDescent="0.2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9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 x14ac:dyDescent="0.2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9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 x14ac:dyDescent="0.2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9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 x14ac:dyDescent="0.2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9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 x14ac:dyDescent="0.2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9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 x14ac:dyDescent="0.2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9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 x14ac:dyDescent="0.2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9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 x14ac:dyDescent="0.2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9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 x14ac:dyDescent="0.2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9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 x14ac:dyDescent="0.2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9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 x14ac:dyDescent="0.2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9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 x14ac:dyDescent="0.2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9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 x14ac:dyDescent="0.2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9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 x14ac:dyDescent="0.2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9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 x14ac:dyDescent="0.2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9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 x14ac:dyDescent="0.2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9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 x14ac:dyDescent="0.2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9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 x14ac:dyDescent="0.2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9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 x14ac:dyDescent="0.2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T133" s="32" t="str">
        <f t="shared" ref="T133:T196" si="10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 x14ac:dyDescent="0.2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T134" s="32" t="str">
        <f t="shared" si="10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 x14ac:dyDescent="0.2">
      <c r="C135" s="38"/>
      <c r="D135" s="37"/>
      <c r="E135" s="78"/>
      <c r="F135" s="36"/>
      <c r="G135" s="37"/>
      <c r="H135" s="300"/>
      <c r="I135" s="300"/>
      <c r="J135" s="300"/>
      <c r="Q135" s="36"/>
      <c r="S135" s="36"/>
      <c r="T135" s="32" t="str">
        <f t="shared" si="10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 x14ac:dyDescent="0.2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0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 x14ac:dyDescent="0.2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0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 x14ac:dyDescent="0.2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0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 x14ac:dyDescent="0.2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0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 x14ac:dyDescent="0.2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0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 x14ac:dyDescent="0.2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0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 x14ac:dyDescent="0.2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0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 x14ac:dyDescent="0.2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0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 x14ac:dyDescent="0.2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0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 x14ac:dyDescent="0.2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0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 x14ac:dyDescent="0.2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0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 x14ac:dyDescent="0.2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0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 x14ac:dyDescent="0.2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0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 x14ac:dyDescent="0.2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0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 x14ac:dyDescent="0.2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0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 x14ac:dyDescent="0.2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0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 x14ac:dyDescent="0.2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0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 x14ac:dyDescent="0.2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0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 x14ac:dyDescent="0.2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0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 x14ac:dyDescent="0.2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0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 x14ac:dyDescent="0.2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0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 x14ac:dyDescent="0.2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0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 x14ac:dyDescent="0.2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0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 x14ac:dyDescent="0.2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0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 x14ac:dyDescent="0.2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0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 x14ac:dyDescent="0.2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0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 x14ac:dyDescent="0.2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0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 x14ac:dyDescent="0.2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0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 x14ac:dyDescent="0.2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0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 x14ac:dyDescent="0.2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0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 x14ac:dyDescent="0.2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0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 x14ac:dyDescent="0.2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0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 x14ac:dyDescent="0.2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0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 x14ac:dyDescent="0.2">
      <c r="C169" s="38"/>
      <c r="D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32" t="str">
        <f t="shared" si="10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 x14ac:dyDescent="0.2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T170" s="32" t="str">
        <f t="shared" si="10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 x14ac:dyDescent="0.2">
      <c r="C171" s="38"/>
      <c r="D171" s="37"/>
      <c r="F171" s="36"/>
      <c r="G171" s="37"/>
      <c r="H171" s="300"/>
      <c r="I171" s="300"/>
      <c r="J171" s="300"/>
      <c r="O171" s="90"/>
      <c r="Q171" s="36"/>
      <c r="S171" s="36"/>
      <c r="T171" s="32" t="str">
        <f t="shared" si="10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 x14ac:dyDescent="0.2">
      <c r="O172" s="90"/>
      <c r="Q172" s="36"/>
      <c r="S172" s="36"/>
      <c r="T172" s="32" t="str">
        <f t="shared" si="10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 x14ac:dyDescent="0.2">
      <c r="T173" s="32" t="str">
        <f t="shared" si="10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 x14ac:dyDescent="0.2">
      <c r="T174" s="32" t="str">
        <f t="shared" si="10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 x14ac:dyDescent="0.2">
      <c r="T175" s="32" t="str">
        <f t="shared" si="10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 x14ac:dyDescent="0.2">
      <c r="T176" s="32" t="str">
        <f t="shared" si="10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 x14ac:dyDescent="0.2">
      <c r="T177" s="32" t="str">
        <f t="shared" si="10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 x14ac:dyDescent="0.2">
      <c r="T178" s="32" t="str">
        <f t="shared" si="10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 x14ac:dyDescent="0.2">
      <c r="T179" s="32" t="str">
        <f t="shared" si="10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 x14ac:dyDescent="0.2">
      <c r="T180" s="32" t="str">
        <f t="shared" si="10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 x14ac:dyDescent="0.2">
      <c r="T181" s="32" t="str">
        <f t="shared" si="10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 x14ac:dyDescent="0.2">
      <c r="T182" s="32" t="str">
        <f t="shared" si="10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 x14ac:dyDescent="0.2">
      <c r="T183" s="32" t="str">
        <f t="shared" si="10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 x14ac:dyDescent="0.2">
      <c r="T184" s="32" t="str">
        <f t="shared" si="10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 x14ac:dyDescent="0.2">
      <c r="T185" s="32" t="str">
        <f t="shared" si="10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 x14ac:dyDescent="0.2">
      <c r="T186" s="32" t="str">
        <f t="shared" si="10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 x14ac:dyDescent="0.2">
      <c r="T187" s="32" t="str">
        <f t="shared" si="10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 x14ac:dyDescent="0.2">
      <c r="T188" s="32" t="str">
        <f t="shared" si="10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 x14ac:dyDescent="0.2">
      <c r="T189" s="32" t="str">
        <f t="shared" si="10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 x14ac:dyDescent="0.2">
      <c r="T190" s="32" t="str">
        <f t="shared" si="10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 x14ac:dyDescent="0.2">
      <c r="T191" s="32" t="str">
        <f t="shared" si="10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 x14ac:dyDescent="0.2">
      <c r="T192" s="32" t="str">
        <f t="shared" si="10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 x14ac:dyDescent="0.2">
      <c r="T193" s="32" t="str">
        <f t="shared" si="10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 x14ac:dyDescent="0.2">
      <c r="T194" s="32" t="str">
        <f t="shared" si="10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 x14ac:dyDescent="0.2">
      <c r="T195" s="32" t="str">
        <f t="shared" si="10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 x14ac:dyDescent="0.2">
      <c r="T196" s="32" t="str">
        <f t="shared" si="10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 x14ac:dyDescent="0.2">
      <c r="T197" s="32" t="str">
        <f t="shared" ref="T197:T260" si="11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 x14ac:dyDescent="0.2">
      <c r="T198" s="32" t="str">
        <f t="shared" si="11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 x14ac:dyDescent="0.2">
      <c r="T199" s="32" t="str">
        <f t="shared" si="11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 x14ac:dyDescent="0.2">
      <c r="T200" s="32" t="str">
        <f t="shared" si="11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 x14ac:dyDescent="0.2">
      <c r="T201" s="32" t="str">
        <f t="shared" si="11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 x14ac:dyDescent="0.2">
      <c r="T202" s="32" t="str">
        <f t="shared" si="11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 x14ac:dyDescent="0.2">
      <c r="T203" s="32" t="str">
        <f t="shared" si="11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 x14ac:dyDescent="0.2">
      <c r="T204" s="32" t="str">
        <f t="shared" si="11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 x14ac:dyDescent="0.2">
      <c r="T205" s="32" t="str">
        <f t="shared" si="11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 x14ac:dyDescent="0.2">
      <c r="T206" s="32" t="str">
        <f t="shared" si="11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 x14ac:dyDescent="0.2">
      <c r="T207" s="32" t="str">
        <f t="shared" si="11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 x14ac:dyDescent="0.2">
      <c r="T208" s="32" t="str">
        <f t="shared" si="11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 x14ac:dyDescent="0.2">
      <c r="T209" s="32" t="str">
        <f t="shared" si="11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 x14ac:dyDescent="0.2">
      <c r="T210" s="32" t="str">
        <f t="shared" si="11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 x14ac:dyDescent="0.2">
      <c r="T211" s="32" t="str">
        <f t="shared" si="11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 x14ac:dyDescent="0.2">
      <c r="T212" s="32" t="str">
        <f t="shared" si="11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 x14ac:dyDescent="0.2">
      <c r="T213" s="32" t="str">
        <f t="shared" si="11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 x14ac:dyDescent="0.2">
      <c r="T214" s="32" t="str">
        <f t="shared" si="11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 x14ac:dyDescent="0.2">
      <c r="T215" s="32" t="str">
        <f t="shared" si="11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 x14ac:dyDescent="0.2">
      <c r="T216" s="32" t="str">
        <f t="shared" si="11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 x14ac:dyDescent="0.2">
      <c r="T217" s="32" t="str">
        <f t="shared" si="11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 x14ac:dyDescent="0.2">
      <c r="T218" s="32" t="str">
        <f t="shared" si="11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 x14ac:dyDescent="0.2">
      <c r="T219" s="32" t="str">
        <f t="shared" si="11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 x14ac:dyDescent="0.2">
      <c r="T220" s="32" t="str">
        <f t="shared" si="11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 x14ac:dyDescent="0.2">
      <c r="T221" s="32" t="str">
        <f t="shared" si="11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 x14ac:dyDescent="0.2">
      <c r="T222" s="32" t="str">
        <f t="shared" si="11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 x14ac:dyDescent="0.2">
      <c r="T223" s="32" t="str">
        <f t="shared" si="11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 x14ac:dyDescent="0.2">
      <c r="T224" s="32" t="str">
        <f t="shared" si="11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 x14ac:dyDescent="0.2">
      <c r="T225" s="32" t="str">
        <f t="shared" si="11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 x14ac:dyDescent="0.2">
      <c r="T226" s="32" t="str">
        <f t="shared" si="11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 x14ac:dyDescent="0.2">
      <c r="T227" s="32" t="str">
        <f t="shared" si="11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 x14ac:dyDescent="0.2">
      <c r="T228" s="32" t="str">
        <f t="shared" si="11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 x14ac:dyDescent="0.2">
      <c r="T229" s="32" t="str">
        <f t="shared" si="11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 x14ac:dyDescent="0.2">
      <c r="T230" s="32" t="str">
        <f t="shared" si="11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 x14ac:dyDescent="0.2">
      <c r="T231" s="32" t="str">
        <f t="shared" si="11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 x14ac:dyDescent="0.2">
      <c r="T232" s="32" t="str">
        <f t="shared" si="11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 x14ac:dyDescent="0.2">
      <c r="T233" s="32" t="str">
        <f t="shared" si="11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 x14ac:dyDescent="0.2">
      <c r="T234" s="32" t="str">
        <f t="shared" si="11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 x14ac:dyDescent="0.2">
      <c r="T235" s="32" t="str">
        <f t="shared" si="11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 x14ac:dyDescent="0.2">
      <c r="T236" s="32" t="str">
        <f t="shared" si="11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 x14ac:dyDescent="0.2">
      <c r="T237" s="32" t="str">
        <f t="shared" si="11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 x14ac:dyDescent="0.2">
      <c r="T238" s="32" t="str">
        <f t="shared" si="11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 x14ac:dyDescent="0.2">
      <c r="T239" s="32" t="str">
        <f t="shared" si="11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 x14ac:dyDescent="0.2">
      <c r="T240" s="32" t="str">
        <f t="shared" si="11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 x14ac:dyDescent="0.2">
      <c r="T241" s="32" t="str">
        <f t="shared" si="11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 x14ac:dyDescent="0.2">
      <c r="T242" s="32" t="str">
        <f t="shared" si="11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 x14ac:dyDescent="0.2">
      <c r="T243" s="32" t="str">
        <f t="shared" si="11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 x14ac:dyDescent="0.2">
      <c r="T244" s="32" t="str">
        <f t="shared" si="11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 x14ac:dyDescent="0.2">
      <c r="T245" s="32" t="str">
        <f t="shared" si="11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 x14ac:dyDescent="0.2">
      <c r="T246" s="32" t="str">
        <f t="shared" si="11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 x14ac:dyDescent="0.2">
      <c r="T247" s="32" t="str">
        <f t="shared" si="11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 x14ac:dyDescent="0.2">
      <c r="T248" s="32" t="str">
        <f t="shared" si="11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 x14ac:dyDescent="0.2">
      <c r="T249" s="32" t="str">
        <f t="shared" si="11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 x14ac:dyDescent="0.2">
      <c r="T250" s="32" t="str">
        <f t="shared" si="11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 x14ac:dyDescent="0.2">
      <c r="T251" s="32" t="str">
        <f t="shared" si="11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 x14ac:dyDescent="0.2">
      <c r="T252" s="32" t="str">
        <f t="shared" si="11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 x14ac:dyDescent="0.2">
      <c r="T253" s="32" t="str">
        <f t="shared" si="11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 x14ac:dyDescent="0.2">
      <c r="T254" s="32" t="str">
        <f t="shared" si="11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 x14ac:dyDescent="0.2">
      <c r="T255" s="32" t="str">
        <f t="shared" si="11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 x14ac:dyDescent="0.2">
      <c r="T256" s="32" t="str">
        <f t="shared" si="11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 x14ac:dyDescent="0.2">
      <c r="T257" s="32" t="str">
        <f t="shared" si="11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 x14ac:dyDescent="0.2">
      <c r="T258" s="32" t="str">
        <f t="shared" si="11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 x14ac:dyDescent="0.2">
      <c r="T259" s="32" t="str">
        <f t="shared" si="11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 x14ac:dyDescent="0.2">
      <c r="T260" s="32" t="str">
        <f t="shared" si="11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 x14ac:dyDescent="0.2">
      <c r="T261" s="32" t="str">
        <f t="shared" ref="T261:T324" si="12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 x14ac:dyDescent="0.2">
      <c r="T262" s="32" t="str">
        <f t="shared" si="12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 x14ac:dyDescent="0.2">
      <c r="T263" s="32" t="str">
        <f t="shared" si="12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 x14ac:dyDescent="0.2">
      <c r="T264" s="32" t="str">
        <f t="shared" si="12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 x14ac:dyDescent="0.2">
      <c r="T265" s="32" t="str">
        <f t="shared" si="12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 x14ac:dyDescent="0.2">
      <c r="T266" s="32" t="str">
        <f t="shared" si="12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 x14ac:dyDescent="0.2">
      <c r="T267" s="32" t="str">
        <f t="shared" si="12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 x14ac:dyDescent="0.2">
      <c r="T268" s="32" t="str">
        <f t="shared" si="12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 x14ac:dyDescent="0.2">
      <c r="T269" s="32" t="str">
        <f t="shared" si="12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 x14ac:dyDescent="0.2">
      <c r="T270" s="32" t="str">
        <f t="shared" si="12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 x14ac:dyDescent="0.2">
      <c r="T271" s="32" t="str">
        <f t="shared" si="12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 x14ac:dyDescent="0.2">
      <c r="T272" s="32" t="str">
        <f t="shared" si="12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 x14ac:dyDescent="0.2">
      <c r="T273" s="32" t="str">
        <f t="shared" si="12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 x14ac:dyDescent="0.2">
      <c r="T274" s="32" t="str">
        <f t="shared" si="12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 x14ac:dyDescent="0.2">
      <c r="T275" s="32" t="str">
        <f t="shared" si="12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 x14ac:dyDescent="0.2">
      <c r="T276" s="32" t="str">
        <f t="shared" si="12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 x14ac:dyDescent="0.2">
      <c r="T277" s="32" t="str">
        <f t="shared" si="12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 x14ac:dyDescent="0.2">
      <c r="T278" s="32" t="str">
        <f t="shared" si="12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 x14ac:dyDescent="0.2">
      <c r="T279" s="32" t="str">
        <f t="shared" si="12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 x14ac:dyDescent="0.2">
      <c r="T280" s="32" t="str">
        <f t="shared" si="12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 x14ac:dyDescent="0.2">
      <c r="T281" s="32" t="str">
        <f t="shared" si="12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 x14ac:dyDescent="0.2">
      <c r="T282" s="32" t="str">
        <f t="shared" si="12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 x14ac:dyDescent="0.2">
      <c r="T283" s="32" t="str">
        <f t="shared" si="12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 x14ac:dyDescent="0.2">
      <c r="T284" s="32" t="str">
        <f t="shared" si="12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 x14ac:dyDescent="0.2">
      <c r="T285" s="32" t="str">
        <f t="shared" si="12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 x14ac:dyDescent="0.2">
      <c r="T286" s="32" t="str">
        <f t="shared" si="12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 x14ac:dyDescent="0.2">
      <c r="T287" s="32" t="str">
        <f t="shared" si="12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 x14ac:dyDescent="0.2">
      <c r="T288" s="32" t="str">
        <f t="shared" si="12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 x14ac:dyDescent="0.2">
      <c r="T289" s="32" t="str">
        <f t="shared" si="12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 x14ac:dyDescent="0.2">
      <c r="T290" s="32" t="str">
        <f t="shared" si="12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 x14ac:dyDescent="0.2">
      <c r="T291" s="32" t="str">
        <f t="shared" si="12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 x14ac:dyDescent="0.2">
      <c r="T292" s="32" t="str">
        <f t="shared" si="12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 x14ac:dyDescent="0.2">
      <c r="T293" s="32" t="str">
        <f t="shared" si="12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 x14ac:dyDescent="0.2">
      <c r="T294" s="32" t="str">
        <f t="shared" si="12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 x14ac:dyDescent="0.2">
      <c r="T295" s="32" t="str">
        <f t="shared" si="12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 x14ac:dyDescent="0.2">
      <c r="T296" s="32" t="str">
        <f t="shared" si="12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 x14ac:dyDescent="0.2">
      <c r="T297" s="32" t="str">
        <f t="shared" si="12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 x14ac:dyDescent="0.2">
      <c r="T298" s="32" t="str">
        <f t="shared" si="12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 x14ac:dyDescent="0.2">
      <c r="T299" s="32" t="str">
        <f t="shared" si="12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 x14ac:dyDescent="0.2">
      <c r="T300" s="32" t="str">
        <f t="shared" si="12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 x14ac:dyDescent="0.2">
      <c r="T301" s="32" t="str">
        <f t="shared" si="12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 x14ac:dyDescent="0.2">
      <c r="T302" s="32" t="str">
        <f t="shared" si="12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 x14ac:dyDescent="0.2">
      <c r="T303" s="32" t="str">
        <f t="shared" si="12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 x14ac:dyDescent="0.2">
      <c r="T304" s="32" t="str">
        <f t="shared" si="12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 x14ac:dyDescent="0.2">
      <c r="T305" s="32" t="str">
        <f t="shared" si="12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 x14ac:dyDescent="0.2">
      <c r="T306" s="32" t="str">
        <f t="shared" si="12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 x14ac:dyDescent="0.2">
      <c r="T307" s="32" t="str">
        <f t="shared" si="12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 x14ac:dyDescent="0.2">
      <c r="T308" s="32" t="str">
        <f t="shared" si="12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 x14ac:dyDescent="0.2">
      <c r="T309" s="32" t="str">
        <f t="shared" si="12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 x14ac:dyDescent="0.2">
      <c r="T310" s="32" t="str">
        <f t="shared" si="12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 x14ac:dyDescent="0.2">
      <c r="T311" s="32" t="str">
        <f t="shared" si="12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 x14ac:dyDescent="0.2">
      <c r="T312" s="32" t="str">
        <f t="shared" si="12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 x14ac:dyDescent="0.2">
      <c r="T313" s="32" t="str">
        <f t="shared" si="12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 x14ac:dyDescent="0.2">
      <c r="T314" s="32" t="str">
        <f t="shared" si="12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 x14ac:dyDescent="0.2">
      <c r="T315" s="32" t="str">
        <f t="shared" si="12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 x14ac:dyDescent="0.2">
      <c r="T316" s="32" t="str">
        <f t="shared" si="12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 x14ac:dyDescent="0.2">
      <c r="T317" s="32" t="str">
        <f t="shared" si="12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 x14ac:dyDescent="0.2">
      <c r="T318" s="32" t="str">
        <f t="shared" si="12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 x14ac:dyDescent="0.2">
      <c r="T319" s="32" t="str">
        <f t="shared" si="12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 x14ac:dyDescent="0.2">
      <c r="T320" s="32" t="str">
        <f t="shared" si="12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 x14ac:dyDescent="0.2">
      <c r="T321" s="32" t="str">
        <f t="shared" si="12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 x14ac:dyDescent="0.2">
      <c r="T322" s="32" t="str">
        <f t="shared" si="12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 x14ac:dyDescent="0.2">
      <c r="T323" s="32" t="str">
        <f t="shared" si="12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 x14ac:dyDescent="0.2">
      <c r="T324" s="32" t="str">
        <f t="shared" si="12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 x14ac:dyDescent="0.2">
      <c r="T325" s="32" t="str">
        <f t="shared" ref="T325:T388" si="13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 x14ac:dyDescent="0.2">
      <c r="T326" s="32" t="str">
        <f t="shared" si="13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 x14ac:dyDescent="0.2">
      <c r="T327" s="32" t="str">
        <f t="shared" si="13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 x14ac:dyDescent="0.2">
      <c r="T328" s="32" t="str">
        <f t="shared" si="13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 x14ac:dyDescent="0.2">
      <c r="T329" s="32" t="str">
        <f t="shared" si="13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 x14ac:dyDescent="0.2">
      <c r="T330" s="32" t="str">
        <f t="shared" si="13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 x14ac:dyDescent="0.2">
      <c r="T331" s="32" t="str">
        <f t="shared" si="13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 x14ac:dyDescent="0.2">
      <c r="T332" s="32" t="str">
        <f t="shared" si="13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 x14ac:dyDescent="0.2">
      <c r="T333" s="32" t="str">
        <f t="shared" si="13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 x14ac:dyDescent="0.2">
      <c r="T334" s="32" t="str">
        <f t="shared" si="13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 x14ac:dyDescent="0.2">
      <c r="T335" s="32" t="str">
        <f t="shared" si="13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 x14ac:dyDescent="0.2">
      <c r="T336" s="32" t="str">
        <f t="shared" si="13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 x14ac:dyDescent="0.2">
      <c r="T337" s="32" t="str">
        <f t="shared" si="13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 x14ac:dyDescent="0.2">
      <c r="T338" s="32" t="str">
        <f t="shared" si="13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 x14ac:dyDescent="0.2">
      <c r="T339" s="32" t="str">
        <f t="shared" si="13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 x14ac:dyDescent="0.2">
      <c r="T340" s="32" t="str">
        <f t="shared" si="13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 x14ac:dyDescent="0.2">
      <c r="T341" s="32" t="str">
        <f t="shared" si="13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 x14ac:dyDescent="0.2">
      <c r="T342" s="32" t="str">
        <f t="shared" si="13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 x14ac:dyDescent="0.2">
      <c r="T343" s="32" t="str">
        <f t="shared" si="13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 x14ac:dyDescent="0.2">
      <c r="T344" s="32" t="str">
        <f t="shared" si="13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 x14ac:dyDescent="0.2">
      <c r="T345" s="32" t="str">
        <f t="shared" si="13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 x14ac:dyDescent="0.2">
      <c r="T346" s="32" t="str">
        <f t="shared" si="13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 x14ac:dyDescent="0.2">
      <c r="T347" s="32" t="str">
        <f t="shared" si="13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 x14ac:dyDescent="0.2">
      <c r="T348" s="32" t="str">
        <f t="shared" si="13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 x14ac:dyDescent="0.2">
      <c r="T349" s="32" t="str">
        <f t="shared" si="13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 x14ac:dyDescent="0.2">
      <c r="T350" s="32" t="str">
        <f t="shared" si="13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 x14ac:dyDescent="0.2">
      <c r="T351" s="32" t="str">
        <f t="shared" si="13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 x14ac:dyDescent="0.2">
      <c r="T352" s="32" t="str">
        <f t="shared" si="13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 x14ac:dyDescent="0.2">
      <c r="T353" s="32" t="str">
        <f t="shared" si="13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 x14ac:dyDescent="0.2">
      <c r="T354" s="32" t="str">
        <f t="shared" si="13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 x14ac:dyDescent="0.2">
      <c r="T355" s="32" t="str">
        <f t="shared" si="13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 x14ac:dyDescent="0.2">
      <c r="T356" s="32" t="str">
        <f t="shared" si="13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 x14ac:dyDescent="0.2">
      <c r="T357" s="32" t="str">
        <f t="shared" si="13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 x14ac:dyDescent="0.2">
      <c r="T358" s="32" t="str">
        <f t="shared" si="13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 x14ac:dyDescent="0.2">
      <c r="T359" s="32" t="str">
        <f t="shared" si="13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 x14ac:dyDescent="0.2">
      <c r="T360" s="32" t="str">
        <f t="shared" si="13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 x14ac:dyDescent="0.2">
      <c r="T361" s="32" t="str">
        <f t="shared" si="13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 x14ac:dyDescent="0.2">
      <c r="T362" s="32" t="str">
        <f t="shared" si="13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 x14ac:dyDescent="0.2">
      <c r="T363" s="32" t="str">
        <f t="shared" si="13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 x14ac:dyDescent="0.2">
      <c r="T364" s="32" t="str">
        <f t="shared" si="13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 x14ac:dyDescent="0.2">
      <c r="T365" s="32" t="str">
        <f t="shared" si="13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 x14ac:dyDescent="0.2">
      <c r="T366" s="32" t="str">
        <f t="shared" si="13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 x14ac:dyDescent="0.2">
      <c r="T367" s="32" t="str">
        <f t="shared" si="13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 x14ac:dyDescent="0.2">
      <c r="T368" s="32" t="str">
        <f t="shared" si="13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 x14ac:dyDescent="0.2">
      <c r="T369" s="32" t="str">
        <f t="shared" si="13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 x14ac:dyDescent="0.2">
      <c r="T370" s="32" t="str">
        <f t="shared" si="13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 x14ac:dyDescent="0.2">
      <c r="T371" s="32" t="str">
        <f t="shared" si="13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 x14ac:dyDescent="0.2">
      <c r="T372" s="32" t="str">
        <f t="shared" si="13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 x14ac:dyDescent="0.2">
      <c r="T373" s="32" t="str">
        <f t="shared" si="13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 x14ac:dyDescent="0.2">
      <c r="T374" s="32" t="str">
        <f t="shared" si="13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 x14ac:dyDescent="0.2">
      <c r="T375" s="32" t="str">
        <f t="shared" si="13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 x14ac:dyDescent="0.2">
      <c r="T376" s="32" t="str">
        <f t="shared" si="13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 x14ac:dyDescent="0.2">
      <c r="T377" s="32" t="str">
        <f t="shared" si="13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 x14ac:dyDescent="0.2">
      <c r="T378" s="32" t="str">
        <f t="shared" si="13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 x14ac:dyDescent="0.2">
      <c r="T379" s="32" t="str">
        <f t="shared" si="13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 x14ac:dyDescent="0.2">
      <c r="T380" s="32" t="str">
        <f t="shared" si="13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 x14ac:dyDescent="0.2">
      <c r="T381" s="32" t="str">
        <f t="shared" si="13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 x14ac:dyDescent="0.2">
      <c r="T382" s="32" t="str">
        <f t="shared" si="13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 x14ac:dyDescent="0.2">
      <c r="T383" s="32" t="str">
        <f t="shared" si="13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 x14ac:dyDescent="0.2">
      <c r="T384" s="32" t="str">
        <f t="shared" si="13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 x14ac:dyDescent="0.2">
      <c r="T385" s="32" t="str">
        <f t="shared" si="13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 x14ac:dyDescent="0.2">
      <c r="T386" s="32" t="str">
        <f t="shared" si="13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 x14ac:dyDescent="0.2">
      <c r="T387" s="32" t="str">
        <f t="shared" si="13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 x14ac:dyDescent="0.2">
      <c r="T388" s="32" t="str">
        <f t="shared" si="13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 x14ac:dyDescent="0.2">
      <c r="T389" s="32" t="str">
        <f t="shared" ref="T389:T452" si="14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 x14ac:dyDescent="0.2">
      <c r="T390" s="32" t="str">
        <f t="shared" si="14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 x14ac:dyDescent="0.2">
      <c r="T391" s="32" t="str">
        <f t="shared" si="14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 x14ac:dyDescent="0.2">
      <c r="T392" s="32" t="str">
        <f t="shared" si="14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 x14ac:dyDescent="0.2">
      <c r="T393" s="32" t="str">
        <f t="shared" si="14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 x14ac:dyDescent="0.2">
      <c r="T394" s="32" t="str">
        <f t="shared" si="14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 x14ac:dyDescent="0.2">
      <c r="T395" s="32" t="str">
        <f t="shared" si="14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 x14ac:dyDescent="0.2">
      <c r="T396" s="32" t="str">
        <f t="shared" si="14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 x14ac:dyDescent="0.2">
      <c r="T397" s="32" t="str">
        <f t="shared" si="14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 x14ac:dyDescent="0.2">
      <c r="T398" s="32" t="str">
        <f t="shared" si="14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 x14ac:dyDescent="0.2">
      <c r="T399" s="32" t="str">
        <f t="shared" si="14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 x14ac:dyDescent="0.2">
      <c r="T400" s="32" t="str">
        <f t="shared" si="14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 x14ac:dyDescent="0.2">
      <c r="T401" s="32" t="str">
        <f t="shared" si="14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 x14ac:dyDescent="0.2">
      <c r="T402" s="32" t="str">
        <f t="shared" si="14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 x14ac:dyDescent="0.2">
      <c r="T403" s="32" t="str">
        <f t="shared" si="14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 x14ac:dyDescent="0.2">
      <c r="T404" s="32" t="str">
        <f t="shared" si="14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 x14ac:dyDescent="0.2">
      <c r="T405" s="32" t="str">
        <f t="shared" si="14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 x14ac:dyDescent="0.2">
      <c r="T406" s="32" t="str">
        <f t="shared" si="14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 x14ac:dyDescent="0.2">
      <c r="T407" s="32" t="str">
        <f t="shared" si="14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 x14ac:dyDescent="0.2">
      <c r="T408" s="32" t="str">
        <f t="shared" si="14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 x14ac:dyDescent="0.2">
      <c r="T409" s="32" t="str">
        <f t="shared" si="14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 x14ac:dyDescent="0.2">
      <c r="T410" s="32" t="str">
        <f t="shared" si="14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 x14ac:dyDescent="0.2">
      <c r="T411" s="32" t="str">
        <f t="shared" si="14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 x14ac:dyDescent="0.2">
      <c r="T412" s="32" t="str">
        <f t="shared" si="14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 x14ac:dyDescent="0.2">
      <c r="T413" s="32" t="str">
        <f t="shared" si="14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 x14ac:dyDescent="0.2">
      <c r="T414" s="32" t="str">
        <f t="shared" si="14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 x14ac:dyDescent="0.2">
      <c r="T415" s="32" t="str">
        <f t="shared" si="14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 x14ac:dyDescent="0.2">
      <c r="T416" s="32" t="str">
        <f t="shared" si="14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 x14ac:dyDescent="0.2">
      <c r="T417" s="32" t="str">
        <f t="shared" si="14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 x14ac:dyDescent="0.2">
      <c r="T418" s="32" t="str">
        <f t="shared" si="14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 x14ac:dyDescent="0.2">
      <c r="T419" s="32" t="str">
        <f t="shared" si="14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 x14ac:dyDescent="0.2">
      <c r="T420" s="32" t="str">
        <f t="shared" si="14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 x14ac:dyDescent="0.2">
      <c r="T421" s="32" t="str">
        <f t="shared" si="14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 x14ac:dyDescent="0.2">
      <c r="T422" s="32" t="str">
        <f t="shared" si="14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 x14ac:dyDescent="0.2">
      <c r="T423" s="32" t="str">
        <f t="shared" si="14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 x14ac:dyDescent="0.2">
      <c r="T424" s="32" t="str">
        <f t="shared" si="14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 x14ac:dyDescent="0.2">
      <c r="T425" s="32" t="str">
        <f t="shared" si="14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 x14ac:dyDescent="0.2">
      <c r="T426" s="32" t="str">
        <f t="shared" si="14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 x14ac:dyDescent="0.2">
      <c r="T427" s="32" t="str">
        <f t="shared" si="14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 x14ac:dyDescent="0.2">
      <c r="T428" s="32" t="str">
        <f t="shared" si="14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 x14ac:dyDescent="0.2">
      <c r="T429" s="32" t="str">
        <f t="shared" si="14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 x14ac:dyDescent="0.2">
      <c r="T430" s="32" t="str">
        <f t="shared" si="14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 x14ac:dyDescent="0.2">
      <c r="T431" s="32" t="str">
        <f t="shared" si="14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 x14ac:dyDescent="0.2">
      <c r="T432" s="32" t="str">
        <f t="shared" si="14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 x14ac:dyDescent="0.2">
      <c r="T433" s="32" t="str">
        <f t="shared" si="14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 x14ac:dyDescent="0.2">
      <c r="T434" s="32" t="str">
        <f t="shared" si="14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 x14ac:dyDescent="0.2">
      <c r="T435" s="32" t="str">
        <f t="shared" si="14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 x14ac:dyDescent="0.2">
      <c r="T436" s="32" t="str">
        <f t="shared" si="14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 x14ac:dyDescent="0.2">
      <c r="T437" s="32" t="str">
        <f t="shared" si="14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 x14ac:dyDescent="0.2">
      <c r="T438" s="32" t="str">
        <f t="shared" si="14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 x14ac:dyDescent="0.2">
      <c r="T439" s="32" t="str">
        <f t="shared" si="14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 x14ac:dyDescent="0.2">
      <c r="T440" s="32" t="str">
        <f t="shared" si="14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 x14ac:dyDescent="0.2">
      <c r="T441" s="32" t="str">
        <f t="shared" si="14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 x14ac:dyDescent="0.2">
      <c r="T442" s="32" t="str">
        <f t="shared" si="14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 x14ac:dyDescent="0.2">
      <c r="T443" s="32" t="str">
        <f t="shared" si="14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 x14ac:dyDescent="0.2">
      <c r="T444" s="32" t="str">
        <f t="shared" si="14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 x14ac:dyDescent="0.2">
      <c r="T445" s="32" t="str">
        <f t="shared" si="14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 x14ac:dyDescent="0.2">
      <c r="T446" s="32" t="str">
        <f t="shared" si="14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 x14ac:dyDescent="0.2">
      <c r="T447" s="32" t="str">
        <f t="shared" si="14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 x14ac:dyDescent="0.2">
      <c r="T448" s="32" t="str">
        <f t="shared" si="14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 x14ac:dyDescent="0.2">
      <c r="T449" s="32" t="str">
        <f t="shared" si="14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 x14ac:dyDescent="0.2">
      <c r="T450" s="32" t="str">
        <f t="shared" si="14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 x14ac:dyDescent="0.2">
      <c r="T451" s="32" t="str">
        <f t="shared" si="14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 x14ac:dyDescent="0.2">
      <c r="T452" s="32" t="str">
        <f t="shared" si="14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 x14ac:dyDescent="0.2">
      <c r="T453" s="32" t="str">
        <f t="shared" ref="T453:T517" si="15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 x14ac:dyDescent="0.2">
      <c r="T454" s="32" t="str">
        <f t="shared" si="15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 x14ac:dyDescent="0.2">
      <c r="T455" s="32" t="str">
        <f t="shared" si="15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 x14ac:dyDescent="0.2">
      <c r="T456" s="32" t="str">
        <f t="shared" si="15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 x14ac:dyDescent="0.2">
      <c r="T457" s="32" t="str">
        <f t="shared" si="15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 x14ac:dyDescent="0.2">
      <c r="T458" s="32" t="str">
        <f t="shared" si="15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 x14ac:dyDescent="0.2">
      <c r="T459" s="32" t="str">
        <f t="shared" si="15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 x14ac:dyDescent="0.2">
      <c r="T460" s="32" t="str">
        <f t="shared" si="15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 x14ac:dyDescent="0.2">
      <c r="T461" s="32" t="str">
        <f t="shared" si="15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 x14ac:dyDescent="0.2">
      <c r="T462" s="32" t="str">
        <f t="shared" si="15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 x14ac:dyDescent="0.2">
      <c r="T463" s="32" t="str">
        <f t="shared" si="15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 x14ac:dyDescent="0.2">
      <c r="T464" s="32" t="str">
        <f t="shared" si="15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 x14ac:dyDescent="0.2">
      <c r="T465" s="32" t="str">
        <f t="shared" si="15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 x14ac:dyDescent="0.2">
      <c r="T466" s="32" t="str">
        <f t="shared" si="15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 x14ac:dyDescent="0.2">
      <c r="T467" s="32" t="str">
        <f t="shared" si="15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 x14ac:dyDescent="0.2">
      <c r="T468" s="32" t="str">
        <f t="shared" si="15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 x14ac:dyDescent="0.2">
      <c r="T469" s="32" t="str">
        <f t="shared" si="15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 x14ac:dyDescent="0.2">
      <c r="T470" s="32" t="str">
        <f t="shared" si="15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 x14ac:dyDescent="0.2">
      <c r="T471" s="32" t="str">
        <f t="shared" si="15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 x14ac:dyDescent="0.2">
      <c r="T472" s="32" t="str">
        <f t="shared" si="15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 x14ac:dyDescent="0.2">
      <c r="T473" s="32" t="str">
        <f t="shared" si="15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 x14ac:dyDescent="0.2">
      <c r="T474" s="32" t="str">
        <f t="shared" si="15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 x14ac:dyDescent="0.2">
      <c r="T475" s="32" t="str">
        <f t="shared" si="15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 x14ac:dyDescent="0.2">
      <c r="T476" s="32" t="str">
        <f t="shared" si="15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 x14ac:dyDescent="0.2">
      <c r="T477" s="32" t="str">
        <f t="shared" si="15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 x14ac:dyDescent="0.2">
      <c r="T478" s="32" t="str">
        <f t="shared" si="15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 x14ac:dyDescent="0.2">
      <c r="T479" s="32" t="str">
        <f t="shared" si="15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 x14ac:dyDescent="0.2">
      <c r="T480" s="32" t="str">
        <f t="shared" si="15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 x14ac:dyDescent="0.2">
      <c r="T481" s="32" t="str">
        <f t="shared" si="15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 x14ac:dyDescent="0.2">
      <c r="T482" s="32" t="str">
        <f t="shared" si="15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 x14ac:dyDescent="0.2">
      <c r="T483" s="32" t="str">
        <f t="shared" si="15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 x14ac:dyDescent="0.2">
      <c r="T484" s="32" t="str">
        <f t="shared" si="15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 x14ac:dyDescent="0.2">
      <c r="T485" s="32" t="str">
        <f t="shared" si="15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 x14ac:dyDescent="0.2">
      <c r="T486" s="32" t="str">
        <f t="shared" si="15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 x14ac:dyDescent="0.2">
      <c r="T487" s="32" t="str">
        <f t="shared" si="15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 x14ac:dyDescent="0.2">
      <c r="T488" s="32" t="str">
        <f t="shared" si="15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 x14ac:dyDescent="0.2">
      <c r="T489" s="32" t="str">
        <f t="shared" si="15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 x14ac:dyDescent="0.2">
      <c r="T490" s="32" t="str">
        <f t="shared" si="15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 x14ac:dyDescent="0.2">
      <c r="T491" s="32" t="str">
        <f t="shared" si="15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 x14ac:dyDescent="0.2">
      <c r="T492" s="32" t="str">
        <f t="shared" si="15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 x14ac:dyDescent="0.2">
      <c r="T493" s="32" t="str">
        <f t="shared" si="15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 x14ac:dyDescent="0.2">
      <c r="T494" s="32" t="str">
        <f t="shared" si="15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 x14ac:dyDescent="0.2">
      <c r="T495" s="32" t="str">
        <f t="shared" si="15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 x14ac:dyDescent="0.2">
      <c r="T496" s="32" t="str">
        <f t="shared" si="15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 x14ac:dyDescent="0.2">
      <c r="T497" s="32" t="str">
        <f t="shared" si="15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 x14ac:dyDescent="0.2">
      <c r="T498" s="32" t="str">
        <f t="shared" si="15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 x14ac:dyDescent="0.2">
      <c r="T499" s="32" t="str">
        <f t="shared" si="15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 x14ac:dyDescent="0.2">
      <c r="T500" s="32" t="str">
        <f t="shared" si="15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 x14ac:dyDescent="0.2">
      <c r="T501" s="32" t="str">
        <f t="shared" si="15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 x14ac:dyDescent="0.2">
      <c r="T502" s="32" t="str">
        <f t="shared" si="15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 x14ac:dyDescent="0.2">
      <c r="T503" s="32" t="str">
        <f t="shared" si="15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 x14ac:dyDescent="0.2">
      <c r="T504" s="32" t="str">
        <f t="shared" si="15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 x14ac:dyDescent="0.2">
      <c r="T505" s="32" t="str">
        <f t="shared" si="15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 x14ac:dyDescent="0.2">
      <c r="T506" s="32" t="str">
        <f t="shared" si="15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 x14ac:dyDescent="0.2">
      <c r="T507" s="32" t="str">
        <f t="shared" si="15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 x14ac:dyDescent="0.2">
      <c r="T508" s="32" t="str">
        <f t="shared" si="15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 x14ac:dyDescent="0.2">
      <c r="T509" s="32" t="str">
        <f t="shared" si="15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 x14ac:dyDescent="0.2">
      <c r="T510" s="32" t="str">
        <f t="shared" si="15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 x14ac:dyDescent="0.2">
      <c r="T511" s="32" t="str">
        <f t="shared" si="15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 x14ac:dyDescent="0.2">
      <c r="T512" s="32" t="str">
        <f t="shared" si="15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 x14ac:dyDescent="0.2">
      <c r="T513" s="32" t="str">
        <f t="shared" si="15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 x14ac:dyDescent="0.2">
      <c r="T514" s="32" t="str">
        <f t="shared" si="15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 x14ac:dyDescent="0.2">
      <c r="T515" s="32" t="str">
        <f t="shared" si="15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 x14ac:dyDescent="0.2">
      <c r="T516" s="32" t="str">
        <f t="shared" si="15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 x14ac:dyDescent="0.2">
      <c r="T517" s="32" t="str">
        <f t="shared" si="15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 x14ac:dyDescent="0.2">
      <c r="T518" s="32" t="str">
        <f t="shared" ref="T518:T581" si="16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 x14ac:dyDescent="0.2">
      <c r="T519" s="32" t="str">
        <f t="shared" si="16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 x14ac:dyDescent="0.2">
      <c r="T520" s="32" t="str">
        <f t="shared" si="16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 x14ac:dyDescent="0.2">
      <c r="T521" s="32" t="str">
        <f t="shared" si="16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 x14ac:dyDescent="0.2">
      <c r="T522" s="32" t="str">
        <f t="shared" si="16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 x14ac:dyDescent="0.2">
      <c r="T523" s="32" t="str">
        <f t="shared" si="16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 x14ac:dyDescent="0.2">
      <c r="T524" s="32" t="str">
        <f t="shared" si="16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 x14ac:dyDescent="0.2">
      <c r="T525" s="32" t="str">
        <f t="shared" si="16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 x14ac:dyDescent="0.2">
      <c r="T526" s="32" t="str">
        <f t="shared" si="16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 x14ac:dyDescent="0.2">
      <c r="T527" s="32" t="str">
        <f t="shared" si="16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 x14ac:dyDescent="0.2">
      <c r="T528" s="32" t="str">
        <f t="shared" si="16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 x14ac:dyDescent="0.2">
      <c r="T529" s="32" t="str">
        <f t="shared" si="16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 x14ac:dyDescent="0.2">
      <c r="T530" s="32" t="str">
        <f t="shared" si="16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 x14ac:dyDescent="0.2">
      <c r="T531" s="32" t="str">
        <f t="shared" si="16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 x14ac:dyDescent="0.2">
      <c r="T532" s="32" t="str">
        <f t="shared" si="16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 x14ac:dyDescent="0.2">
      <c r="T533" s="32" t="str">
        <f t="shared" si="16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 x14ac:dyDescent="0.2">
      <c r="T534" s="32" t="str">
        <f t="shared" si="16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 x14ac:dyDescent="0.2">
      <c r="T535" s="32" t="str">
        <f t="shared" si="16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 x14ac:dyDescent="0.2">
      <c r="T536" s="32" t="str">
        <f t="shared" si="16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 x14ac:dyDescent="0.2">
      <c r="T537" s="32" t="str">
        <f t="shared" si="16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 x14ac:dyDescent="0.2">
      <c r="T538" s="32" t="str">
        <f t="shared" si="16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 x14ac:dyDescent="0.2">
      <c r="T539" s="32" t="str">
        <f t="shared" si="16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 x14ac:dyDescent="0.2">
      <c r="T540" s="32" t="str">
        <f t="shared" si="16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 x14ac:dyDescent="0.2">
      <c r="T541" s="32" t="str">
        <f t="shared" si="16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 x14ac:dyDescent="0.2">
      <c r="T542" s="32" t="str">
        <f t="shared" si="16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 x14ac:dyDescent="0.2">
      <c r="T543" s="32" t="str">
        <f t="shared" si="16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 x14ac:dyDescent="0.2">
      <c r="T544" s="32" t="str">
        <f t="shared" si="16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 x14ac:dyDescent="0.2">
      <c r="T545" s="32" t="str">
        <f t="shared" si="16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 x14ac:dyDescent="0.2">
      <c r="T546" s="32" t="str">
        <f t="shared" si="16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 x14ac:dyDescent="0.2">
      <c r="T547" s="32" t="str">
        <f t="shared" si="16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 x14ac:dyDescent="0.2">
      <c r="T548" s="32" t="str">
        <f t="shared" si="16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 x14ac:dyDescent="0.2">
      <c r="T549" s="32" t="str">
        <f t="shared" si="16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 x14ac:dyDescent="0.2">
      <c r="T550" s="32" t="str">
        <f t="shared" si="16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 x14ac:dyDescent="0.2">
      <c r="T551" s="32" t="str">
        <f t="shared" si="16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 x14ac:dyDescent="0.2">
      <c r="T552" s="32" t="str">
        <f t="shared" si="16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 x14ac:dyDescent="0.2">
      <c r="T553" s="32" t="str">
        <f t="shared" si="16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 x14ac:dyDescent="0.2">
      <c r="T554" s="32" t="str">
        <f t="shared" si="16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 x14ac:dyDescent="0.2">
      <c r="T555" s="32" t="str">
        <f t="shared" si="16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 x14ac:dyDescent="0.2">
      <c r="T556" s="32" t="str">
        <f t="shared" si="16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 x14ac:dyDescent="0.2">
      <c r="T557" s="32" t="str">
        <f t="shared" si="16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 x14ac:dyDescent="0.2">
      <c r="T558" s="32" t="str">
        <f t="shared" si="16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 x14ac:dyDescent="0.2">
      <c r="T559" s="32" t="str">
        <f t="shared" si="16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 x14ac:dyDescent="0.2">
      <c r="T560" s="32" t="str">
        <f t="shared" si="16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 x14ac:dyDescent="0.2">
      <c r="T561" s="32" t="str">
        <f t="shared" si="16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 x14ac:dyDescent="0.2">
      <c r="T562" s="32" t="str">
        <f t="shared" si="16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 x14ac:dyDescent="0.2">
      <c r="T563" s="32" t="str">
        <f t="shared" si="16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 x14ac:dyDescent="0.2">
      <c r="T564" s="32" t="str">
        <f t="shared" si="16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 x14ac:dyDescent="0.2">
      <c r="T565" s="32" t="str">
        <f t="shared" si="16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 x14ac:dyDescent="0.2">
      <c r="T566" s="32" t="str">
        <f t="shared" si="16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 x14ac:dyDescent="0.2">
      <c r="T567" s="32" t="str">
        <f t="shared" si="16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 x14ac:dyDescent="0.2">
      <c r="T568" s="32" t="str">
        <f t="shared" si="16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 x14ac:dyDescent="0.2">
      <c r="T569" s="32" t="str">
        <f t="shared" si="16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 x14ac:dyDescent="0.2">
      <c r="T570" s="32" t="str">
        <f t="shared" si="16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 x14ac:dyDescent="0.2">
      <c r="T571" s="32" t="str">
        <f t="shared" si="16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 x14ac:dyDescent="0.2">
      <c r="T572" s="32" t="str">
        <f t="shared" si="16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 x14ac:dyDescent="0.2">
      <c r="T573" s="32" t="str">
        <f t="shared" si="16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 x14ac:dyDescent="0.2">
      <c r="T574" s="32" t="str">
        <f t="shared" si="16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 x14ac:dyDescent="0.2">
      <c r="T575" s="32" t="str">
        <f t="shared" si="16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 x14ac:dyDescent="0.2">
      <c r="T576" s="32" t="str">
        <f t="shared" si="16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 x14ac:dyDescent="0.2">
      <c r="T577" s="32" t="str">
        <f t="shared" si="16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 x14ac:dyDescent="0.2">
      <c r="T578" s="32" t="str">
        <f t="shared" si="16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 x14ac:dyDescent="0.2">
      <c r="T579" s="32" t="str">
        <f t="shared" si="16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 x14ac:dyDescent="0.2">
      <c r="T580" s="32" t="str">
        <f t="shared" si="16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 x14ac:dyDescent="0.2">
      <c r="T581" s="32" t="str">
        <f t="shared" si="16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 x14ac:dyDescent="0.2">
      <c r="T582" s="32" t="str">
        <f t="shared" ref="T582:T645" si="17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 x14ac:dyDescent="0.2">
      <c r="T583" s="32" t="str">
        <f t="shared" si="17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 x14ac:dyDescent="0.2">
      <c r="T584" s="32" t="str">
        <f t="shared" si="17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 x14ac:dyDescent="0.2">
      <c r="T585" s="32" t="str">
        <f t="shared" si="17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 x14ac:dyDescent="0.2">
      <c r="T586" s="32" t="str">
        <f t="shared" si="17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 x14ac:dyDescent="0.2">
      <c r="T587" s="32" t="str">
        <f t="shared" si="17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 x14ac:dyDescent="0.2">
      <c r="T588" s="32" t="str">
        <f t="shared" si="17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 x14ac:dyDescent="0.2">
      <c r="T589" s="32" t="str">
        <f t="shared" si="17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 x14ac:dyDescent="0.2">
      <c r="T590" s="32" t="str">
        <f t="shared" si="17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 x14ac:dyDescent="0.2">
      <c r="T591" s="32" t="str">
        <f t="shared" si="17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 x14ac:dyDescent="0.2">
      <c r="T592" s="32" t="str">
        <f t="shared" si="17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 x14ac:dyDescent="0.2">
      <c r="T593" s="32" t="str">
        <f t="shared" si="17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 x14ac:dyDescent="0.2">
      <c r="T594" s="32" t="str">
        <f t="shared" si="17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 x14ac:dyDescent="0.2">
      <c r="T595" s="32" t="str">
        <f t="shared" si="17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 x14ac:dyDescent="0.2">
      <c r="T596" s="32" t="str">
        <f t="shared" si="17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 x14ac:dyDescent="0.2">
      <c r="T597" s="32" t="str">
        <f t="shared" si="17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 x14ac:dyDescent="0.2">
      <c r="T598" s="32" t="str">
        <f t="shared" si="17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 x14ac:dyDescent="0.2">
      <c r="T599" s="32" t="str">
        <f t="shared" si="17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 x14ac:dyDescent="0.2">
      <c r="T600" s="32" t="str">
        <f t="shared" si="17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 x14ac:dyDescent="0.2">
      <c r="T601" s="32" t="str">
        <f t="shared" si="17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 x14ac:dyDescent="0.2">
      <c r="T602" s="32" t="str">
        <f t="shared" si="17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 x14ac:dyDescent="0.2">
      <c r="T603" s="32" t="str">
        <f t="shared" si="17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 x14ac:dyDescent="0.2">
      <c r="T604" s="32" t="str">
        <f t="shared" si="17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 x14ac:dyDescent="0.2">
      <c r="T605" s="32" t="str">
        <f t="shared" si="17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 x14ac:dyDescent="0.2">
      <c r="T606" s="32" t="str">
        <f t="shared" si="17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 x14ac:dyDescent="0.2">
      <c r="T607" s="32" t="str">
        <f t="shared" si="17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 x14ac:dyDescent="0.2">
      <c r="T608" s="32" t="str">
        <f t="shared" si="17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 x14ac:dyDescent="0.2">
      <c r="T609" s="32" t="str">
        <f t="shared" si="17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 x14ac:dyDescent="0.2">
      <c r="T610" s="32" t="str">
        <f t="shared" si="17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 x14ac:dyDescent="0.2">
      <c r="T611" s="32" t="str">
        <f t="shared" si="17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 x14ac:dyDescent="0.2">
      <c r="T612" s="32" t="str">
        <f t="shared" si="17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 x14ac:dyDescent="0.2">
      <c r="T613" s="32" t="str">
        <f t="shared" si="17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 x14ac:dyDescent="0.2">
      <c r="T614" s="32" t="str">
        <f t="shared" si="17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 x14ac:dyDescent="0.2">
      <c r="T615" s="32" t="str">
        <f t="shared" si="17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 x14ac:dyDescent="0.2">
      <c r="T616" s="32" t="str">
        <f t="shared" si="17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 x14ac:dyDescent="0.2">
      <c r="T617" s="32" t="str">
        <f t="shared" si="17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 x14ac:dyDescent="0.2">
      <c r="T618" s="32" t="str">
        <f t="shared" si="17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 x14ac:dyDescent="0.2">
      <c r="T619" s="32" t="str">
        <f t="shared" si="17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 x14ac:dyDescent="0.2">
      <c r="T620" s="32" t="str">
        <f t="shared" si="17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 x14ac:dyDescent="0.2">
      <c r="T621" s="32" t="str">
        <f t="shared" si="17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 x14ac:dyDescent="0.2">
      <c r="T622" s="32" t="str">
        <f t="shared" si="17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 x14ac:dyDescent="0.2">
      <c r="T623" s="32" t="str">
        <f t="shared" si="17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 x14ac:dyDescent="0.2">
      <c r="T624" s="32" t="str">
        <f t="shared" si="17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 x14ac:dyDescent="0.2">
      <c r="T625" s="32" t="str">
        <f t="shared" si="17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 x14ac:dyDescent="0.2">
      <c r="T626" s="32" t="str">
        <f t="shared" si="17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 x14ac:dyDescent="0.2">
      <c r="T627" s="32" t="str">
        <f t="shared" si="17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 x14ac:dyDescent="0.2">
      <c r="T628" s="32" t="str">
        <f t="shared" si="17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 x14ac:dyDescent="0.2">
      <c r="T629" s="32" t="str">
        <f t="shared" si="17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 x14ac:dyDescent="0.2">
      <c r="T630" s="32" t="str">
        <f t="shared" si="17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 x14ac:dyDescent="0.2">
      <c r="T631" s="32" t="str">
        <f t="shared" si="17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 x14ac:dyDescent="0.2">
      <c r="T632" s="32" t="str">
        <f t="shared" si="17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 x14ac:dyDescent="0.2">
      <c r="T633" s="32" t="str">
        <f t="shared" si="17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 x14ac:dyDescent="0.2">
      <c r="T634" s="32" t="str">
        <f t="shared" si="17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 x14ac:dyDescent="0.2">
      <c r="T635" s="32" t="str">
        <f t="shared" si="17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 x14ac:dyDescent="0.2">
      <c r="T636" s="32" t="str">
        <f t="shared" si="17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 x14ac:dyDescent="0.2">
      <c r="T637" s="32" t="str">
        <f t="shared" si="17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 x14ac:dyDescent="0.2">
      <c r="T638" s="32" t="str">
        <f t="shared" si="17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 x14ac:dyDescent="0.2">
      <c r="T639" s="32" t="str">
        <f t="shared" si="17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 x14ac:dyDescent="0.2">
      <c r="T640" s="32" t="str">
        <f t="shared" si="17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 x14ac:dyDescent="0.2">
      <c r="T641" s="32" t="str">
        <f t="shared" si="17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 x14ac:dyDescent="0.2">
      <c r="T642" s="32" t="str">
        <f t="shared" si="17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 x14ac:dyDescent="0.2">
      <c r="T643" s="32" t="str">
        <f t="shared" si="17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 x14ac:dyDescent="0.2">
      <c r="T644" s="32" t="str">
        <f t="shared" si="17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 x14ac:dyDescent="0.2">
      <c r="T645" s="32" t="str">
        <f t="shared" si="17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 x14ac:dyDescent="0.2">
      <c r="T646" s="32" t="str">
        <f t="shared" ref="T646:T709" si="18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 x14ac:dyDescent="0.2">
      <c r="T647" s="32" t="str">
        <f t="shared" si="18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 x14ac:dyDescent="0.2">
      <c r="T648" s="32" t="str">
        <f t="shared" si="18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 x14ac:dyDescent="0.2">
      <c r="T649" s="32" t="str">
        <f t="shared" si="18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 x14ac:dyDescent="0.2">
      <c r="T650" s="32" t="str">
        <f t="shared" si="18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 x14ac:dyDescent="0.2">
      <c r="T651" s="32" t="str">
        <f t="shared" si="18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 x14ac:dyDescent="0.2">
      <c r="T652" s="32" t="str">
        <f t="shared" si="18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 x14ac:dyDescent="0.2">
      <c r="T653" s="32" t="str">
        <f t="shared" si="18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 x14ac:dyDescent="0.2">
      <c r="T654" s="32" t="str">
        <f t="shared" si="18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 x14ac:dyDescent="0.2">
      <c r="T655" s="32" t="str">
        <f t="shared" si="18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 x14ac:dyDescent="0.2">
      <c r="T656" s="32" t="str">
        <f t="shared" si="18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 x14ac:dyDescent="0.2">
      <c r="T657" s="32" t="str">
        <f t="shared" si="18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 x14ac:dyDescent="0.2">
      <c r="T658" s="32" t="str">
        <f t="shared" si="18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 x14ac:dyDescent="0.2">
      <c r="T659" s="32" t="str">
        <f t="shared" si="18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 x14ac:dyDescent="0.2">
      <c r="T660" s="32" t="str">
        <f t="shared" si="18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 x14ac:dyDescent="0.2">
      <c r="T661" s="32" t="str">
        <f t="shared" si="18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 x14ac:dyDescent="0.2">
      <c r="T662" s="32" t="str">
        <f t="shared" si="18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 x14ac:dyDescent="0.2">
      <c r="T663" s="32" t="str">
        <f t="shared" si="18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 x14ac:dyDescent="0.2">
      <c r="T664" s="32" t="str">
        <f t="shared" si="18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 x14ac:dyDescent="0.2">
      <c r="T665" s="32" t="str">
        <f t="shared" si="18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 x14ac:dyDescent="0.2">
      <c r="T666" s="32" t="str">
        <f t="shared" si="18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 x14ac:dyDescent="0.2">
      <c r="T667" s="32" t="str">
        <f t="shared" si="18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 x14ac:dyDescent="0.2">
      <c r="T668" s="32" t="str">
        <f t="shared" si="18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 x14ac:dyDescent="0.2">
      <c r="T669" s="32" t="str">
        <f t="shared" si="18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 x14ac:dyDescent="0.2">
      <c r="T670" s="32" t="str">
        <f t="shared" si="18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 x14ac:dyDescent="0.2">
      <c r="T671" s="32" t="str">
        <f t="shared" si="18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 x14ac:dyDescent="0.2">
      <c r="T672" s="32" t="str">
        <f t="shared" si="18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 x14ac:dyDescent="0.2">
      <c r="T673" s="32" t="str">
        <f t="shared" si="18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 x14ac:dyDescent="0.2">
      <c r="T674" s="32" t="str">
        <f t="shared" si="18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 x14ac:dyDescent="0.2">
      <c r="T675" s="32" t="str">
        <f t="shared" si="18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 x14ac:dyDescent="0.2">
      <c r="T676" s="32" t="str">
        <f t="shared" si="18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 x14ac:dyDescent="0.2">
      <c r="T677" s="32" t="str">
        <f t="shared" si="18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 x14ac:dyDescent="0.2">
      <c r="T678" s="32" t="str">
        <f t="shared" si="18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 x14ac:dyDescent="0.2">
      <c r="T679" s="32" t="str">
        <f t="shared" si="18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 x14ac:dyDescent="0.2">
      <c r="T680" s="32" t="str">
        <f t="shared" si="18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 x14ac:dyDescent="0.2">
      <c r="T681" s="32" t="str">
        <f t="shared" si="18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 x14ac:dyDescent="0.2">
      <c r="T682" s="32" t="str">
        <f t="shared" si="18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 x14ac:dyDescent="0.2">
      <c r="T683" s="32" t="str">
        <f t="shared" si="18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 x14ac:dyDescent="0.2">
      <c r="T684" s="32" t="str">
        <f t="shared" si="18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 x14ac:dyDescent="0.2">
      <c r="T685" s="32" t="str">
        <f t="shared" si="18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 x14ac:dyDescent="0.2">
      <c r="T686" s="32" t="str">
        <f t="shared" si="18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 x14ac:dyDescent="0.2">
      <c r="T687" s="32" t="str">
        <f t="shared" si="18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 x14ac:dyDescent="0.2">
      <c r="T688" s="32" t="str">
        <f t="shared" si="18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 x14ac:dyDescent="0.2">
      <c r="T689" s="32" t="str">
        <f t="shared" si="18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 x14ac:dyDescent="0.2">
      <c r="T690" s="32" t="str">
        <f t="shared" si="18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 x14ac:dyDescent="0.2">
      <c r="T691" s="32" t="str">
        <f t="shared" si="18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 x14ac:dyDescent="0.2">
      <c r="T692" s="32" t="str">
        <f t="shared" si="18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 x14ac:dyDescent="0.2">
      <c r="T693" s="32" t="str">
        <f t="shared" si="18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 x14ac:dyDescent="0.2">
      <c r="T694" s="32" t="str">
        <f t="shared" si="18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 x14ac:dyDescent="0.2">
      <c r="T695" s="32" t="str">
        <f t="shared" si="18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 x14ac:dyDescent="0.2">
      <c r="T696" s="32" t="str">
        <f t="shared" si="18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 x14ac:dyDescent="0.2">
      <c r="T697" s="32" t="str">
        <f t="shared" si="18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 x14ac:dyDescent="0.2">
      <c r="T698" s="32" t="str">
        <f t="shared" si="18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 x14ac:dyDescent="0.2">
      <c r="T699" s="32" t="str">
        <f t="shared" si="18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 x14ac:dyDescent="0.2">
      <c r="T700" s="32" t="str">
        <f t="shared" si="18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 x14ac:dyDescent="0.2">
      <c r="T701" s="32" t="str">
        <f t="shared" si="18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 x14ac:dyDescent="0.2">
      <c r="T702" s="32" t="str">
        <f t="shared" si="18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 x14ac:dyDescent="0.2">
      <c r="T703" s="32" t="str">
        <f t="shared" si="18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 x14ac:dyDescent="0.2">
      <c r="T704" s="32" t="str">
        <f t="shared" si="18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 x14ac:dyDescent="0.2">
      <c r="T705" s="32" t="str">
        <f t="shared" si="18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 x14ac:dyDescent="0.2">
      <c r="T706" s="32" t="str">
        <f t="shared" si="18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 x14ac:dyDescent="0.2">
      <c r="T707" s="32" t="str">
        <f t="shared" si="18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 x14ac:dyDescent="0.2">
      <c r="T708" s="32" t="str">
        <f t="shared" si="18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 x14ac:dyDescent="0.2">
      <c r="T709" s="32" t="str">
        <f t="shared" si="18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 x14ac:dyDescent="0.2">
      <c r="T710" s="32" t="str">
        <f t="shared" ref="T710:T773" si="19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 x14ac:dyDescent="0.2">
      <c r="T711" s="32" t="str">
        <f t="shared" si="19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 x14ac:dyDescent="0.2">
      <c r="T712" s="32" t="str">
        <f t="shared" si="19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 x14ac:dyDescent="0.2">
      <c r="T713" s="32" t="str">
        <f t="shared" si="19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 x14ac:dyDescent="0.2">
      <c r="T714" s="32" t="str">
        <f t="shared" si="19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 x14ac:dyDescent="0.2">
      <c r="T715" s="32" t="str">
        <f t="shared" si="19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 x14ac:dyDescent="0.2">
      <c r="T716" s="32" t="str">
        <f t="shared" si="19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 x14ac:dyDescent="0.2">
      <c r="T717" s="32" t="str">
        <f t="shared" si="19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 x14ac:dyDescent="0.2">
      <c r="T718" s="32" t="str">
        <f t="shared" si="19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 x14ac:dyDescent="0.2">
      <c r="T719" s="32" t="str">
        <f t="shared" si="19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 x14ac:dyDescent="0.2">
      <c r="T720" s="32" t="str">
        <f t="shared" si="19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 x14ac:dyDescent="0.2">
      <c r="T721" s="32" t="str">
        <f t="shared" si="19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 x14ac:dyDescent="0.2">
      <c r="T722" s="32" t="str">
        <f t="shared" si="19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 x14ac:dyDescent="0.2">
      <c r="T723" s="32" t="str">
        <f t="shared" si="19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 x14ac:dyDescent="0.2">
      <c r="T724" s="32" t="str">
        <f t="shared" si="19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 x14ac:dyDescent="0.2">
      <c r="T725" s="32" t="str">
        <f t="shared" si="19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 x14ac:dyDescent="0.2">
      <c r="T726" s="32" t="str">
        <f t="shared" si="19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 x14ac:dyDescent="0.2">
      <c r="T727" s="32" t="str">
        <f t="shared" si="19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 x14ac:dyDescent="0.2">
      <c r="T728" s="32" t="str">
        <f t="shared" si="19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 x14ac:dyDescent="0.2">
      <c r="T729" s="32" t="str">
        <f t="shared" si="19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 x14ac:dyDescent="0.2">
      <c r="T730" s="32" t="str">
        <f t="shared" si="19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 x14ac:dyDescent="0.2">
      <c r="T731" s="32" t="str">
        <f t="shared" si="19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 x14ac:dyDescent="0.2">
      <c r="T732" s="32" t="str">
        <f t="shared" si="19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 x14ac:dyDescent="0.2">
      <c r="T733" s="32" t="str">
        <f t="shared" si="19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 x14ac:dyDescent="0.2">
      <c r="T734" s="32" t="str">
        <f t="shared" si="19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 x14ac:dyDescent="0.2">
      <c r="T735" s="32" t="str">
        <f t="shared" si="19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 x14ac:dyDescent="0.2">
      <c r="T736" s="32" t="str">
        <f t="shared" si="19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 x14ac:dyDescent="0.2">
      <c r="T737" s="32" t="str">
        <f t="shared" si="19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 x14ac:dyDescent="0.2">
      <c r="T738" s="32" t="str">
        <f t="shared" si="19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 x14ac:dyDescent="0.2">
      <c r="T739" s="32" t="str">
        <f t="shared" si="19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 x14ac:dyDescent="0.2">
      <c r="T740" s="32" t="str">
        <f t="shared" si="19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 x14ac:dyDescent="0.2">
      <c r="T741" s="32" t="str">
        <f t="shared" si="19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 x14ac:dyDescent="0.2">
      <c r="T742" s="32" t="str">
        <f t="shared" si="19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 x14ac:dyDescent="0.2">
      <c r="T743" s="32" t="str">
        <f t="shared" si="19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 x14ac:dyDescent="0.2">
      <c r="T744" s="32" t="str">
        <f t="shared" si="19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 x14ac:dyDescent="0.2">
      <c r="T745" s="32" t="str">
        <f t="shared" si="19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 x14ac:dyDescent="0.2">
      <c r="T746" s="32" t="str">
        <f t="shared" si="19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 x14ac:dyDescent="0.2">
      <c r="T747" s="32" t="str">
        <f t="shared" si="19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 x14ac:dyDescent="0.2">
      <c r="T748" s="32" t="str">
        <f t="shared" si="19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 x14ac:dyDescent="0.2">
      <c r="T749" s="32" t="str">
        <f t="shared" si="19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 x14ac:dyDescent="0.2">
      <c r="T750" s="32" t="str">
        <f t="shared" si="19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 x14ac:dyDescent="0.2">
      <c r="T751" s="32" t="str">
        <f t="shared" si="19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 x14ac:dyDescent="0.2">
      <c r="T752" s="32" t="str">
        <f t="shared" si="19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 x14ac:dyDescent="0.2">
      <c r="T753" s="32" t="str">
        <f t="shared" si="19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 x14ac:dyDescent="0.2">
      <c r="T754" s="32" t="str">
        <f t="shared" si="19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 x14ac:dyDescent="0.2">
      <c r="T755" s="32" t="str">
        <f t="shared" si="19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 x14ac:dyDescent="0.2">
      <c r="T756" s="32" t="str">
        <f t="shared" si="19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 x14ac:dyDescent="0.2">
      <c r="T757" s="32" t="str">
        <f t="shared" si="19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 x14ac:dyDescent="0.2">
      <c r="T758" s="32" t="str">
        <f t="shared" si="19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 x14ac:dyDescent="0.2">
      <c r="T759" s="32" t="str">
        <f t="shared" si="19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 x14ac:dyDescent="0.2">
      <c r="T760" s="32" t="str">
        <f t="shared" si="19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 x14ac:dyDescent="0.2">
      <c r="T761" s="32" t="str">
        <f t="shared" si="19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 x14ac:dyDescent="0.2">
      <c r="T762" s="32" t="str">
        <f t="shared" si="19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 x14ac:dyDescent="0.2">
      <c r="T763" s="32" t="str">
        <f t="shared" si="19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 x14ac:dyDescent="0.2">
      <c r="T764" s="32" t="str">
        <f t="shared" si="19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 x14ac:dyDescent="0.2">
      <c r="T765" s="32" t="str">
        <f t="shared" si="19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 x14ac:dyDescent="0.2">
      <c r="T766" s="32" t="str">
        <f t="shared" si="19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 x14ac:dyDescent="0.2">
      <c r="T767" s="32" t="str">
        <f t="shared" si="19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 x14ac:dyDescent="0.2">
      <c r="T768" s="32" t="str">
        <f t="shared" si="19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 x14ac:dyDescent="0.2">
      <c r="T769" s="32" t="str">
        <f t="shared" si="19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 x14ac:dyDescent="0.2">
      <c r="T770" s="32" t="str">
        <f t="shared" si="19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 x14ac:dyDescent="0.2">
      <c r="T771" s="32" t="str">
        <f t="shared" si="19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 x14ac:dyDescent="0.2">
      <c r="T772" s="32" t="str">
        <f t="shared" si="19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 x14ac:dyDescent="0.2">
      <c r="T773" s="32" t="str">
        <f t="shared" si="19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 x14ac:dyDescent="0.2">
      <c r="T774" s="32" t="str">
        <f t="shared" ref="T774:T837" si="20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 x14ac:dyDescent="0.2">
      <c r="T775" s="32" t="str">
        <f t="shared" si="20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 x14ac:dyDescent="0.2">
      <c r="T776" s="32" t="str">
        <f t="shared" si="20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 x14ac:dyDescent="0.2">
      <c r="T777" s="32" t="str">
        <f t="shared" si="20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 x14ac:dyDescent="0.2">
      <c r="T778" s="32" t="str">
        <f t="shared" si="20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 x14ac:dyDescent="0.2">
      <c r="T779" s="32" t="str">
        <f t="shared" si="20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 x14ac:dyDescent="0.2">
      <c r="T780" s="32" t="str">
        <f t="shared" si="20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 x14ac:dyDescent="0.2">
      <c r="T781" s="32" t="str">
        <f t="shared" si="20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 x14ac:dyDescent="0.2">
      <c r="T782" s="32" t="str">
        <f t="shared" si="20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 x14ac:dyDescent="0.2">
      <c r="T783" s="32" t="str">
        <f t="shared" si="20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 x14ac:dyDescent="0.2">
      <c r="T784" s="32" t="str">
        <f t="shared" si="20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 x14ac:dyDescent="0.2">
      <c r="T785" s="32" t="str">
        <f t="shared" si="20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 x14ac:dyDescent="0.2">
      <c r="T786" s="32" t="str">
        <f t="shared" si="20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 x14ac:dyDescent="0.2">
      <c r="T787" s="32" t="str">
        <f t="shared" si="20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 x14ac:dyDescent="0.2">
      <c r="T788" s="32" t="str">
        <f t="shared" si="20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 x14ac:dyDescent="0.2">
      <c r="T789" s="32" t="str">
        <f t="shared" si="20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 x14ac:dyDescent="0.2">
      <c r="T790" s="32" t="str">
        <f t="shared" si="20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 x14ac:dyDescent="0.2">
      <c r="T791" s="32" t="str">
        <f t="shared" si="20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 x14ac:dyDescent="0.2">
      <c r="T792" s="32" t="str">
        <f t="shared" si="20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 x14ac:dyDescent="0.2">
      <c r="T793" s="32" t="str">
        <f t="shared" si="20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 x14ac:dyDescent="0.2">
      <c r="T794" s="32" t="str">
        <f t="shared" si="20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 x14ac:dyDescent="0.2">
      <c r="T795" s="32" t="str">
        <f t="shared" si="20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 x14ac:dyDescent="0.2">
      <c r="T796" s="32" t="str">
        <f t="shared" si="20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 x14ac:dyDescent="0.2">
      <c r="T797" s="32" t="str">
        <f t="shared" si="20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 x14ac:dyDescent="0.2">
      <c r="T798" s="32" t="str">
        <f t="shared" si="20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 x14ac:dyDescent="0.2">
      <c r="T799" s="32" t="str">
        <f t="shared" si="20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 x14ac:dyDescent="0.2">
      <c r="T800" s="32" t="str">
        <f t="shared" si="20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 x14ac:dyDescent="0.2">
      <c r="T801" s="32" t="str">
        <f t="shared" si="20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 x14ac:dyDescent="0.2">
      <c r="T802" s="32" t="str">
        <f t="shared" si="20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 x14ac:dyDescent="0.2">
      <c r="T803" s="32" t="str">
        <f t="shared" si="20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 x14ac:dyDescent="0.2">
      <c r="T804" s="32" t="str">
        <f t="shared" si="20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 x14ac:dyDescent="0.2">
      <c r="T805" s="32" t="str">
        <f t="shared" si="20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 x14ac:dyDescent="0.2">
      <c r="T806" s="32" t="str">
        <f t="shared" si="20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 x14ac:dyDescent="0.2">
      <c r="T807" s="32" t="str">
        <f t="shared" si="20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 x14ac:dyDescent="0.2">
      <c r="T808" s="32" t="str">
        <f t="shared" si="20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 x14ac:dyDescent="0.2">
      <c r="T809" s="32" t="str">
        <f t="shared" si="20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 x14ac:dyDescent="0.2">
      <c r="T810" s="32" t="str">
        <f t="shared" si="20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 x14ac:dyDescent="0.2">
      <c r="T811" s="32" t="str">
        <f t="shared" si="20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 x14ac:dyDescent="0.2">
      <c r="T812" s="32" t="str">
        <f t="shared" si="20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 x14ac:dyDescent="0.2">
      <c r="T813" s="32" t="str">
        <f t="shared" si="20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 x14ac:dyDescent="0.2">
      <c r="T814" s="32" t="str">
        <f t="shared" si="20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 x14ac:dyDescent="0.2">
      <c r="T815" s="32" t="str">
        <f t="shared" si="20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 x14ac:dyDescent="0.2">
      <c r="T816" s="32" t="str">
        <f t="shared" si="20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 x14ac:dyDescent="0.2">
      <c r="T817" s="32" t="str">
        <f t="shared" si="20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 x14ac:dyDescent="0.2">
      <c r="T818" s="32" t="str">
        <f t="shared" si="20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 x14ac:dyDescent="0.2">
      <c r="T819" s="32" t="str">
        <f t="shared" si="20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 x14ac:dyDescent="0.2">
      <c r="T820" s="32" t="str">
        <f t="shared" si="20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 x14ac:dyDescent="0.2">
      <c r="T821" s="32" t="str">
        <f t="shared" si="20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 x14ac:dyDescent="0.2">
      <c r="T822" s="32" t="str">
        <f t="shared" si="20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 x14ac:dyDescent="0.2">
      <c r="T823" s="32" t="str">
        <f t="shared" si="20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 x14ac:dyDescent="0.2">
      <c r="T824" s="32" t="str">
        <f t="shared" si="20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 x14ac:dyDescent="0.2">
      <c r="T825" s="32" t="str">
        <f t="shared" si="20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 x14ac:dyDescent="0.2">
      <c r="T826" s="32" t="str">
        <f t="shared" si="20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 x14ac:dyDescent="0.2">
      <c r="T827" s="32" t="str">
        <f t="shared" si="20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 x14ac:dyDescent="0.2">
      <c r="T828" s="32" t="str">
        <f t="shared" si="20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 x14ac:dyDescent="0.2">
      <c r="T829" s="32" t="str">
        <f t="shared" si="20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 x14ac:dyDescent="0.2">
      <c r="T830" s="32" t="str">
        <f t="shared" si="20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 x14ac:dyDescent="0.2">
      <c r="T831" s="32" t="str">
        <f t="shared" si="20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 x14ac:dyDescent="0.2">
      <c r="T832" s="32" t="str">
        <f t="shared" si="20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 x14ac:dyDescent="0.2">
      <c r="T833" s="32" t="str">
        <f t="shared" si="20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 x14ac:dyDescent="0.2">
      <c r="T834" s="32" t="str">
        <f t="shared" si="20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 x14ac:dyDescent="0.2">
      <c r="T835" s="32" t="str">
        <f t="shared" si="20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 x14ac:dyDescent="0.2">
      <c r="T836" s="32" t="str">
        <f t="shared" si="20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 x14ac:dyDescent="0.2">
      <c r="T837" s="32" t="str">
        <f t="shared" si="20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 x14ac:dyDescent="0.2">
      <c r="T838" s="32" t="str">
        <f t="shared" ref="T838:T901" si="21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 x14ac:dyDescent="0.2">
      <c r="T839" s="32" t="str">
        <f t="shared" si="21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 x14ac:dyDescent="0.2">
      <c r="T840" s="32" t="str">
        <f t="shared" si="21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 x14ac:dyDescent="0.2">
      <c r="T841" s="32" t="str">
        <f t="shared" si="21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 x14ac:dyDescent="0.2">
      <c r="T842" s="32" t="str">
        <f t="shared" si="21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 x14ac:dyDescent="0.2">
      <c r="T843" s="32" t="str">
        <f t="shared" si="21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 x14ac:dyDescent="0.2">
      <c r="T844" s="32" t="str">
        <f t="shared" si="21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 x14ac:dyDescent="0.2">
      <c r="T845" s="32" t="str">
        <f t="shared" si="21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 x14ac:dyDescent="0.2">
      <c r="T846" s="32" t="str">
        <f t="shared" si="21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 x14ac:dyDescent="0.2">
      <c r="T847" s="32" t="str">
        <f t="shared" si="21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 x14ac:dyDescent="0.2">
      <c r="T848" s="32" t="str">
        <f t="shared" si="21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 x14ac:dyDescent="0.2">
      <c r="T849" s="32" t="str">
        <f t="shared" si="21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 x14ac:dyDescent="0.2">
      <c r="T850" s="32" t="str">
        <f t="shared" si="21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 x14ac:dyDescent="0.2">
      <c r="T851" s="32" t="str">
        <f t="shared" si="21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 x14ac:dyDescent="0.2">
      <c r="T852" s="32" t="str">
        <f t="shared" si="21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 x14ac:dyDescent="0.2">
      <c r="T853" s="32" t="str">
        <f t="shared" si="21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 x14ac:dyDescent="0.2">
      <c r="T854" s="32" t="str">
        <f t="shared" si="21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 x14ac:dyDescent="0.2">
      <c r="T855" s="32" t="str">
        <f t="shared" si="21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 x14ac:dyDescent="0.2">
      <c r="T856" s="32" t="str">
        <f t="shared" si="21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 x14ac:dyDescent="0.2">
      <c r="T857" s="32" t="str">
        <f t="shared" si="21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 x14ac:dyDescent="0.2">
      <c r="T858" s="32" t="str">
        <f t="shared" si="21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 x14ac:dyDescent="0.2">
      <c r="T859" s="32" t="str">
        <f t="shared" si="21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 x14ac:dyDescent="0.2">
      <c r="T860" s="32" t="str">
        <f t="shared" si="21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 x14ac:dyDescent="0.2">
      <c r="T861" s="32" t="str">
        <f t="shared" si="21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 x14ac:dyDescent="0.2">
      <c r="T862" s="32" t="str">
        <f t="shared" si="21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 x14ac:dyDescent="0.2">
      <c r="T863" s="32" t="str">
        <f t="shared" si="21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 x14ac:dyDescent="0.2">
      <c r="T864" s="32" t="str">
        <f t="shared" si="21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 x14ac:dyDescent="0.2">
      <c r="T865" s="32" t="str">
        <f t="shared" si="21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 x14ac:dyDescent="0.2">
      <c r="T866" s="32" t="str">
        <f t="shared" si="21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 x14ac:dyDescent="0.2">
      <c r="T867" s="32" t="str">
        <f t="shared" si="21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 x14ac:dyDescent="0.2">
      <c r="T868" s="32" t="str">
        <f t="shared" si="21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 x14ac:dyDescent="0.2">
      <c r="T869" s="32" t="str">
        <f t="shared" si="21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 x14ac:dyDescent="0.2">
      <c r="T870" s="32" t="str">
        <f t="shared" si="21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 x14ac:dyDescent="0.2">
      <c r="T871" s="32" t="str">
        <f t="shared" si="21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 x14ac:dyDescent="0.2">
      <c r="T872" s="32" t="str">
        <f t="shared" si="21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 x14ac:dyDescent="0.2">
      <c r="T873" s="32" t="str">
        <f t="shared" si="21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 x14ac:dyDescent="0.2">
      <c r="T874" s="32" t="str">
        <f t="shared" si="21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 x14ac:dyDescent="0.2">
      <c r="T875" s="32" t="str">
        <f t="shared" si="21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 x14ac:dyDescent="0.2">
      <c r="T876" s="32" t="str">
        <f t="shared" si="21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 x14ac:dyDescent="0.2">
      <c r="T877" s="32" t="str">
        <f t="shared" si="21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 x14ac:dyDescent="0.2">
      <c r="T878" s="32" t="str">
        <f t="shared" si="21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 x14ac:dyDescent="0.2">
      <c r="T879" s="32" t="str">
        <f t="shared" si="21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 x14ac:dyDescent="0.2">
      <c r="T880" s="32" t="str">
        <f t="shared" si="21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 x14ac:dyDescent="0.2">
      <c r="T881" s="32" t="str">
        <f t="shared" si="21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 x14ac:dyDescent="0.2">
      <c r="T882" s="32" t="str">
        <f t="shared" si="21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 x14ac:dyDescent="0.2">
      <c r="T883" s="32" t="str">
        <f t="shared" si="21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 x14ac:dyDescent="0.2">
      <c r="T884" s="32" t="str">
        <f t="shared" si="21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 x14ac:dyDescent="0.2">
      <c r="T885" s="32" t="str">
        <f t="shared" si="21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 x14ac:dyDescent="0.2">
      <c r="T886" s="32" t="str">
        <f t="shared" si="21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 x14ac:dyDescent="0.2">
      <c r="T887" s="32" t="str">
        <f t="shared" si="21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 x14ac:dyDescent="0.2">
      <c r="T888" s="32" t="str">
        <f t="shared" si="21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 x14ac:dyDescent="0.2">
      <c r="T889" s="32" t="str">
        <f t="shared" si="21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 x14ac:dyDescent="0.2">
      <c r="T890" s="32" t="str">
        <f t="shared" si="21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 x14ac:dyDescent="0.2">
      <c r="T891" s="32" t="str">
        <f t="shared" si="21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 x14ac:dyDescent="0.2">
      <c r="T892" s="32" t="str">
        <f t="shared" si="21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 x14ac:dyDescent="0.2">
      <c r="T893" s="32" t="str">
        <f t="shared" si="21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 x14ac:dyDescent="0.2">
      <c r="T894" s="32" t="str">
        <f t="shared" si="21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 x14ac:dyDescent="0.2">
      <c r="T895" s="32" t="str">
        <f t="shared" si="21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 x14ac:dyDescent="0.2">
      <c r="T896" s="32" t="str">
        <f t="shared" si="21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 x14ac:dyDescent="0.2">
      <c r="T897" s="32" t="str">
        <f t="shared" si="21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 x14ac:dyDescent="0.2">
      <c r="T898" s="32" t="str">
        <f t="shared" si="21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 x14ac:dyDescent="0.2">
      <c r="T899" s="32" t="str">
        <f t="shared" si="21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 x14ac:dyDescent="0.2">
      <c r="T900" s="32" t="str">
        <f t="shared" si="21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 x14ac:dyDescent="0.2">
      <c r="T901" s="32" t="str">
        <f t="shared" si="21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 x14ac:dyDescent="0.2">
      <c r="T902" s="32" t="str">
        <f t="shared" ref="T902:T965" si="22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 x14ac:dyDescent="0.2">
      <c r="T903" s="32" t="str">
        <f t="shared" si="22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 x14ac:dyDescent="0.2">
      <c r="T904" s="32" t="str">
        <f t="shared" si="22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 x14ac:dyDescent="0.2">
      <c r="T905" s="32" t="str">
        <f t="shared" si="22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 x14ac:dyDescent="0.2">
      <c r="T906" s="32" t="str">
        <f t="shared" si="22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 x14ac:dyDescent="0.2">
      <c r="T907" s="32" t="str">
        <f t="shared" si="22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 x14ac:dyDescent="0.2">
      <c r="T908" s="32" t="str">
        <f t="shared" si="22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 x14ac:dyDescent="0.2">
      <c r="T909" s="32" t="str">
        <f t="shared" si="22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 x14ac:dyDescent="0.2">
      <c r="T910" s="32" t="str">
        <f t="shared" si="22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 x14ac:dyDescent="0.2">
      <c r="T911" s="32" t="str">
        <f t="shared" si="22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 x14ac:dyDescent="0.2">
      <c r="T912" s="32" t="str">
        <f t="shared" si="22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 x14ac:dyDescent="0.2">
      <c r="T913" s="32" t="str">
        <f t="shared" si="22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 x14ac:dyDescent="0.2">
      <c r="T914" s="32" t="str">
        <f t="shared" si="22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 x14ac:dyDescent="0.2">
      <c r="T915" s="32" t="str">
        <f t="shared" si="22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 x14ac:dyDescent="0.2">
      <c r="T916" s="32" t="str">
        <f t="shared" si="22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 x14ac:dyDescent="0.2">
      <c r="T917" s="32" t="str">
        <f t="shared" si="22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 x14ac:dyDescent="0.2">
      <c r="T918" s="32" t="str">
        <f t="shared" si="22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 x14ac:dyDescent="0.2">
      <c r="T919" s="32" t="str">
        <f t="shared" si="22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 x14ac:dyDescent="0.2">
      <c r="T920" s="32" t="str">
        <f t="shared" si="22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 x14ac:dyDescent="0.2">
      <c r="T921" s="32" t="str">
        <f t="shared" si="22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 x14ac:dyDescent="0.2">
      <c r="T922" s="32" t="str">
        <f t="shared" si="22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 x14ac:dyDescent="0.2">
      <c r="T923" s="32" t="str">
        <f t="shared" si="22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 x14ac:dyDescent="0.2">
      <c r="T924" s="32" t="str">
        <f t="shared" si="22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 x14ac:dyDescent="0.2">
      <c r="T925" s="32" t="str">
        <f t="shared" si="22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 x14ac:dyDescent="0.2">
      <c r="T926" s="32" t="str">
        <f t="shared" si="22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 x14ac:dyDescent="0.2">
      <c r="T927" s="32" t="str">
        <f t="shared" si="22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 x14ac:dyDescent="0.2">
      <c r="T928" s="32" t="str">
        <f t="shared" si="22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 x14ac:dyDescent="0.2">
      <c r="T929" s="32" t="str">
        <f t="shared" si="22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 x14ac:dyDescent="0.2">
      <c r="T930" s="32" t="str">
        <f t="shared" si="22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 x14ac:dyDescent="0.2">
      <c r="T931" s="32" t="str">
        <f t="shared" si="22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 x14ac:dyDescent="0.2">
      <c r="T932" s="32" t="str">
        <f t="shared" si="22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 x14ac:dyDescent="0.2">
      <c r="T933" s="32" t="str">
        <f t="shared" si="22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 x14ac:dyDescent="0.2">
      <c r="T934" s="32" t="str">
        <f t="shared" si="22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 x14ac:dyDescent="0.2">
      <c r="T935" s="32" t="str">
        <f t="shared" si="22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 x14ac:dyDescent="0.2">
      <c r="T936" s="32" t="str">
        <f t="shared" si="22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 x14ac:dyDescent="0.2">
      <c r="T937" s="32" t="str">
        <f t="shared" si="22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 x14ac:dyDescent="0.2">
      <c r="T938" s="32" t="str">
        <f t="shared" si="22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 x14ac:dyDescent="0.2">
      <c r="T939" s="32" t="str">
        <f t="shared" si="22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 x14ac:dyDescent="0.2">
      <c r="T940" s="32" t="str">
        <f t="shared" si="22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 x14ac:dyDescent="0.2">
      <c r="T941" s="32" t="str">
        <f t="shared" si="22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 x14ac:dyDescent="0.2">
      <c r="T942" s="32" t="str">
        <f t="shared" si="22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 x14ac:dyDescent="0.2">
      <c r="T943" s="32" t="str">
        <f t="shared" si="22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 x14ac:dyDescent="0.2">
      <c r="T944" s="32" t="str">
        <f t="shared" si="22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 x14ac:dyDescent="0.2">
      <c r="T945" s="32" t="str">
        <f t="shared" si="22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 x14ac:dyDescent="0.2">
      <c r="T946" s="32" t="str">
        <f t="shared" si="22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 x14ac:dyDescent="0.2">
      <c r="T947" s="32" t="str">
        <f t="shared" si="22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 x14ac:dyDescent="0.2">
      <c r="T948" s="32" t="str">
        <f t="shared" si="22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 x14ac:dyDescent="0.2">
      <c r="T949" s="32" t="str">
        <f t="shared" si="22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 x14ac:dyDescent="0.2">
      <c r="T950" s="32" t="str">
        <f t="shared" si="22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 x14ac:dyDescent="0.2">
      <c r="T951" s="32" t="str">
        <f t="shared" si="22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 x14ac:dyDescent="0.2">
      <c r="T952" s="32" t="str">
        <f t="shared" si="22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 x14ac:dyDescent="0.2">
      <c r="T953" s="32" t="str">
        <f t="shared" si="22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 x14ac:dyDescent="0.2">
      <c r="T954" s="32" t="str">
        <f t="shared" si="22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 x14ac:dyDescent="0.2">
      <c r="T955" s="32" t="str">
        <f t="shared" si="22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 x14ac:dyDescent="0.2">
      <c r="T956" s="32" t="str">
        <f t="shared" si="22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 x14ac:dyDescent="0.2">
      <c r="T957" s="32" t="str">
        <f t="shared" si="22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 x14ac:dyDescent="0.2">
      <c r="T958" s="32" t="str">
        <f t="shared" si="22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 x14ac:dyDescent="0.2">
      <c r="T959" s="32" t="str">
        <f t="shared" si="22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 x14ac:dyDescent="0.2">
      <c r="T960" s="32" t="str">
        <f t="shared" si="22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 x14ac:dyDescent="0.2">
      <c r="T961" s="32" t="str">
        <f t="shared" si="22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 x14ac:dyDescent="0.2">
      <c r="T962" s="32" t="str">
        <f t="shared" si="22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 x14ac:dyDescent="0.2">
      <c r="T963" s="32" t="str">
        <f t="shared" si="22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 x14ac:dyDescent="0.2">
      <c r="T964" s="32" t="str">
        <f t="shared" si="22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 x14ac:dyDescent="0.2">
      <c r="T965" s="32" t="str">
        <f t="shared" si="22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 x14ac:dyDescent="0.2">
      <c r="T966" s="32" t="str">
        <f t="shared" ref="T966:T1029" si="23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 x14ac:dyDescent="0.2">
      <c r="T967" s="32" t="str">
        <f t="shared" si="23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 x14ac:dyDescent="0.2">
      <c r="T968" s="32" t="str">
        <f t="shared" si="23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 x14ac:dyDescent="0.2">
      <c r="T969" s="32" t="str">
        <f t="shared" si="23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 x14ac:dyDescent="0.2">
      <c r="T970" s="32" t="str">
        <f t="shared" si="23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 x14ac:dyDescent="0.2">
      <c r="T971" s="32" t="str">
        <f t="shared" si="23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 x14ac:dyDescent="0.2">
      <c r="T972" s="32" t="str">
        <f t="shared" si="23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 x14ac:dyDescent="0.2">
      <c r="T973" s="32" t="str">
        <f t="shared" si="23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 x14ac:dyDescent="0.2">
      <c r="T974" s="32" t="str">
        <f t="shared" si="23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 x14ac:dyDescent="0.2">
      <c r="T975" s="32" t="str">
        <f t="shared" si="23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 x14ac:dyDescent="0.2">
      <c r="T976" s="32" t="str">
        <f t="shared" si="23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 x14ac:dyDescent="0.2">
      <c r="T977" s="32" t="str">
        <f t="shared" si="23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 x14ac:dyDescent="0.2">
      <c r="T978" s="32" t="str">
        <f t="shared" si="23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 x14ac:dyDescent="0.2">
      <c r="T979" s="32" t="str">
        <f t="shared" si="23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 x14ac:dyDescent="0.2">
      <c r="T980" s="32" t="str">
        <f t="shared" si="23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 x14ac:dyDescent="0.2">
      <c r="T981" s="32" t="str">
        <f t="shared" si="23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 x14ac:dyDescent="0.2">
      <c r="T982" s="32" t="str">
        <f t="shared" si="23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 x14ac:dyDescent="0.2">
      <c r="T983" s="32" t="str">
        <f t="shared" si="23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 x14ac:dyDescent="0.2">
      <c r="T984" s="32" t="str">
        <f t="shared" si="23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 x14ac:dyDescent="0.2">
      <c r="T985" s="32" t="str">
        <f t="shared" si="23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 x14ac:dyDescent="0.2">
      <c r="T986" s="32" t="str">
        <f t="shared" si="23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 x14ac:dyDescent="0.2">
      <c r="T987" s="32" t="str">
        <f t="shared" si="23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 x14ac:dyDescent="0.2">
      <c r="T988" s="32" t="str">
        <f t="shared" si="23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 x14ac:dyDescent="0.2">
      <c r="T989" s="32" t="str">
        <f t="shared" si="23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 x14ac:dyDescent="0.2">
      <c r="T990" s="32" t="str">
        <f t="shared" si="23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 x14ac:dyDescent="0.2">
      <c r="T991" s="32" t="str">
        <f t="shared" si="23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 x14ac:dyDescent="0.2">
      <c r="T992" s="32" t="str">
        <f t="shared" si="23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 x14ac:dyDescent="0.2">
      <c r="T993" s="32" t="str">
        <f t="shared" si="23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 x14ac:dyDescent="0.2">
      <c r="T994" s="32" t="str">
        <f t="shared" si="23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 x14ac:dyDescent="0.2">
      <c r="T995" s="32" t="str">
        <f t="shared" si="23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 x14ac:dyDescent="0.2">
      <c r="T996" s="32" t="str">
        <f t="shared" si="23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 x14ac:dyDescent="0.2">
      <c r="T997" s="32" t="str">
        <f t="shared" si="23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 x14ac:dyDescent="0.2">
      <c r="T998" s="32" t="str">
        <f t="shared" si="23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 x14ac:dyDescent="0.2">
      <c r="T999" s="32" t="str">
        <f t="shared" si="23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 x14ac:dyDescent="0.2">
      <c r="T1000" s="32" t="str">
        <f t="shared" si="23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 x14ac:dyDescent="0.2">
      <c r="T1001" s="32" t="str">
        <f t="shared" si="23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 x14ac:dyDescent="0.2">
      <c r="T1002" s="32" t="str">
        <f t="shared" si="23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 x14ac:dyDescent="0.2">
      <c r="T1003" s="32" t="str">
        <f t="shared" si="23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 x14ac:dyDescent="0.2">
      <c r="T1004" s="32" t="str">
        <f t="shared" si="23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 x14ac:dyDescent="0.2">
      <c r="T1005" s="32" t="str">
        <f t="shared" si="23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 x14ac:dyDescent="0.2">
      <c r="T1006" s="32" t="str">
        <f t="shared" si="23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 x14ac:dyDescent="0.2">
      <c r="T1007" s="32" t="str">
        <f t="shared" si="23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 x14ac:dyDescent="0.2">
      <c r="T1008" s="32" t="str">
        <f t="shared" si="23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 x14ac:dyDescent="0.2">
      <c r="T1009" s="32" t="str">
        <f t="shared" si="23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 x14ac:dyDescent="0.2">
      <c r="T1010" s="32" t="str">
        <f t="shared" si="23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 x14ac:dyDescent="0.2">
      <c r="T1011" s="32" t="str">
        <f t="shared" si="23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 x14ac:dyDescent="0.2">
      <c r="T1012" s="32" t="str">
        <f t="shared" si="23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 x14ac:dyDescent="0.2">
      <c r="T1013" s="32" t="str">
        <f t="shared" si="23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 x14ac:dyDescent="0.2">
      <c r="T1014" s="32" t="str">
        <f t="shared" si="23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 x14ac:dyDescent="0.2">
      <c r="T1015" s="32" t="str">
        <f t="shared" si="23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 x14ac:dyDescent="0.2">
      <c r="T1016" s="32" t="str">
        <f t="shared" si="23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 x14ac:dyDescent="0.2">
      <c r="T1017" s="32" t="str">
        <f t="shared" si="23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 x14ac:dyDescent="0.2">
      <c r="T1018" s="32" t="str">
        <f t="shared" si="23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 x14ac:dyDescent="0.2">
      <c r="T1019" s="32" t="str">
        <f t="shared" si="23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 x14ac:dyDescent="0.2">
      <c r="T1020" s="32" t="str">
        <f t="shared" si="23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 x14ac:dyDescent="0.2">
      <c r="T1021" s="32" t="str">
        <f t="shared" si="23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 x14ac:dyDescent="0.2">
      <c r="T1022" s="32" t="str">
        <f t="shared" si="23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 x14ac:dyDescent="0.2">
      <c r="T1023" s="32" t="str">
        <f t="shared" si="23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 x14ac:dyDescent="0.2">
      <c r="T1024" s="32" t="str">
        <f t="shared" si="23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 x14ac:dyDescent="0.2">
      <c r="T1025" s="32" t="str">
        <f t="shared" si="23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 x14ac:dyDescent="0.2">
      <c r="T1026" s="32" t="str">
        <f t="shared" si="23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 x14ac:dyDescent="0.2">
      <c r="T1027" s="32" t="str">
        <f t="shared" si="23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 x14ac:dyDescent="0.2">
      <c r="T1028" s="32" t="str">
        <f t="shared" si="23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 x14ac:dyDescent="0.2">
      <c r="T1029" s="32" t="str">
        <f t="shared" si="23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 x14ac:dyDescent="0.2">
      <c r="T1030" s="32" t="str">
        <f t="shared" ref="T1030:T1093" si="24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 x14ac:dyDescent="0.2">
      <c r="T1031" s="32" t="str">
        <f t="shared" si="24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 x14ac:dyDescent="0.2">
      <c r="T1032" s="32" t="str">
        <f t="shared" si="24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 x14ac:dyDescent="0.2">
      <c r="T1033" s="32" t="str">
        <f t="shared" si="24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 x14ac:dyDescent="0.2">
      <c r="T1034" s="32" t="str">
        <f t="shared" si="24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 x14ac:dyDescent="0.2">
      <c r="T1035" s="32" t="str">
        <f t="shared" si="24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 x14ac:dyDescent="0.2">
      <c r="T1036" s="32" t="str">
        <f t="shared" si="24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 x14ac:dyDescent="0.2">
      <c r="T1037" s="32" t="str">
        <f t="shared" si="24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 x14ac:dyDescent="0.2">
      <c r="T1038" s="32" t="str">
        <f t="shared" si="24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 x14ac:dyDescent="0.2">
      <c r="T1039" s="32" t="str">
        <f t="shared" si="24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 x14ac:dyDescent="0.2">
      <c r="T1040" s="32" t="str">
        <f t="shared" si="24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 x14ac:dyDescent="0.2">
      <c r="T1041" s="32" t="str">
        <f t="shared" si="24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 x14ac:dyDescent="0.2">
      <c r="T1042" s="32" t="str">
        <f t="shared" si="24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 x14ac:dyDescent="0.2">
      <c r="T1043" s="32" t="str">
        <f t="shared" si="24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 x14ac:dyDescent="0.2">
      <c r="T1044" s="32" t="str">
        <f t="shared" si="24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 x14ac:dyDescent="0.2">
      <c r="T1045" s="32" t="str">
        <f t="shared" si="24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 x14ac:dyDescent="0.2">
      <c r="T1046" s="32" t="str">
        <f t="shared" si="24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 x14ac:dyDescent="0.2">
      <c r="T1047" s="32" t="str">
        <f t="shared" si="24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 x14ac:dyDescent="0.2">
      <c r="T1048" s="32" t="str">
        <f t="shared" si="24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 x14ac:dyDescent="0.2">
      <c r="T1049" s="32" t="str">
        <f t="shared" si="24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 x14ac:dyDescent="0.2">
      <c r="T1050" s="32" t="str">
        <f t="shared" si="24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 x14ac:dyDescent="0.2">
      <c r="T1051" s="32" t="str">
        <f t="shared" si="24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 x14ac:dyDescent="0.2">
      <c r="T1052" s="32" t="str">
        <f t="shared" si="24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 x14ac:dyDescent="0.2">
      <c r="T1053" s="32" t="str">
        <f t="shared" si="24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 x14ac:dyDescent="0.2">
      <c r="T1054" s="32" t="str">
        <f t="shared" si="24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 x14ac:dyDescent="0.2">
      <c r="T1055" s="32" t="str">
        <f t="shared" si="24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 x14ac:dyDescent="0.2">
      <c r="T1056" s="32" t="str">
        <f t="shared" si="24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 x14ac:dyDescent="0.2">
      <c r="T1057" s="32" t="str">
        <f t="shared" si="24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 x14ac:dyDescent="0.2">
      <c r="T1058" s="32" t="str">
        <f t="shared" si="24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 x14ac:dyDescent="0.2">
      <c r="T1059" s="32" t="str">
        <f t="shared" si="24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 x14ac:dyDescent="0.2">
      <c r="T1060" s="32" t="str">
        <f t="shared" si="24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 x14ac:dyDescent="0.2">
      <c r="T1061" s="32" t="str">
        <f t="shared" si="24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 x14ac:dyDescent="0.2">
      <c r="T1062" s="32" t="str">
        <f t="shared" si="24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 x14ac:dyDescent="0.2">
      <c r="T1063" s="32" t="str">
        <f t="shared" si="24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 x14ac:dyDescent="0.2">
      <c r="T1064" s="32" t="str">
        <f t="shared" si="24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 x14ac:dyDescent="0.2">
      <c r="T1065" s="32" t="str">
        <f t="shared" si="24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 x14ac:dyDescent="0.2">
      <c r="T1066" s="32" t="str">
        <f t="shared" si="24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 x14ac:dyDescent="0.2">
      <c r="T1067" s="32" t="str">
        <f t="shared" si="24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 x14ac:dyDescent="0.2">
      <c r="T1068" s="32" t="str">
        <f t="shared" si="24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 x14ac:dyDescent="0.2">
      <c r="T1069" s="32" t="str">
        <f t="shared" si="24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 x14ac:dyDescent="0.2">
      <c r="T1070" s="32" t="str">
        <f t="shared" si="24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 x14ac:dyDescent="0.2">
      <c r="T1071" s="32" t="str">
        <f t="shared" si="24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 x14ac:dyDescent="0.2">
      <c r="T1072" s="32" t="str">
        <f t="shared" si="24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 x14ac:dyDescent="0.2">
      <c r="T1073" s="32" t="str">
        <f t="shared" si="24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 x14ac:dyDescent="0.2">
      <c r="T1074" s="32" t="str">
        <f t="shared" si="24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 x14ac:dyDescent="0.2">
      <c r="T1075" s="32" t="str">
        <f t="shared" si="24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 x14ac:dyDescent="0.2">
      <c r="T1076" s="32" t="str">
        <f t="shared" si="24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 x14ac:dyDescent="0.2">
      <c r="T1077" s="32" t="str">
        <f t="shared" si="24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 x14ac:dyDescent="0.2">
      <c r="T1078" s="32" t="str">
        <f t="shared" si="24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 x14ac:dyDescent="0.2">
      <c r="T1079" s="32" t="str">
        <f t="shared" si="24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 x14ac:dyDescent="0.2">
      <c r="T1080" s="32" t="str">
        <f t="shared" si="24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 x14ac:dyDescent="0.2">
      <c r="T1081" s="32" t="str">
        <f t="shared" si="24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 x14ac:dyDescent="0.2">
      <c r="T1082" s="32" t="str">
        <f t="shared" si="24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 x14ac:dyDescent="0.2">
      <c r="T1083" s="32" t="str">
        <f t="shared" si="24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 x14ac:dyDescent="0.2">
      <c r="T1084" s="32" t="str">
        <f t="shared" si="24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 x14ac:dyDescent="0.2">
      <c r="T1085" s="32" t="str">
        <f t="shared" si="24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 x14ac:dyDescent="0.2">
      <c r="T1086" s="32" t="str">
        <f t="shared" si="24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 x14ac:dyDescent="0.2">
      <c r="T1087" s="32" t="str">
        <f t="shared" si="24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 x14ac:dyDescent="0.2">
      <c r="T1088" s="32" t="str">
        <f t="shared" si="24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 x14ac:dyDescent="0.2">
      <c r="T1089" s="32" t="str">
        <f t="shared" si="24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 x14ac:dyDescent="0.2">
      <c r="T1090" s="32" t="str">
        <f t="shared" si="24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 x14ac:dyDescent="0.2">
      <c r="T1091" s="32" t="str">
        <f t="shared" si="24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 x14ac:dyDescent="0.2">
      <c r="T1092" s="32" t="str">
        <f t="shared" si="24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 x14ac:dyDescent="0.2">
      <c r="T1093" s="32" t="str">
        <f t="shared" si="24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 x14ac:dyDescent="0.2">
      <c r="T1094" s="32" t="str">
        <f t="shared" ref="T1094:T1157" si="25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 x14ac:dyDescent="0.2">
      <c r="T1095" s="32" t="str">
        <f t="shared" si="25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 x14ac:dyDescent="0.2">
      <c r="T1096" s="32" t="str">
        <f t="shared" si="25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 x14ac:dyDescent="0.2">
      <c r="T1097" s="32" t="str">
        <f t="shared" si="25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 x14ac:dyDescent="0.2">
      <c r="T1098" s="32" t="str">
        <f t="shared" si="25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 x14ac:dyDescent="0.2">
      <c r="T1099" s="32" t="str">
        <f t="shared" si="25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 x14ac:dyDescent="0.2">
      <c r="T1100" s="32" t="str">
        <f t="shared" si="25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 x14ac:dyDescent="0.2">
      <c r="T1101" s="32" t="str">
        <f t="shared" si="25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 x14ac:dyDescent="0.2">
      <c r="T1102" s="32" t="str">
        <f t="shared" si="25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 x14ac:dyDescent="0.2">
      <c r="T1103" s="32" t="str">
        <f t="shared" si="25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 x14ac:dyDescent="0.2">
      <c r="T1104" s="32" t="str">
        <f t="shared" si="25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 x14ac:dyDescent="0.2">
      <c r="T1105" s="32" t="str">
        <f t="shared" si="25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 x14ac:dyDescent="0.2">
      <c r="T1106" s="32" t="str">
        <f t="shared" si="25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 x14ac:dyDescent="0.2">
      <c r="T1107" s="32" t="str">
        <f t="shared" si="25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 x14ac:dyDescent="0.2">
      <c r="T1108" s="32" t="str">
        <f t="shared" si="25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 x14ac:dyDescent="0.2">
      <c r="T1109" s="32" t="str">
        <f t="shared" si="25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 x14ac:dyDescent="0.2">
      <c r="T1110" s="32" t="str">
        <f t="shared" si="25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 x14ac:dyDescent="0.2">
      <c r="T1111" s="32" t="str">
        <f t="shared" si="25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 x14ac:dyDescent="0.2">
      <c r="T1112" s="32" t="str">
        <f t="shared" si="25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 x14ac:dyDescent="0.2">
      <c r="T1113" s="32" t="str">
        <f t="shared" si="25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 x14ac:dyDescent="0.2">
      <c r="T1114" s="32" t="str">
        <f t="shared" si="25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 x14ac:dyDescent="0.2">
      <c r="T1115" s="32" t="str">
        <f t="shared" si="25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 x14ac:dyDescent="0.2">
      <c r="T1116" s="32" t="str">
        <f t="shared" si="25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 x14ac:dyDescent="0.2">
      <c r="T1117" s="32" t="str">
        <f t="shared" si="25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 x14ac:dyDescent="0.2">
      <c r="T1118" s="32" t="str">
        <f t="shared" si="25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 x14ac:dyDescent="0.2">
      <c r="T1119" s="32" t="str">
        <f t="shared" si="25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 x14ac:dyDescent="0.2">
      <c r="T1120" s="32" t="str">
        <f t="shared" si="25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 x14ac:dyDescent="0.2">
      <c r="T1121" s="32" t="str">
        <f t="shared" si="25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 x14ac:dyDescent="0.2">
      <c r="T1122" s="32" t="str">
        <f t="shared" si="25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 x14ac:dyDescent="0.2">
      <c r="T1123" s="32" t="str">
        <f t="shared" si="25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 x14ac:dyDescent="0.2">
      <c r="T1124" s="32" t="str">
        <f t="shared" si="25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 x14ac:dyDescent="0.2">
      <c r="T1125" s="32" t="str">
        <f t="shared" si="25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 x14ac:dyDescent="0.2">
      <c r="T1126" s="32" t="str">
        <f t="shared" si="25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 x14ac:dyDescent="0.2">
      <c r="T1127" s="32" t="str">
        <f t="shared" si="25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 x14ac:dyDescent="0.2">
      <c r="T1128" s="32" t="str">
        <f t="shared" si="25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 x14ac:dyDescent="0.2">
      <c r="T1129" s="32" t="str">
        <f t="shared" si="25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 x14ac:dyDescent="0.2">
      <c r="T1130" s="32" t="str">
        <f t="shared" si="25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 x14ac:dyDescent="0.2">
      <c r="T1131" s="32" t="str">
        <f t="shared" si="25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 x14ac:dyDescent="0.2">
      <c r="T1132" s="32" t="str">
        <f t="shared" si="25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 x14ac:dyDescent="0.2">
      <c r="T1133" s="32" t="str">
        <f t="shared" si="25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 x14ac:dyDescent="0.2">
      <c r="T1134" s="32" t="str">
        <f t="shared" si="25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 x14ac:dyDescent="0.2">
      <c r="T1135" s="32" t="str">
        <f t="shared" si="25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 x14ac:dyDescent="0.2">
      <c r="T1136" s="32" t="str">
        <f t="shared" si="25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 x14ac:dyDescent="0.2">
      <c r="T1137" s="32" t="str">
        <f t="shared" si="25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 x14ac:dyDescent="0.2">
      <c r="T1138" s="32" t="str">
        <f t="shared" si="25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 x14ac:dyDescent="0.2">
      <c r="T1139" s="32" t="str">
        <f t="shared" si="25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 x14ac:dyDescent="0.2">
      <c r="T1140" s="32" t="str">
        <f t="shared" si="25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 x14ac:dyDescent="0.2">
      <c r="T1141" s="32" t="str">
        <f t="shared" si="25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 x14ac:dyDescent="0.2">
      <c r="T1142" s="32" t="str">
        <f t="shared" si="25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 x14ac:dyDescent="0.2">
      <c r="T1143" s="32" t="str">
        <f t="shared" si="25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 x14ac:dyDescent="0.2">
      <c r="T1144" s="32" t="str">
        <f t="shared" si="25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 x14ac:dyDescent="0.2">
      <c r="T1145" s="32" t="str">
        <f t="shared" si="25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 x14ac:dyDescent="0.2">
      <c r="T1146" s="32" t="str">
        <f t="shared" si="25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 x14ac:dyDescent="0.2">
      <c r="T1147" s="32" t="str">
        <f t="shared" si="25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 x14ac:dyDescent="0.2">
      <c r="T1148" s="32" t="str">
        <f t="shared" si="25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 x14ac:dyDescent="0.2">
      <c r="T1149" s="32" t="str">
        <f t="shared" si="25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 x14ac:dyDescent="0.2">
      <c r="T1150" s="32" t="str">
        <f t="shared" si="25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 x14ac:dyDescent="0.2">
      <c r="T1151" s="32" t="str">
        <f t="shared" si="25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 x14ac:dyDescent="0.2">
      <c r="T1152" s="32" t="str">
        <f t="shared" si="25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 x14ac:dyDescent="0.2">
      <c r="T1153" s="32" t="str">
        <f t="shared" si="25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 x14ac:dyDescent="0.2">
      <c r="T1154" s="32" t="str">
        <f t="shared" si="25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 x14ac:dyDescent="0.2">
      <c r="T1155" s="32" t="str">
        <f t="shared" si="25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 x14ac:dyDescent="0.2">
      <c r="T1156" s="32" t="str">
        <f t="shared" si="25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 x14ac:dyDescent="0.2">
      <c r="T1157" s="32" t="str">
        <f t="shared" si="25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 x14ac:dyDescent="0.2">
      <c r="T1158" s="32" t="str">
        <f t="shared" ref="T1158:T1221" si="26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 x14ac:dyDescent="0.2">
      <c r="T1159" s="32" t="str">
        <f t="shared" si="26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 x14ac:dyDescent="0.2">
      <c r="T1160" s="32" t="str">
        <f t="shared" si="26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 x14ac:dyDescent="0.2">
      <c r="T1161" s="32" t="str">
        <f t="shared" si="26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 x14ac:dyDescent="0.2">
      <c r="T1162" s="32" t="str">
        <f t="shared" si="26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 x14ac:dyDescent="0.2">
      <c r="T1163" s="32" t="str">
        <f t="shared" si="26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 x14ac:dyDescent="0.2">
      <c r="T1164" s="32" t="str">
        <f t="shared" si="26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 x14ac:dyDescent="0.2">
      <c r="T1165" s="32" t="str">
        <f t="shared" si="26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 x14ac:dyDescent="0.2">
      <c r="T1166" s="32" t="str">
        <f t="shared" si="26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 x14ac:dyDescent="0.2">
      <c r="T1167" s="32" t="str">
        <f t="shared" si="26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 x14ac:dyDescent="0.2">
      <c r="T1168" s="32" t="str">
        <f t="shared" si="26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 x14ac:dyDescent="0.2">
      <c r="T1169" s="32" t="str">
        <f t="shared" si="26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 x14ac:dyDescent="0.2">
      <c r="T1170" s="32" t="str">
        <f t="shared" si="26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 x14ac:dyDescent="0.2">
      <c r="T1171" s="32" t="str">
        <f t="shared" si="26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 x14ac:dyDescent="0.2">
      <c r="T1172" s="32" t="str">
        <f t="shared" si="26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 x14ac:dyDescent="0.2">
      <c r="T1173" s="32" t="str">
        <f t="shared" si="26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 x14ac:dyDescent="0.2">
      <c r="T1174" s="32" t="str">
        <f t="shared" si="26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 x14ac:dyDescent="0.2">
      <c r="T1175" s="32" t="str">
        <f t="shared" si="26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 x14ac:dyDescent="0.2">
      <c r="T1176" s="32" t="str">
        <f t="shared" si="26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 x14ac:dyDescent="0.2">
      <c r="T1177" s="32" t="str">
        <f t="shared" si="26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 x14ac:dyDescent="0.2">
      <c r="T1178" s="32" t="str">
        <f t="shared" si="26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 x14ac:dyDescent="0.2">
      <c r="T1179" s="32" t="str">
        <f t="shared" si="26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 x14ac:dyDescent="0.2">
      <c r="T1180" s="32" t="str">
        <f t="shared" si="26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 x14ac:dyDescent="0.2">
      <c r="T1181" s="32" t="str">
        <f t="shared" si="26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 x14ac:dyDescent="0.2">
      <c r="T1182" s="32" t="str">
        <f t="shared" si="26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 x14ac:dyDescent="0.2">
      <c r="T1183" s="32" t="str">
        <f t="shared" si="26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 x14ac:dyDescent="0.2">
      <c r="T1184" s="32" t="str">
        <f t="shared" si="26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 x14ac:dyDescent="0.2">
      <c r="T1185" s="32" t="str">
        <f t="shared" si="26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 x14ac:dyDescent="0.2">
      <c r="T1186" s="32" t="str">
        <f t="shared" si="26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 x14ac:dyDescent="0.2">
      <c r="T1187" s="32" t="str">
        <f t="shared" si="26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 x14ac:dyDescent="0.2">
      <c r="T1188" s="32" t="str">
        <f t="shared" si="26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 x14ac:dyDescent="0.2">
      <c r="T1189" s="32" t="str">
        <f t="shared" si="26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 x14ac:dyDescent="0.2">
      <c r="T1190" s="32" t="str">
        <f t="shared" si="26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 x14ac:dyDescent="0.2">
      <c r="T1191" s="32" t="str">
        <f t="shared" si="26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 x14ac:dyDescent="0.2">
      <c r="T1192" s="32" t="str">
        <f t="shared" si="26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 x14ac:dyDescent="0.2">
      <c r="T1193" s="32" t="str">
        <f t="shared" si="26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 x14ac:dyDescent="0.2">
      <c r="T1194" s="32" t="str">
        <f t="shared" si="26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 x14ac:dyDescent="0.2">
      <c r="T1195" s="32" t="str">
        <f t="shared" si="26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 x14ac:dyDescent="0.2">
      <c r="T1196" s="32" t="str">
        <f t="shared" si="26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 x14ac:dyDescent="0.2">
      <c r="T1197" s="32" t="str">
        <f t="shared" si="26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 x14ac:dyDescent="0.2">
      <c r="T1198" s="32" t="str">
        <f t="shared" si="26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 x14ac:dyDescent="0.2">
      <c r="T1199" s="32" t="str">
        <f t="shared" si="26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 x14ac:dyDescent="0.2">
      <c r="T1200" s="32" t="str">
        <f t="shared" si="26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 x14ac:dyDescent="0.2">
      <c r="T1201" s="32" t="str">
        <f t="shared" si="26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 x14ac:dyDescent="0.2">
      <c r="T1202" s="32" t="str">
        <f t="shared" si="26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 x14ac:dyDescent="0.2">
      <c r="T1203" s="32" t="str">
        <f t="shared" si="26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 x14ac:dyDescent="0.2">
      <c r="T1204" s="32" t="str">
        <f t="shared" si="26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 x14ac:dyDescent="0.2">
      <c r="T1205" s="32" t="str">
        <f t="shared" si="26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 x14ac:dyDescent="0.2">
      <c r="T1206" s="32" t="str">
        <f t="shared" si="26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 x14ac:dyDescent="0.2">
      <c r="T1207" s="32" t="str">
        <f t="shared" si="26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 x14ac:dyDescent="0.2">
      <c r="T1208" s="32" t="str">
        <f t="shared" si="26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 x14ac:dyDescent="0.2">
      <c r="T1209" s="32" t="str">
        <f t="shared" si="26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 x14ac:dyDescent="0.2">
      <c r="T1210" s="32" t="str">
        <f t="shared" si="26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 x14ac:dyDescent="0.2">
      <c r="T1211" s="32" t="str">
        <f t="shared" si="26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 x14ac:dyDescent="0.2">
      <c r="T1212" s="32" t="str">
        <f t="shared" si="26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 x14ac:dyDescent="0.2">
      <c r="T1213" s="32" t="str">
        <f t="shared" si="26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 x14ac:dyDescent="0.2">
      <c r="T1214" s="32" t="str">
        <f t="shared" si="26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 x14ac:dyDescent="0.2">
      <c r="T1215" s="32" t="str">
        <f t="shared" si="26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 x14ac:dyDescent="0.2">
      <c r="T1216" s="32" t="str">
        <f t="shared" si="26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 x14ac:dyDescent="0.2">
      <c r="T1217" s="32" t="str">
        <f t="shared" si="26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 x14ac:dyDescent="0.2">
      <c r="T1218" s="32" t="str">
        <f t="shared" si="26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 x14ac:dyDescent="0.2">
      <c r="T1219" s="32" t="str">
        <f t="shared" si="26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 x14ac:dyDescent="0.2">
      <c r="T1220" s="32" t="str">
        <f t="shared" si="26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 x14ac:dyDescent="0.2">
      <c r="T1221" s="32" t="str">
        <f t="shared" si="26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 x14ac:dyDescent="0.2">
      <c r="T1222" s="32" t="str">
        <f t="shared" ref="T1222:T1285" si="27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 x14ac:dyDescent="0.2">
      <c r="T1223" s="32" t="str">
        <f t="shared" si="27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 x14ac:dyDescent="0.2">
      <c r="T1224" s="32" t="str">
        <f t="shared" si="27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 x14ac:dyDescent="0.2">
      <c r="T1225" s="32" t="str">
        <f t="shared" si="27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 x14ac:dyDescent="0.2">
      <c r="T1226" s="32" t="str">
        <f t="shared" si="27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 x14ac:dyDescent="0.2">
      <c r="T1227" s="32" t="str">
        <f t="shared" si="27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 x14ac:dyDescent="0.2">
      <c r="T1228" s="32" t="str">
        <f t="shared" si="27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 x14ac:dyDescent="0.2">
      <c r="T1229" s="32" t="str">
        <f t="shared" si="27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 x14ac:dyDescent="0.2">
      <c r="T1230" s="32" t="str">
        <f t="shared" si="27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 x14ac:dyDescent="0.2">
      <c r="T1231" s="32" t="str">
        <f t="shared" si="27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 x14ac:dyDescent="0.2">
      <c r="T1232" s="32" t="str">
        <f t="shared" si="27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 x14ac:dyDescent="0.2">
      <c r="T1233" s="32" t="str">
        <f t="shared" si="27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 x14ac:dyDescent="0.2">
      <c r="T1234" s="32" t="str">
        <f t="shared" si="27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 x14ac:dyDescent="0.2">
      <c r="T1235" s="32" t="str">
        <f t="shared" si="27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 x14ac:dyDescent="0.2">
      <c r="T1236" s="32" t="str">
        <f t="shared" si="27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 x14ac:dyDescent="0.2">
      <c r="T1237" s="32" t="str">
        <f t="shared" si="27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 x14ac:dyDescent="0.2">
      <c r="T1238" s="32" t="str">
        <f t="shared" si="27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 x14ac:dyDescent="0.2">
      <c r="T1239" s="32" t="str">
        <f t="shared" si="27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 x14ac:dyDescent="0.2">
      <c r="T1240" s="32" t="str">
        <f t="shared" si="27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 x14ac:dyDescent="0.2">
      <c r="T1241" s="32" t="str">
        <f t="shared" si="27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 x14ac:dyDescent="0.2">
      <c r="T1242" s="32" t="str">
        <f t="shared" si="27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 x14ac:dyDescent="0.2">
      <c r="T1243" s="32" t="str">
        <f t="shared" si="27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 x14ac:dyDescent="0.2">
      <c r="T1244" s="32" t="str">
        <f t="shared" si="27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 x14ac:dyDescent="0.2">
      <c r="T1245" s="32" t="str">
        <f t="shared" si="27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 x14ac:dyDescent="0.2">
      <c r="T1246" s="32" t="str">
        <f t="shared" si="27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 x14ac:dyDescent="0.2">
      <c r="T1247" s="32" t="str">
        <f t="shared" si="27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 x14ac:dyDescent="0.2">
      <c r="T1248" s="32" t="str">
        <f t="shared" si="27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 x14ac:dyDescent="0.2">
      <c r="T1249" s="32" t="str">
        <f t="shared" si="27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 x14ac:dyDescent="0.2">
      <c r="T1250" s="32" t="str">
        <f t="shared" si="27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 x14ac:dyDescent="0.2">
      <c r="T1251" s="32" t="str">
        <f t="shared" si="27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 x14ac:dyDescent="0.2">
      <c r="T1252" s="32" t="str">
        <f t="shared" si="27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 x14ac:dyDescent="0.2">
      <c r="T1253" s="32" t="str">
        <f t="shared" si="27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 x14ac:dyDescent="0.2">
      <c r="T1254" s="32" t="str">
        <f t="shared" si="27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 x14ac:dyDescent="0.2">
      <c r="T1255" s="32" t="str">
        <f t="shared" si="27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 x14ac:dyDescent="0.2">
      <c r="T1256" s="32" t="str">
        <f t="shared" si="27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 x14ac:dyDescent="0.2">
      <c r="T1257" s="32" t="str">
        <f t="shared" si="27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 x14ac:dyDescent="0.2">
      <c r="T1258" s="32" t="str">
        <f t="shared" si="27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 x14ac:dyDescent="0.2">
      <c r="T1259" s="32" t="str">
        <f t="shared" si="27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 x14ac:dyDescent="0.2">
      <c r="T1260" s="32" t="str">
        <f t="shared" si="27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 x14ac:dyDescent="0.2">
      <c r="T1261" s="32" t="str">
        <f t="shared" si="27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 x14ac:dyDescent="0.2">
      <c r="T1262" s="32" t="str">
        <f t="shared" si="27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 x14ac:dyDescent="0.2">
      <c r="T1263" s="32" t="str">
        <f t="shared" si="27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 x14ac:dyDescent="0.2">
      <c r="T1264" s="32" t="str">
        <f t="shared" si="27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 x14ac:dyDescent="0.2">
      <c r="T1265" s="32" t="str">
        <f t="shared" si="27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 x14ac:dyDescent="0.2">
      <c r="T1266" s="32" t="str">
        <f t="shared" si="27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 x14ac:dyDescent="0.2">
      <c r="T1267" s="32" t="str">
        <f t="shared" si="27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 x14ac:dyDescent="0.2">
      <c r="T1268" s="32" t="str">
        <f t="shared" si="27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 x14ac:dyDescent="0.2">
      <c r="T1269" s="32" t="str">
        <f t="shared" si="27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 x14ac:dyDescent="0.2">
      <c r="T1270" s="32" t="str">
        <f t="shared" si="27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 x14ac:dyDescent="0.2">
      <c r="T1271" s="32" t="str">
        <f t="shared" si="27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 x14ac:dyDescent="0.2">
      <c r="T1272" s="32" t="str">
        <f t="shared" si="27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 x14ac:dyDescent="0.2">
      <c r="T1273" s="32" t="str">
        <f t="shared" si="27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 x14ac:dyDescent="0.2">
      <c r="T1274" s="32" t="str">
        <f t="shared" si="27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 x14ac:dyDescent="0.2">
      <c r="T1275" s="32" t="str">
        <f t="shared" si="27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 x14ac:dyDescent="0.2">
      <c r="T1276" s="32" t="str">
        <f t="shared" si="27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 x14ac:dyDescent="0.2">
      <c r="T1277" s="32" t="str">
        <f t="shared" si="27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 x14ac:dyDescent="0.2">
      <c r="T1278" s="32" t="str">
        <f t="shared" si="27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 x14ac:dyDescent="0.2">
      <c r="T1279" s="32" t="str">
        <f t="shared" si="27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 x14ac:dyDescent="0.2">
      <c r="T1280" s="32" t="str">
        <f t="shared" si="27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 x14ac:dyDescent="0.2">
      <c r="T1281" s="32" t="str">
        <f t="shared" si="27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 x14ac:dyDescent="0.2">
      <c r="T1282" s="32" t="str">
        <f t="shared" si="27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 x14ac:dyDescent="0.2">
      <c r="T1283" s="32" t="str">
        <f t="shared" si="27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 x14ac:dyDescent="0.2">
      <c r="T1284" s="32" t="str">
        <f t="shared" si="27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 x14ac:dyDescent="0.2">
      <c r="T1285" s="32" t="str">
        <f t="shared" si="27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 x14ac:dyDescent="0.2">
      <c r="T1286" s="32" t="str">
        <f t="shared" ref="T1286:T1349" si="28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 x14ac:dyDescent="0.2">
      <c r="T1287" s="32" t="str">
        <f t="shared" si="28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 x14ac:dyDescent="0.2">
      <c r="T1288" s="32" t="str">
        <f t="shared" si="28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 x14ac:dyDescent="0.2">
      <c r="T1289" s="32" t="str">
        <f t="shared" si="28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 x14ac:dyDescent="0.2">
      <c r="T1290" s="32" t="str">
        <f t="shared" si="28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 x14ac:dyDescent="0.2">
      <c r="T1291" s="32" t="str">
        <f t="shared" si="28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 x14ac:dyDescent="0.2">
      <c r="T1292" s="32" t="str">
        <f t="shared" si="28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 x14ac:dyDescent="0.2">
      <c r="T1293" s="32" t="str">
        <f t="shared" si="28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 x14ac:dyDescent="0.2">
      <c r="T1294" s="32" t="str">
        <f t="shared" si="28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 x14ac:dyDescent="0.2">
      <c r="T1295" s="32" t="str">
        <f t="shared" si="28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 x14ac:dyDescent="0.2">
      <c r="T1296" s="32" t="str">
        <f t="shared" si="28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 x14ac:dyDescent="0.2">
      <c r="T1297" s="32" t="str">
        <f t="shared" si="28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 x14ac:dyDescent="0.2">
      <c r="T1298" s="32" t="str">
        <f t="shared" si="28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 x14ac:dyDescent="0.2">
      <c r="T1299" s="32" t="str">
        <f t="shared" si="28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 x14ac:dyDescent="0.2">
      <c r="T1300" s="32" t="str">
        <f t="shared" si="28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 x14ac:dyDescent="0.2">
      <c r="T1301" s="32" t="str">
        <f t="shared" si="28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 x14ac:dyDescent="0.2">
      <c r="T1302" s="32" t="str">
        <f t="shared" si="28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 x14ac:dyDescent="0.2">
      <c r="T1303" s="32" t="str">
        <f t="shared" si="28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 x14ac:dyDescent="0.2">
      <c r="T1304" s="32" t="str">
        <f t="shared" si="28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 x14ac:dyDescent="0.2">
      <c r="T1305" s="32" t="str">
        <f t="shared" si="28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 x14ac:dyDescent="0.2">
      <c r="T1306" s="32" t="str">
        <f t="shared" si="28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 x14ac:dyDescent="0.2">
      <c r="T1307" s="32" t="str">
        <f t="shared" si="28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 x14ac:dyDescent="0.2">
      <c r="T1308" s="32" t="str">
        <f t="shared" si="28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 x14ac:dyDescent="0.2">
      <c r="T1309" s="32" t="str">
        <f t="shared" si="28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 x14ac:dyDescent="0.2">
      <c r="T1310" s="32" t="str">
        <f t="shared" si="28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 x14ac:dyDescent="0.2">
      <c r="T1311" s="32" t="str">
        <f t="shared" si="28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 x14ac:dyDescent="0.2">
      <c r="T1312" s="32" t="str">
        <f t="shared" si="28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 x14ac:dyDescent="0.2">
      <c r="T1313" s="32" t="str">
        <f t="shared" si="28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 x14ac:dyDescent="0.2">
      <c r="T1314" s="32" t="str">
        <f t="shared" si="28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 x14ac:dyDescent="0.2">
      <c r="T1315" s="32" t="str">
        <f t="shared" si="28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 x14ac:dyDescent="0.2">
      <c r="T1316" s="32" t="str">
        <f t="shared" si="28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 x14ac:dyDescent="0.2">
      <c r="T1317" s="32" t="str">
        <f t="shared" si="28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 x14ac:dyDescent="0.2">
      <c r="T1318" s="32" t="str">
        <f t="shared" si="28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 x14ac:dyDescent="0.2">
      <c r="T1319" s="32" t="str">
        <f t="shared" si="28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 x14ac:dyDescent="0.2">
      <c r="T1320" s="32" t="str">
        <f t="shared" si="28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 x14ac:dyDescent="0.2">
      <c r="T1321" s="32" t="str">
        <f t="shared" si="28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 x14ac:dyDescent="0.2">
      <c r="T1322" s="32" t="str">
        <f t="shared" si="28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 x14ac:dyDescent="0.2">
      <c r="T1323" s="32" t="str">
        <f t="shared" si="28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 x14ac:dyDescent="0.2">
      <c r="T1324" s="32" t="str">
        <f t="shared" si="28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 x14ac:dyDescent="0.2">
      <c r="T1325" s="32" t="str">
        <f t="shared" si="28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 x14ac:dyDescent="0.2">
      <c r="T1326" s="32" t="str">
        <f t="shared" si="28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 x14ac:dyDescent="0.2">
      <c r="T1327" s="32" t="str">
        <f t="shared" si="28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 x14ac:dyDescent="0.2">
      <c r="T1328" s="32" t="str">
        <f t="shared" si="28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 x14ac:dyDescent="0.2">
      <c r="T1329" s="32" t="str">
        <f t="shared" si="28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 x14ac:dyDescent="0.2">
      <c r="T1330" s="32" t="str">
        <f t="shared" si="28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 x14ac:dyDescent="0.2">
      <c r="T1331" s="32" t="str">
        <f t="shared" si="28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 x14ac:dyDescent="0.2">
      <c r="T1332" s="32" t="str">
        <f t="shared" si="28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 x14ac:dyDescent="0.2">
      <c r="T1333" s="32" t="str">
        <f t="shared" si="28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 x14ac:dyDescent="0.2">
      <c r="T1334" s="32" t="str">
        <f t="shared" si="28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 x14ac:dyDescent="0.2">
      <c r="T1335" s="32" t="str">
        <f t="shared" si="28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 x14ac:dyDescent="0.2">
      <c r="T1336" s="32" t="str">
        <f t="shared" si="28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 x14ac:dyDescent="0.2">
      <c r="T1337" s="32" t="str">
        <f t="shared" si="28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 x14ac:dyDescent="0.2">
      <c r="T1338" s="32" t="str">
        <f t="shared" si="28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 x14ac:dyDescent="0.2">
      <c r="T1339" s="32" t="str">
        <f t="shared" si="28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 x14ac:dyDescent="0.2">
      <c r="T1340" s="32" t="str">
        <f t="shared" si="28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 x14ac:dyDescent="0.2">
      <c r="T1341" s="32" t="str">
        <f t="shared" si="28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 x14ac:dyDescent="0.2">
      <c r="T1342" s="32" t="str">
        <f t="shared" si="28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 x14ac:dyDescent="0.2">
      <c r="T1343" s="32" t="str">
        <f t="shared" si="28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 x14ac:dyDescent="0.2">
      <c r="T1344" s="32" t="str">
        <f t="shared" si="28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 x14ac:dyDescent="0.2">
      <c r="T1345" s="32" t="str">
        <f t="shared" si="28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 x14ac:dyDescent="0.2">
      <c r="T1346" s="32" t="str">
        <f t="shared" si="28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 x14ac:dyDescent="0.2">
      <c r="T1347" s="32" t="str">
        <f t="shared" si="28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 x14ac:dyDescent="0.2">
      <c r="T1348" s="32" t="str">
        <f t="shared" si="28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 x14ac:dyDescent="0.2">
      <c r="T1349" s="32" t="str">
        <f t="shared" si="28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 x14ac:dyDescent="0.2">
      <c r="T1350" s="32" t="str">
        <f t="shared" ref="T1350:T1413" si="29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 x14ac:dyDescent="0.2">
      <c r="T1351" s="32" t="str">
        <f t="shared" si="29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 x14ac:dyDescent="0.2">
      <c r="T1352" s="32" t="str">
        <f t="shared" si="29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 x14ac:dyDescent="0.2">
      <c r="T1353" s="32" t="str">
        <f t="shared" si="29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 x14ac:dyDescent="0.2">
      <c r="T1354" s="32" t="str">
        <f t="shared" si="29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 x14ac:dyDescent="0.2">
      <c r="T1355" s="32" t="str">
        <f t="shared" si="29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 x14ac:dyDescent="0.2">
      <c r="T1356" s="32" t="str">
        <f t="shared" si="29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 x14ac:dyDescent="0.2">
      <c r="T1357" s="32" t="str">
        <f t="shared" si="29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 x14ac:dyDescent="0.2">
      <c r="T1358" s="32" t="str">
        <f t="shared" si="29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 x14ac:dyDescent="0.2">
      <c r="T1359" s="32" t="str">
        <f t="shared" si="29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 x14ac:dyDescent="0.2">
      <c r="T1360" s="32" t="str">
        <f t="shared" si="29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 x14ac:dyDescent="0.2">
      <c r="T1361" s="32" t="str">
        <f t="shared" si="29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 x14ac:dyDescent="0.2">
      <c r="T1362" s="32" t="str">
        <f t="shared" si="29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 x14ac:dyDescent="0.2">
      <c r="T1363" s="32" t="str">
        <f t="shared" si="29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 x14ac:dyDescent="0.2">
      <c r="T1364" s="32" t="str">
        <f t="shared" si="29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 x14ac:dyDescent="0.2">
      <c r="T1365" s="32" t="str">
        <f t="shared" si="29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 x14ac:dyDescent="0.2">
      <c r="T1366" s="32" t="str">
        <f t="shared" si="29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 x14ac:dyDescent="0.2">
      <c r="T1367" s="32" t="str">
        <f t="shared" si="29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 x14ac:dyDescent="0.2">
      <c r="T1368" s="32" t="str">
        <f t="shared" si="29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 x14ac:dyDescent="0.2">
      <c r="T1369" s="32" t="str">
        <f t="shared" si="29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 x14ac:dyDescent="0.2">
      <c r="T1370" s="32" t="str">
        <f t="shared" si="29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 x14ac:dyDescent="0.2">
      <c r="T1371" s="32" t="str">
        <f t="shared" si="29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 x14ac:dyDescent="0.2">
      <c r="T1372" s="32" t="str">
        <f t="shared" si="29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 x14ac:dyDescent="0.2">
      <c r="T1373" s="32" t="str">
        <f t="shared" si="29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 x14ac:dyDescent="0.2">
      <c r="T1374" s="32" t="str">
        <f t="shared" si="29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 x14ac:dyDescent="0.2">
      <c r="T1375" s="32" t="str">
        <f t="shared" si="29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 x14ac:dyDescent="0.2">
      <c r="T1376" s="32" t="str">
        <f t="shared" si="29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 x14ac:dyDescent="0.2">
      <c r="T1377" s="32" t="str">
        <f t="shared" si="29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 x14ac:dyDescent="0.2">
      <c r="T1378" s="32" t="str">
        <f t="shared" si="29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 x14ac:dyDescent="0.2">
      <c r="T1379" s="32" t="str">
        <f t="shared" si="29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 x14ac:dyDescent="0.2">
      <c r="T1380" s="32" t="str">
        <f t="shared" si="29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 x14ac:dyDescent="0.2">
      <c r="T1381" s="32" t="str">
        <f t="shared" si="29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 x14ac:dyDescent="0.2">
      <c r="T1382" s="32" t="str">
        <f t="shared" si="29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 x14ac:dyDescent="0.2">
      <c r="T1383" s="32" t="str">
        <f t="shared" si="29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 x14ac:dyDescent="0.2">
      <c r="T1384" s="32" t="str">
        <f t="shared" si="29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 x14ac:dyDescent="0.2">
      <c r="T1385" s="32" t="str">
        <f t="shared" si="29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 x14ac:dyDescent="0.2">
      <c r="T1386" s="32" t="str">
        <f t="shared" si="29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 x14ac:dyDescent="0.2">
      <c r="T1387" s="32" t="str">
        <f t="shared" si="29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 x14ac:dyDescent="0.2">
      <c r="T1388" s="32" t="str">
        <f t="shared" si="29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 x14ac:dyDescent="0.2">
      <c r="T1389" s="32" t="str">
        <f t="shared" si="29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 x14ac:dyDescent="0.2">
      <c r="T1390" s="32" t="str">
        <f t="shared" si="29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 x14ac:dyDescent="0.2">
      <c r="T1391" s="32" t="str">
        <f t="shared" si="29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 x14ac:dyDescent="0.2">
      <c r="T1392" s="32" t="str">
        <f t="shared" si="29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 x14ac:dyDescent="0.2">
      <c r="T1393" s="32" t="str">
        <f t="shared" si="29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 x14ac:dyDescent="0.2">
      <c r="T1394" s="32" t="str">
        <f t="shared" si="29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 x14ac:dyDescent="0.2">
      <c r="T1395" s="32" t="str">
        <f t="shared" si="29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 x14ac:dyDescent="0.2">
      <c r="T1396" s="32" t="str">
        <f t="shared" si="29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 x14ac:dyDescent="0.2">
      <c r="T1397" s="32" t="str">
        <f t="shared" si="29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 x14ac:dyDescent="0.2">
      <c r="T1398" s="32" t="str">
        <f t="shared" si="29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 x14ac:dyDescent="0.2">
      <c r="T1399" s="32" t="str">
        <f t="shared" si="29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 x14ac:dyDescent="0.2">
      <c r="T1400" s="32" t="str">
        <f t="shared" si="29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 x14ac:dyDescent="0.2">
      <c r="T1401" s="32" t="str">
        <f t="shared" si="29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 x14ac:dyDescent="0.2">
      <c r="T1402" s="32" t="str">
        <f t="shared" si="29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 x14ac:dyDescent="0.2">
      <c r="T1403" s="32" t="str">
        <f t="shared" si="29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 x14ac:dyDescent="0.2">
      <c r="T1404" s="32" t="str">
        <f t="shared" si="29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 x14ac:dyDescent="0.2">
      <c r="T1405" s="32" t="str">
        <f t="shared" si="29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 x14ac:dyDescent="0.2">
      <c r="T1406" s="32" t="str">
        <f t="shared" si="29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 x14ac:dyDescent="0.2">
      <c r="T1407" s="32" t="str">
        <f t="shared" si="29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 x14ac:dyDescent="0.2">
      <c r="T1408" s="32" t="str">
        <f t="shared" si="29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 x14ac:dyDescent="0.2">
      <c r="T1409" s="32" t="str">
        <f t="shared" si="29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 x14ac:dyDescent="0.2">
      <c r="T1410" s="32" t="str">
        <f t="shared" si="29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 x14ac:dyDescent="0.2">
      <c r="T1411" s="32" t="str">
        <f t="shared" si="29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 x14ac:dyDescent="0.2">
      <c r="T1412" s="32" t="str">
        <f t="shared" si="29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 x14ac:dyDescent="0.2">
      <c r="T1413" s="32" t="str">
        <f t="shared" si="29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 x14ac:dyDescent="0.2">
      <c r="T1414" s="32" t="str">
        <f t="shared" ref="T1414:T1477" si="30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 x14ac:dyDescent="0.2">
      <c r="T1415" s="32" t="str">
        <f t="shared" si="30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 x14ac:dyDescent="0.2">
      <c r="T1416" s="32" t="str">
        <f t="shared" si="30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 x14ac:dyDescent="0.2">
      <c r="T1417" s="32" t="str">
        <f t="shared" si="30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 x14ac:dyDescent="0.2">
      <c r="T1418" s="32" t="str">
        <f t="shared" si="30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 x14ac:dyDescent="0.2">
      <c r="T1419" s="32" t="str">
        <f t="shared" si="30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 x14ac:dyDescent="0.2">
      <c r="T1420" s="32" t="str">
        <f t="shared" si="30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 x14ac:dyDescent="0.2">
      <c r="T1421" s="32" t="str">
        <f t="shared" si="30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 x14ac:dyDescent="0.2">
      <c r="T1422" s="32" t="str">
        <f t="shared" si="30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 x14ac:dyDescent="0.2">
      <c r="T1423" s="32" t="str">
        <f t="shared" si="30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 x14ac:dyDescent="0.2">
      <c r="T1424" s="32" t="str">
        <f t="shared" si="30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 x14ac:dyDescent="0.2">
      <c r="T1425" s="32" t="str">
        <f t="shared" si="30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 x14ac:dyDescent="0.2">
      <c r="T1426" s="32" t="str">
        <f t="shared" si="30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 x14ac:dyDescent="0.2">
      <c r="T1427" s="32" t="str">
        <f t="shared" si="30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 x14ac:dyDescent="0.2">
      <c r="T1428" s="32" t="str">
        <f t="shared" si="30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 x14ac:dyDescent="0.2">
      <c r="T1429" s="32" t="str">
        <f t="shared" si="30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 x14ac:dyDescent="0.2">
      <c r="T1430" s="32" t="str">
        <f t="shared" si="30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 x14ac:dyDescent="0.2">
      <c r="T1431" s="32" t="str">
        <f t="shared" si="30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 x14ac:dyDescent="0.2">
      <c r="T1432" s="32" t="str">
        <f t="shared" si="30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 x14ac:dyDescent="0.2">
      <c r="T1433" s="32" t="str">
        <f t="shared" si="30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 x14ac:dyDescent="0.2">
      <c r="T1434" s="32" t="str">
        <f t="shared" si="30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 x14ac:dyDescent="0.2">
      <c r="T1435" s="32" t="str">
        <f t="shared" si="30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 x14ac:dyDescent="0.2">
      <c r="T1436" s="32" t="str">
        <f t="shared" si="30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 x14ac:dyDescent="0.2">
      <c r="T1437" s="32" t="str">
        <f t="shared" si="30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 x14ac:dyDescent="0.2">
      <c r="T1438" s="32" t="str">
        <f t="shared" si="30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 x14ac:dyDescent="0.2">
      <c r="T1439" s="32" t="str">
        <f t="shared" si="30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 x14ac:dyDescent="0.2">
      <c r="T1440" s="32" t="str">
        <f t="shared" si="30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 x14ac:dyDescent="0.2">
      <c r="T1441" s="32" t="str">
        <f t="shared" si="30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 x14ac:dyDescent="0.2">
      <c r="T1442" s="32" t="str">
        <f t="shared" si="30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 x14ac:dyDescent="0.2">
      <c r="T1443" s="32" t="str">
        <f t="shared" si="30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 x14ac:dyDescent="0.2">
      <c r="T1444" s="32" t="str">
        <f t="shared" si="30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 x14ac:dyDescent="0.2">
      <c r="T1445" s="32" t="str">
        <f t="shared" si="30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 x14ac:dyDescent="0.2">
      <c r="T1446" s="32" t="str">
        <f t="shared" si="30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 x14ac:dyDescent="0.2">
      <c r="T1447" s="32" t="str">
        <f t="shared" si="30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 x14ac:dyDescent="0.2">
      <c r="T1448" s="32" t="str">
        <f t="shared" si="30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 x14ac:dyDescent="0.2">
      <c r="T1449" s="32" t="str">
        <f t="shared" si="30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 x14ac:dyDescent="0.2">
      <c r="T1450" s="32" t="str">
        <f t="shared" si="30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 x14ac:dyDescent="0.2">
      <c r="T1451" s="32" t="str">
        <f t="shared" si="30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 x14ac:dyDescent="0.2">
      <c r="T1452" s="32" t="str">
        <f t="shared" si="30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 x14ac:dyDescent="0.2">
      <c r="T1453" s="32" t="str">
        <f t="shared" si="30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 x14ac:dyDescent="0.2">
      <c r="T1454" s="32" t="str">
        <f t="shared" si="30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 x14ac:dyDescent="0.2">
      <c r="T1455" s="32" t="str">
        <f t="shared" si="30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 x14ac:dyDescent="0.2">
      <c r="T1456" s="32" t="str">
        <f t="shared" si="30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 x14ac:dyDescent="0.2">
      <c r="T1457" s="32" t="str">
        <f t="shared" si="30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 x14ac:dyDescent="0.2">
      <c r="T1458" s="32" t="str">
        <f t="shared" si="30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 x14ac:dyDescent="0.2">
      <c r="T1459" s="32" t="str">
        <f t="shared" si="30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 x14ac:dyDescent="0.2">
      <c r="T1460" s="32" t="str">
        <f t="shared" si="30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 x14ac:dyDescent="0.2">
      <c r="T1461" s="32" t="str">
        <f t="shared" si="30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 x14ac:dyDescent="0.2">
      <c r="T1462" s="32" t="str">
        <f t="shared" si="30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 x14ac:dyDescent="0.2">
      <c r="T1463" s="32" t="str">
        <f t="shared" si="30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 x14ac:dyDescent="0.2">
      <c r="T1464" s="32" t="str">
        <f t="shared" si="30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 x14ac:dyDescent="0.2">
      <c r="T1465" s="32" t="str">
        <f t="shared" si="30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 x14ac:dyDescent="0.2">
      <c r="T1466" s="32" t="str">
        <f t="shared" si="30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 x14ac:dyDescent="0.2">
      <c r="T1467" s="32" t="str">
        <f t="shared" si="30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 x14ac:dyDescent="0.2">
      <c r="T1468" s="32" t="str">
        <f t="shared" si="30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 x14ac:dyDescent="0.2">
      <c r="T1469" s="32" t="str">
        <f t="shared" si="30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 x14ac:dyDescent="0.2">
      <c r="T1470" s="32" t="str">
        <f t="shared" si="30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 x14ac:dyDescent="0.2">
      <c r="T1471" s="32" t="str">
        <f t="shared" si="30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 x14ac:dyDescent="0.2">
      <c r="T1472" s="32" t="str">
        <f t="shared" si="30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 x14ac:dyDescent="0.2">
      <c r="T1473" s="32" t="str">
        <f t="shared" si="30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 x14ac:dyDescent="0.2">
      <c r="T1474" s="32" t="str">
        <f t="shared" si="30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 x14ac:dyDescent="0.2">
      <c r="T1475" s="32" t="str">
        <f t="shared" si="30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 x14ac:dyDescent="0.2">
      <c r="T1476" s="32" t="str">
        <f t="shared" si="30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 x14ac:dyDescent="0.2">
      <c r="T1477" s="32" t="str">
        <f t="shared" si="30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 x14ac:dyDescent="0.2">
      <c r="T1478" s="32" t="str">
        <f t="shared" ref="T1478:T1541" si="31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 x14ac:dyDescent="0.2">
      <c r="T1479" s="32" t="str">
        <f t="shared" si="31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 x14ac:dyDescent="0.2">
      <c r="T1480" s="32" t="str">
        <f t="shared" si="31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 x14ac:dyDescent="0.2">
      <c r="T1481" s="32" t="str">
        <f t="shared" si="31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 x14ac:dyDescent="0.2">
      <c r="T1482" s="32" t="str">
        <f t="shared" si="31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 x14ac:dyDescent="0.2">
      <c r="T1483" s="32" t="str">
        <f t="shared" si="31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 x14ac:dyDescent="0.2">
      <c r="T1484" s="32" t="str">
        <f t="shared" si="31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 x14ac:dyDescent="0.2">
      <c r="T1485" s="32" t="str">
        <f t="shared" si="31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 x14ac:dyDescent="0.2">
      <c r="T1486" s="32" t="str">
        <f t="shared" si="31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 x14ac:dyDescent="0.2">
      <c r="T1487" s="32" t="str">
        <f t="shared" si="31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 x14ac:dyDescent="0.2">
      <c r="T1488" s="32" t="str">
        <f t="shared" si="31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 x14ac:dyDescent="0.2">
      <c r="T1489" s="32" t="str">
        <f t="shared" si="31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 x14ac:dyDescent="0.2">
      <c r="T1490" s="32" t="str">
        <f t="shared" si="31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 x14ac:dyDescent="0.2">
      <c r="T1491" s="32" t="str">
        <f t="shared" si="31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 x14ac:dyDescent="0.2">
      <c r="T1492" s="32" t="str">
        <f t="shared" si="31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 x14ac:dyDescent="0.2">
      <c r="T1493" s="32" t="str">
        <f t="shared" si="31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 x14ac:dyDescent="0.2">
      <c r="T1494" s="32" t="str">
        <f t="shared" si="31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 x14ac:dyDescent="0.2">
      <c r="T1495" s="32" t="str">
        <f t="shared" si="31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 x14ac:dyDescent="0.2">
      <c r="T1496" s="32" t="str">
        <f t="shared" si="31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 x14ac:dyDescent="0.2">
      <c r="T1497" s="32" t="str">
        <f t="shared" si="31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 x14ac:dyDescent="0.2">
      <c r="T1498" s="32" t="str">
        <f t="shared" si="31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 x14ac:dyDescent="0.2">
      <c r="T1499" s="32" t="str">
        <f t="shared" si="31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 x14ac:dyDescent="0.2">
      <c r="T1500" s="32" t="str">
        <f t="shared" si="31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 x14ac:dyDescent="0.2">
      <c r="T1501" s="32" t="str">
        <f t="shared" si="31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 x14ac:dyDescent="0.2">
      <c r="T1502" s="32" t="str">
        <f t="shared" si="31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 x14ac:dyDescent="0.2">
      <c r="T1503" s="32" t="str">
        <f t="shared" si="31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 x14ac:dyDescent="0.2">
      <c r="T1504" s="32" t="str">
        <f t="shared" si="31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 x14ac:dyDescent="0.2">
      <c r="T1505" s="32" t="str">
        <f t="shared" si="31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 x14ac:dyDescent="0.2">
      <c r="T1506" s="32" t="str">
        <f t="shared" si="31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 x14ac:dyDescent="0.2">
      <c r="T1507" s="32" t="str">
        <f t="shared" si="31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 x14ac:dyDescent="0.2">
      <c r="T1508" s="32" t="str">
        <f t="shared" si="31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 x14ac:dyDescent="0.2">
      <c r="T1509" s="32" t="str">
        <f t="shared" si="31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 x14ac:dyDescent="0.2">
      <c r="T1510" s="32" t="str">
        <f t="shared" si="31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 x14ac:dyDescent="0.2">
      <c r="T1511" s="32" t="str">
        <f t="shared" si="31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 x14ac:dyDescent="0.2">
      <c r="T1512" s="32" t="str">
        <f t="shared" si="31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 x14ac:dyDescent="0.2">
      <c r="T1513" s="32" t="str">
        <f t="shared" si="31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 x14ac:dyDescent="0.2">
      <c r="T1514" s="32" t="str">
        <f t="shared" si="31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 x14ac:dyDescent="0.2">
      <c r="T1515" s="32" t="str">
        <f t="shared" si="31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 x14ac:dyDescent="0.2">
      <c r="T1516" s="32" t="str">
        <f t="shared" si="31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 x14ac:dyDescent="0.2">
      <c r="T1517" s="32" t="str">
        <f t="shared" si="31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 x14ac:dyDescent="0.2">
      <c r="T1518" s="32" t="str">
        <f t="shared" si="31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 x14ac:dyDescent="0.2">
      <c r="T1519" s="32" t="str">
        <f t="shared" si="31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 x14ac:dyDescent="0.2">
      <c r="T1520" s="32" t="str">
        <f t="shared" si="31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 x14ac:dyDescent="0.2">
      <c r="T1521" s="32" t="str">
        <f t="shared" si="31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 x14ac:dyDescent="0.2">
      <c r="T1522" s="32" t="str">
        <f t="shared" si="31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 x14ac:dyDescent="0.2">
      <c r="T1523" s="32" t="str">
        <f t="shared" si="31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 x14ac:dyDescent="0.2">
      <c r="T1524" s="32" t="str">
        <f t="shared" si="31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 x14ac:dyDescent="0.2">
      <c r="T1525" s="32" t="str">
        <f t="shared" si="31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 x14ac:dyDescent="0.2">
      <c r="T1526" s="32" t="str">
        <f t="shared" si="31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 x14ac:dyDescent="0.2">
      <c r="T1527" s="32" t="str">
        <f t="shared" si="31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 x14ac:dyDescent="0.2">
      <c r="T1528" s="32" t="str">
        <f t="shared" si="31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 x14ac:dyDescent="0.2">
      <c r="T1529" s="32" t="str">
        <f t="shared" si="31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 x14ac:dyDescent="0.2">
      <c r="T1530" s="32" t="str">
        <f t="shared" si="31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 x14ac:dyDescent="0.2">
      <c r="T1531" s="32" t="str">
        <f t="shared" si="31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 x14ac:dyDescent="0.2">
      <c r="T1532" s="32" t="str">
        <f t="shared" si="31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 x14ac:dyDescent="0.2">
      <c r="T1533" s="32" t="str">
        <f t="shared" si="31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 x14ac:dyDescent="0.2">
      <c r="T1534" s="32" t="str">
        <f t="shared" si="31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 x14ac:dyDescent="0.2">
      <c r="T1535" s="32" t="str">
        <f t="shared" si="31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 x14ac:dyDescent="0.2">
      <c r="T1536" s="32" t="str">
        <f t="shared" si="31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 x14ac:dyDescent="0.2">
      <c r="T1537" s="32" t="str">
        <f t="shared" si="31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 x14ac:dyDescent="0.2">
      <c r="T1538" s="32" t="str">
        <f t="shared" si="31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 x14ac:dyDescent="0.2">
      <c r="T1539" s="32" t="str">
        <f t="shared" si="31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 x14ac:dyDescent="0.2">
      <c r="T1540" s="32" t="str">
        <f t="shared" si="31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 x14ac:dyDescent="0.2">
      <c r="T1541" s="32" t="str">
        <f t="shared" si="31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 x14ac:dyDescent="0.2">
      <c r="T1542" s="32" t="str">
        <f t="shared" ref="T1542:T1605" si="32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 x14ac:dyDescent="0.2">
      <c r="T1543" s="32" t="str">
        <f t="shared" si="32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 x14ac:dyDescent="0.2">
      <c r="T1544" s="32" t="str">
        <f t="shared" si="32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 x14ac:dyDescent="0.2">
      <c r="T1545" s="32" t="str">
        <f t="shared" si="32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 x14ac:dyDescent="0.2">
      <c r="T1546" s="32" t="str">
        <f t="shared" si="32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 x14ac:dyDescent="0.2">
      <c r="T1547" s="32" t="str">
        <f t="shared" si="32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 x14ac:dyDescent="0.2">
      <c r="T1548" s="32" t="str">
        <f t="shared" si="32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 x14ac:dyDescent="0.2">
      <c r="T1549" s="32" t="str">
        <f t="shared" si="32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 x14ac:dyDescent="0.2">
      <c r="T1550" s="32" t="str">
        <f t="shared" si="32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 x14ac:dyDescent="0.2">
      <c r="T1551" s="32" t="str">
        <f t="shared" si="32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 x14ac:dyDescent="0.2">
      <c r="T1552" s="32" t="str">
        <f t="shared" si="32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 x14ac:dyDescent="0.2">
      <c r="T1553" s="32" t="str">
        <f t="shared" si="32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 x14ac:dyDescent="0.2">
      <c r="T1554" s="32" t="str">
        <f t="shared" si="32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 x14ac:dyDescent="0.2">
      <c r="T1555" s="32" t="str">
        <f t="shared" si="32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 x14ac:dyDescent="0.2">
      <c r="T1556" s="32" t="str">
        <f t="shared" si="32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 x14ac:dyDescent="0.2">
      <c r="T1557" s="32" t="str">
        <f t="shared" si="32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 x14ac:dyDescent="0.2">
      <c r="T1558" s="32" t="str">
        <f t="shared" si="32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 x14ac:dyDescent="0.2">
      <c r="T1559" s="32" t="str">
        <f t="shared" si="32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 x14ac:dyDescent="0.2">
      <c r="T1560" s="32" t="str">
        <f t="shared" si="32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 x14ac:dyDescent="0.2">
      <c r="T1561" s="32" t="str">
        <f t="shared" si="32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 x14ac:dyDescent="0.2">
      <c r="T1562" s="32" t="str">
        <f t="shared" si="32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 x14ac:dyDescent="0.2">
      <c r="T1563" s="32" t="str">
        <f t="shared" si="32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 x14ac:dyDescent="0.2">
      <c r="T1564" s="32" t="str">
        <f t="shared" si="32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 x14ac:dyDescent="0.2">
      <c r="T1565" s="32" t="str">
        <f t="shared" si="32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 x14ac:dyDescent="0.2">
      <c r="T1566" s="32" t="str">
        <f t="shared" si="32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 x14ac:dyDescent="0.2">
      <c r="T1567" s="32" t="str">
        <f t="shared" si="32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 x14ac:dyDescent="0.2">
      <c r="T1568" s="32" t="str">
        <f t="shared" si="32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 x14ac:dyDescent="0.2">
      <c r="T1569" s="32" t="str">
        <f t="shared" si="32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 x14ac:dyDescent="0.2">
      <c r="T1570" s="32" t="str">
        <f t="shared" si="32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 x14ac:dyDescent="0.2">
      <c r="T1571" s="32" t="str">
        <f t="shared" si="32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 x14ac:dyDescent="0.2">
      <c r="T1572" s="32" t="str">
        <f t="shared" si="32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 x14ac:dyDescent="0.2">
      <c r="T1573" s="32" t="str">
        <f t="shared" si="32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 x14ac:dyDescent="0.2">
      <c r="T1574" s="32" t="str">
        <f t="shared" si="32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 x14ac:dyDescent="0.2">
      <c r="T1575" s="32" t="str">
        <f t="shared" si="32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 x14ac:dyDescent="0.2">
      <c r="T1576" s="32" t="str">
        <f t="shared" si="32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 x14ac:dyDescent="0.2">
      <c r="T1577" s="32" t="str">
        <f t="shared" si="32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 x14ac:dyDescent="0.2">
      <c r="T1578" s="32" t="str">
        <f t="shared" si="32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 x14ac:dyDescent="0.2">
      <c r="T1579" s="32" t="str">
        <f t="shared" si="32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 x14ac:dyDescent="0.2">
      <c r="T1580" s="32" t="str">
        <f t="shared" si="32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 x14ac:dyDescent="0.2">
      <c r="T1581" s="32" t="str">
        <f t="shared" si="32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 x14ac:dyDescent="0.2">
      <c r="T1582" s="32" t="str">
        <f t="shared" si="32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 x14ac:dyDescent="0.2">
      <c r="T1583" s="32" t="str">
        <f t="shared" si="32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 x14ac:dyDescent="0.2">
      <c r="T1584" s="32" t="str">
        <f t="shared" si="32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 x14ac:dyDescent="0.2">
      <c r="T1585" s="32" t="str">
        <f t="shared" si="32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 x14ac:dyDescent="0.2">
      <c r="T1586" s="32" t="str">
        <f t="shared" si="32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 x14ac:dyDescent="0.2">
      <c r="T1587" s="32" t="str">
        <f t="shared" si="32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 x14ac:dyDescent="0.2">
      <c r="T1588" s="32" t="str">
        <f t="shared" si="32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 x14ac:dyDescent="0.2">
      <c r="T1589" s="32" t="str">
        <f t="shared" si="32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 x14ac:dyDescent="0.2">
      <c r="T1590" s="32" t="str">
        <f t="shared" si="32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 x14ac:dyDescent="0.2">
      <c r="T1591" s="32" t="str">
        <f t="shared" si="32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 x14ac:dyDescent="0.2">
      <c r="T1592" s="32" t="str">
        <f t="shared" si="32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 x14ac:dyDescent="0.2">
      <c r="T1593" s="32" t="str">
        <f t="shared" si="32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 x14ac:dyDescent="0.2">
      <c r="T1594" s="32" t="str">
        <f t="shared" si="32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 x14ac:dyDescent="0.2">
      <c r="T1595" s="32" t="str">
        <f t="shared" si="32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 x14ac:dyDescent="0.2">
      <c r="T1596" s="32" t="str">
        <f t="shared" si="32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 x14ac:dyDescent="0.2">
      <c r="T1597" s="32" t="str">
        <f t="shared" si="32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 x14ac:dyDescent="0.2">
      <c r="T1598" s="32" t="str">
        <f t="shared" si="32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 x14ac:dyDescent="0.2">
      <c r="T1599" s="32" t="str">
        <f t="shared" si="32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 x14ac:dyDescent="0.2">
      <c r="T1600" s="32" t="str">
        <f t="shared" si="32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 x14ac:dyDescent="0.2">
      <c r="T1601" s="32" t="str">
        <f t="shared" si="32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 x14ac:dyDescent="0.2">
      <c r="T1602" s="32" t="str">
        <f t="shared" si="32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 x14ac:dyDescent="0.2">
      <c r="T1603" s="32" t="str">
        <f t="shared" si="32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 x14ac:dyDescent="0.2">
      <c r="T1604" s="32" t="str">
        <f t="shared" si="32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 x14ac:dyDescent="0.2">
      <c r="T1605" s="32" t="str">
        <f t="shared" si="32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 x14ac:dyDescent="0.2">
      <c r="T1606" s="32" t="str">
        <f t="shared" ref="T1606:T1669" si="33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 x14ac:dyDescent="0.2">
      <c r="T1607" s="32" t="str">
        <f t="shared" si="33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 x14ac:dyDescent="0.2">
      <c r="T1608" s="32" t="str">
        <f t="shared" si="33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 x14ac:dyDescent="0.2">
      <c r="T1609" s="32" t="str">
        <f t="shared" si="33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 x14ac:dyDescent="0.2">
      <c r="T1610" s="32" t="str">
        <f t="shared" si="33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 x14ac:dyDescent="0.2">
      <c r="T1611" s="32" t="str">
        <f t="shared" si="33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 x14ac:dyDescent="0.2">
      <c r="T1612" s="32" t="str">
        <f t="shared" si="33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 x14ac:dyDescent="0.2">
      <c r="T1613" s="32" t="str">
        <f t="shared" si="33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 x14ac:dyDescent="0.2">
      <c r="T1614" s="32" t="str">
        <f t="shared" si="33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 x14ac:dyDescent="0.2">
      <c r="T1615" s="32" t="str">
        <f t="shared" si="33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 x14ac:dyDescent="0.2">
      <c r="T1616" s="32" t="str">
        <f t="shared" si="33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 x14ac:dyDescent="0.2">
      <c r="T1617" s="32" t="str">
        <f t="shared" si="33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 x14ac:dyDescent="0.2">
      <c r="T1618" s="32" t="str">
        <f t="shared" si="33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 x14ac:dyDescent="0.2">
      <c r="T1619" s="32" t="str">
        <f t="shared" si="33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 x14ac:dyDescent="0.2">
      <c r="T1620" s="32" t="str">
        <f t="shared" si="33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 x14ac:dyDescent="0.2">
      <c r="T1621" s="32" t="str">
        <f t="shared" si="33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 x14ac:dyDescent="0.2">
      <c r="T1622" s="32" t="str">
        <f t="shared" si="33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 x14ac:dyDescent="0.2">
      <c r="T1623" s="32" t="str">
        <f t="shared" si="33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 x14ac:dyDescent="0.2">
      <c r="T1624" s="32" t="str">
        <f t="shared" si="33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 x14ac:dyDescent="0.2">
      <c r="T1625" s="32" t="str">
        <f t="shared" si="33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 x14ac:dyDescent="0.2">
      <c r="T1626" s="32" t="str">
        <f t="shared" si="33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 x14ac:dyDescent="0.2">
      <c r="T1627" s="32" t="str">
        <f t="shared" si="33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 x14ac:dyDescent="0.2">
      <c r="T1628" s="32" t="str">
        <f t="shared" si="33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 x14ac:dyDescent="0.2">
      <c r="T1629" s="32" t="str">
        <f t="shared" si="33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 x14ac:dyDescent="0.2">
      <c r="T1630" s="32" t="str">
        <f t="shared" si="33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 x14ac:dyDescent="0.2">
      <c r="T1631" s="32" t="str">
        <f t="shared" si="33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 x14ac:dyDescent="0.2">
      <c r="T1632" s="32" t="str">
        <f t="shared" si="33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 x14ac:dyDescent="0.2">
      <c r="T1633" s="32" t="str">
        <f t="shared" si="33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 x14ac:dyDescent="0.2">
      <c r="T1634" s="32" t="str">
        <f t="shared" si="33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 x14ac:dyDescent="0.2">
      <c r="T1635" s="32" t="str">
        <f t="shared" si="33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 x14ac:dyDescent="0.2">
      <c r="T1636" s="32" t="str">
        <f t="shared" si="33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 x14ac:dyDescent="0.2">
      <c r="T1637" s="32" t="str">
        <f t="shared" si="33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 x14ac:dyDescent="0.2">
      <c r="T1638" s="32" t="str">
        <f t="shared" si="33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 x14ac:dyDescent="0.2">
      <c r="T1639" s="32" t="str">
        <f t="shared" si="33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 x14ac:dyDescent="0.2">
      <c r="T1640" s="32" t="str">
        <f t="shared" si="33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 x14ac:dyDescent="0.2">
      <c r="T1641" s="32" t="str">
        <f t="shared" si="33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 x14ac:dyDescent="0.2">
      <c r="T1642" s="32" t="str">
        <f t="shared" si="33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 x14ac:dyDescent="0.2">
      <c r="T1643" s="32" t="str">
        <f t="shared" si="33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 x14ac:dyDescent="0.2">
      <c r="T1644" s="32" t="str">
        <f t="shared" si="33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 x14ac:dyDescent="0.2">
      <c r="T1645" s="32" t="str">
        <f t="shared" si="33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 x14ac:dyDescent="0.2">
      <c r="T1646" s="32" t="str">
        <f t="shared" si="33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 x14ac:dyDescent="0.2">
      <c r="T1647" s="32" t="str">
        <f t="shared" si="33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 x14ac:dyDescent="0.2">
      <c r="T1648" s="32" t="str">
        <f t="shared" si="33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 x14ac:dyDescent="0.2">
      <c r="T1649" s="32" t="str">
        <f t="shared" si="33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 x14ac:dyDescent="0.2">
      <c r="T1650" s="32" t="str">
        <f t="shared" si="33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 x14ac:dyDescent="0.2">
      <c r="T1651" s="32" t="str">
        <f t="shared" si="33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 x14ac:dyDescent="0.2">
      <c r="T1652" s="32" t="str">
        <f t="shared" si="33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 x14ac:dyDescent="0.2">
      <c r="T1653" s="32" t="str">
        <f t="shared" si="33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 x14ac:dyDescent="0.2">
      <c r="T1654" s="32" t="str">
        <f t="shared" si="33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 x14ac:dyDescent="0.2">
      <c r="T1655" s="32" t="str">
        <f t="shared" si="33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 x14ac:dyDescent="0.2">
      <c r="T1656" s="32" t="str">
        <f t="shared" si="33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 x14ac:dyDescent="0.2">
      <c r="T1657" s="32" t="str">
        <f t="shared" si="33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 x14ac:dyDescent="0.2">
      <c r="T1658" s="32" t="str">
        <f t="shared" si="33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 x14ac:dyDescent="0.2">
      <c r="T1659" s="32" t="str">
        <f t="shared" si="33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 x14ac:dyDescent="0.2">
      <c r="T1660" s="32" t="str">
        <f t="shared" si="33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 x14ac:dyDescent="0.2">
      <c r="T1661" s="32" t="str">
        <f t="shared" si="33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 x14ac:dyDescent="0.2">
      <c r="T1662" s="32" t="str">
        <f t="shared" si="33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 x14ac:dyDescent="0.2">
      <c r="T1663" s="32" t="str">
        <f t="shared" si="33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 x14ac:dyDescent="0.2">
      <c r="T1664" s="32" t="str">
        <f t="shared" si="33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 x14ac:dyDescent="0.2">
      <c r="T1665" s="32" t="str">
        <f t="shared" si="33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 x14ac:dyDescent="0.2">
      <c r="T1666" s="32" t="str">
        <f t="shared" si="33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 x14ac:dyDescent="0.2">
      <c r="T1667" s="32" t="str">
        <f t="shared" si="33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 x14ac:dyDescent="0.2">
      <c r="T1668" s="32" t="str">
        <f t="shared" si="33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 x14ac:dyDescent="0.2">
      <c r="T1669" s="32" t="str">
        <f t="shared" si="33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 x14ac:dyDescent="0.2">
      <c r="T1670" s="32" t="str">
        <f t="shared" ref="T1670:T1733" si="34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 x14ac:dyDescent="0.2">
      <c r="T1671" s="32" t="str">
        <f t="shared" si="34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 x14ac:dyDescent="0.2">
      <c r="T1672" s="32" t="str">
        <f t="shared" si="34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 x14ac:dyDescent="0.2">
      <c r="T1673" s="32" t="str">
        <f t="shared" si="34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 x14ac:dyDescent="0.2">
      <c r="T1674" s="32" t="str">
        <f t="shared" si="34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 x14ac:dyDescent="0.2">
      <c r="T1675" s="32" t="str">
        <f t="shared" si="34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 x14ac:dyDescent="0.2">
      <c r="T1676" s="32" t="str">
        <f t="shared" si="34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 x14ac:dyDescent="0.2">
      <c r="T1677" s="32" t="str">
        <f t="shared" si="34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 x14ac:dyDescent="0.2">
      <c r="T1678" s="32" t="str">
        <f t="shared" si="34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 x14ac:dyDescent="0.2">
      <c r="T1679" s="32" t="str">
        <f t="shared" si="34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 x14ac:dyDescent="0.2">
      <c r="T1680" s="32" t="str">
        <f t="shared" si="34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 x14ac:dyDescent="0.2">
      <c r="T1681" s="32" t="str">
        <f t="shared" si="34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 x14ac:dyDescent="0.2">
      <c r="T1682" s="32" t="str">
        <f t="shared" si="34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 x14ac:dyDescent="0.2">
      <c r="T1683" s="32" t="str">
        <f t="shared" si="34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 x14ac:dyDescent="0.2">
      <c r="T1684" s="32" t="str">
        <f t="shared" si="34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 x14ac:dyDescent="0.2">
      <c r="T1685" s="32" t="str">
        <f t="shared" si="34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 x14ac:dyDescent="0.2">
      <c r="T1686" s="32" t="str">
        <f t="shared" si="34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 x14ac:dyDescent="0.2">
      <c r="T1687" s="32" t="str">
        <f t="shared" si="34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 x14ac:dyDescent="0.2">
      <c r="T1688" s="32" t="str">
        <f t="shared" si="34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 x14ac:dyDescent="0.2">
      <c r="T1689" s="32" t="str">
        <f t="shared" si="34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 x14ac:dyDescent="0.2">
      <c r="T1690" s="32" t="str">
        <f t="shared" si="34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 x14ac:dyDescent="0.2">
      <c r="T1691" s="32" t="str">
        <f t="shared" si="34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 x14ac:dyDescent="0.2">
      <c r="T1692" s="32" t="str">
        <f t="shared" si="34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 x14ac:dyDescent="0.2">
      <c r="T1693" s="32" t="str">
        <f t="shared" si="34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 x14ac:dyDescent="0.2">
      <c r="T1694" s="32" t="str">
        <f t="shared" si="34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 x14ac:dyDescent="0.2">
      <c r="T1695" s="32" t="str">
        <f t="shared" si="34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 x14ac:dyDescent="0.2">
      <c r="T1696" s="32" t="str">
        <f t="shared" si="34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 x14ac:dyDescent="0.2">
      <c r="T1697" s="32" t="str">
        <f t="shared" si="34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 x14ac:dyDescent="0.2">
      <c r="T1698" s="32" t="str">
        <f t="shared" si="34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 x14ac:dyDescent="0.2">
      <c r="T1699" s="32" t="str">
        <f t="shared" si="34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 x14ac:dyDescent="0.2">
      <c r="T1700" s="32" t="str">
        <f t="shared" si="34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 x14ac:dyDescent="0.2">
      <c r="T1701" s="32" t="str">
        <f t="shared" si="34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 x14ac:dyDescent="0.2">
      <c r="T1702" s="32" t="str">
        <f t="shared" si="34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 x14ac:dyDescent="0.2">
      <c r="T1703" s="32" t="str">
        <f t="shared" si="34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 x14ac:dyDescent="0.2">
      <c r="T1704" s="32" t="str">
        <f t="shared" si="34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 x14ac:dyDescent="0.2">
      <c r="T1705" s="32" t="str">
        <f t="shared" si="34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 x14ac:dyDescent="0.2">
      <c r="T1706" s="32" t="str">
        <f t="shared" si="34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 x14ac:dyDescent="0.2">
      <c r="T1707" s="32" t="str">
        <f t="shared" si="34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 x14ac:dyDescent="0.2">
      <c r="T1708" s="32" t="str">
        <f t="shared" si="34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 x14ac:dyDescent="0.2">
      <c r="T1709" s="32" t="str">
        <f t="shared" si="34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 x14ac:dyDescent="0.2">
      <c r="T1710" s="32" t="str">
        <f t="shared" si="34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 x14ac:dyDescent="0.2">
      <c r="T1711" s="32" t="str">
        <f t="shared" si="34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 x14ac:dyDescent="0.2">
      <c r="T1712" s="32" t="str">
        <f t="shared" si="34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 x14ac:dyDescent="0.2">
      <c r="T1713" s="32" t="str">
        <f t="shared" si="34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 x14ac:dyDescent="0.2">
      <c r="T1714" s="32" t="str">
        <f t="shared" si="34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 x14ac:dyDescent="0.2">
      <c r="T1715" s="32" t="str">
        <f t="shared" si="34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 x14ac:dyDescent="0.2">
      <c r="T1716" s="32" t="str">
        <f t="shared" si="34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 x14ac:dyDescent="0.2">
      <c r="T1717" s="32" t="str">
        <f t="shared" si="34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 x14ac:dyDescent="0.2">
      <c r="T1718" s="32" t="str">
        <f t="shared" si="34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 x14ac:dyDescent="0.2">
      <c r="T1719" s="32" t="str">
        <f t="shared" si="34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 x14ac:dyDescent="0.2">
      <c r="T1720" s="32" t="str">
        <f t="shared" si="34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 x14ac:dyDescent="0.2">
      <c r="T1721" s="32" t="str">
        <f t="shared" si="34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 x14ac:dyDescent="0.2">
      <c r="T1722" s="32" t="str">
        <f t="shared" si="34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 x14ac:dyDescent="0.2">
      <c r="T1723" s="32" t="str">
        <f t="shared" si="34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 x14ac:dyDescent="0.2">
      <c r="T1724" s="32" t="str">
        <f t="shared" si="34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 x14ac:dyDescent="0.2">
      <c r="T1725" s="32" t="str">
        <f t="shared" si="34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 x14ac:dyDescent="0.2">
      <c r="T1726" s="32" t="str">
        <f t="shared" si="34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 x14ac:dyDescent="0.2">
      <c r="T1727" s="32" t="str">
        <f t="shared" si="34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 x14ac:dyDescent="0.2">
      <c r="T1728" s="32" t="str">
        <f t="shared" si="34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 x14ac:dyDescent="0.2">
      <c r="T1729" s="32" t="str">
        <f t="shared" si="34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 x14ac:dyDescent="0.2">
      <c r="T1730" s="32" t="str">
        <f t="shared" si="34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 x14ac:dyDescent="0.2">
      <c r="T1731" s="32" t="str">
        <f t="shared" si="34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 x14ac:dyDescent="0.2">
      <c r="T1732" s="32" t="str">
        <f t="shared" si="34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 x14ac:dyDescent="0.2">
      <c r="T1733" s="32" t="str">
        <f t="shared" si="34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 x14ac:dyDescent="0.2">
      <c r="T1734" s="32" t="str">
        <f t="shared" ref="T1734:T1797" si="35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 x14ac:dyDescent="0.2">
      <c r="T1735" s="32" t="str">
        <f t="shared" si="35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 x14ac:dyDescent="0.2">
      <c r="T1736" s="32" t="str">
        <f t="shared" si="35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 x14ac:dyDescent="0.2">
      <c r="T1737" s="32" t="str">
        <f t="shared" si="35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 x14ac:dyDescent="0.2">
      <c r="T1738" s="32" t="str">
        <f t="shared" si="35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 x14ac:dyDescent="0.2">
      <c r="T1739" s="32" t="str">
        <f t="shared" si="35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 x14ac:dyDescent="0.2">
      <c r="T1740" s="32" t="str">
        <f t="shared" si="35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 x14ac:dyDescent="0.2">
      <c r="T1741" s="32" t="str">
        <f t="shared" si="35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 x14ac:dyDescent="0.2">
      <c r="T1742" s="32" t="str">
        <f t="shared" si="35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 x14ac:dyDescent="0.2">
      <c r="T1743" s="32" t="str">
        <f t="shared" si="35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 x14ac:dyDescent="0.2">
      <c r="T1744" s="32" t="str">
        <f t="shared" si="35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 x14ac:dyDescent="0.2">
      <c r="T1745" s="32" t="str">
        <f t="shared" si="35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 x14ac:dyDescent="0.2">
      <c r="T1746" s="32" t="str">
        <f t="shared" si="35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 x14ac:dyDescent="0.2">
      <c r="T1747" s="32" t="str">
        <f t="shared" si="35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 x14ac:dyDescent="0.2">
      <c r="T1748" s="32" t="str">
        <f t="shared" si="35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 x14ac:dyDescent="0.2">
      <c r="T1749" s="32" t="str">
        <f t="shared" si="35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 x14ac:dyDescent="0.2">
      <c r="T1750" s="32" t="str">
        <f t="shared" si="35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 x14ac:dyDescent="0.2">
      <c r="T1751" s="32" t="str">
        <f t="shared" si="35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 x14ac:dyDescent="0.2">
      <c r="T1752" s="32" t="str">
        <f t="shared" si="35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 x14ac:dyDescent="0.2">
      <c r="T1753" s="32" t="str">
        <f t="shared" si="35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 x14ac:dyDescent="0.2">
      <c r="T1754" s="32" t="str">
        <f t="shared" si="35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 x14ac:dyDescent="0.2">
      <c r="T1755" s="32" t="str">
        <f t="shared" si="35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 x14ac:dyDescent="0.2">
      <c r="T1756" s="32" t="str">
        <f t="shared" si="35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 x14ac:dyDescent="0.2">
      <c r="T1757" s="32" t="str">
        <f t="shared" si="35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 x14ac:dyDescent="0.2">
      <c r="T1758" s="32" t="str">
        <f t="shared" si="35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 x14ac:dyDescent="0.2">
      <c r="T1759" s="32" t="str">
        <f t="shared" si="35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 x14ac:dyDescent="0.2">
      <c r="T1760" s="32" t="str">
        <f t="shared" si="35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 x14ac:dyDescent="0.2">
      <c r="T1761" s="32" t="str">
        <f t="shared" si="35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 x14ac:dyDescent="0.2">
      <c r="T1762" s="32" t="str">
        <f t="shared" si="35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 x14ac:dyDescent="0.2">
      <c r="T1763" s="32" t="str">
        <f t="shared" si="35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 x14ac:dyDescent="0.2">
      <c r="T1764" s="32" t="str">
        <f t="shared" si="35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 x14ac:dyDescent="0.2">
      <c r="T1765" s="32" t="str">
        <f t="shared" si="35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 x14ac:dyDescent="0.2">
      <c r="T1766" s="32" t="str">
        <f t="shared" si="35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 x14ac:dyDescent="0.2">
      <c r="T1767" s="32" t="str">
        <f t="shared" si="35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 x14ac:dyDescent="0.2">
      <c r="T1768" s="32" t="str">
        <f t="shared" si="35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 x14ac:dyDescent="0.2">
      <c r="T1769" s="32" t="str">
        <f t="shared" si="35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 x14ac:dyDescent="0.2">
      <c r="T1770" s="32" t="str">
        <f t="shared" si="35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 x14ac:dyDescent="0.2">
      <c r="T1771" s="32" t="str">
        <f t="shared" si="35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 x14ac:dyDescent="0.2">
      <c r="T1772" s="32" t="str">
        <f t="shared" si="35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 x14ac:dyDescent="0.2">
      <c r="T1773" s="32" t="str">
        <f t="shared" si="35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 x14ac:dyDescent="0.2">
      <c r="T1774" s="32" t="str">
        <f t="shared" si="35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 x14ac:dyDescent="0.2">
      <c r="T1775" s="32" t="str">
        <f t="shared" si="35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 x14ac:dyDescent="0.2">
      <c r="T1776" s="32" t="str">
        <f t="shared" si="35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 x14ac:dyDescent="0.2">
      <c r="T1777" s="32" t="str">
        <f t="shared" si="35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 x14ac:dyDescent="0.2">
      <c r="T1778" s="32" t="str">
        <f t="shared" si="35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 x14ac:dyDescent="0.2">
      <c r="T1779" s="32" t="str">
        <f t="shared" si="35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 x14ac:dyDescent="0.2">
      <c r="T1780" s="32" t="str">
        <f t="shared" si="35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 x14ac:dyDescent="0.2">
      <c r="T1781" s="32" t="str">
        <f t="shared" si="35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 x14ac:dyDescent="0.2">
      <c r="T1782" s="32" t="str">
        <f t="shared" si="35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 x14ac:dyDescent="0.2">
      <c r="T1783" s="32" t="str">
        <f t="shared" si="35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 x14ac:dyDescent="0.2">
      <c r="T1784" s="32" t="str">
        <f t="shared" si="35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 x14ac:dyDescent="0.2">
      <c r="T1785" s="32" t="str">
        <f t="shared" si="35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 x14ac:dyDescent="0.2">
      <c r="T1786" s="32" t="str">
        <f t="shared" si="35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 x14ac:dyDescent="0.2">
      <c r="T1787" s="32" t="str">
        <f t="shared" si="35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 x14ac:dyDescent="0.2">
      <c r="T1788" s="32" t="str">
        <f t="shared" si="35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 x14ac:dyDescent="0.2">
      <c r="T1789" s="32" t="str">
        <f t="shared" si="35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 x14ac:dyDescent="0.2">
      <c r="T1790" s="32" t="str">
        <f t="shared" si="35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 x14ac:dyDescent="0.2">
      <c r="T1791" s="32" t="str">
        <f t="shared" si="35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 x14ac:dyDescent="0.2">
      <c r="T1792" s="32" t="str">
        <f t="shared" si="35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 x14ac:dyDescent="0.2">
      <c r="T1793" s="32" t="str">
        <f t="shared" si="35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 x14ac:dyDescent="0.2">
      <c r="T1794" s="32" t="str">
        <f t="shared" si="35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 x14ac:dyDescent="0.2">
      <c r="T1795" s="32" t="str">
        <f t="shared" si="35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 x14ac:dyDescent="0.2">
      <c r="T1796" s="32" t="str">
        <f t="shared" si="35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 x14ac:dyDescent="0.2">
      <c r="T1797" s="32" t="str">
        <f t="shared" si="35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 x14ac:dyDescent="0.2">
      <c r="T1798" s="32" t="str">
        <f t="shared" ref="T1798:T1861" si="36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 x14ac:dyDescent="0.2">
      <c r="T1799" s="32" t="str">
        <f t="shared" si="36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 x14ac:dyDescent="0.2">
      <c r="T1800" s="32" t="str">
        <f t="shared" si="36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 x14ac:dyDescent="0.2">
      <c r="T1801" s="32" t="str">
        <f t="shared" si="36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 x14ac:dyDescent="0.2">
      <c r="T1802" s="32" t="str">
        <f t="shared" si="36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 x14ac:dyDescent="0.2">
      <c r="T1803" s="32" t="str">
        <f t="shared" si="36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 x14ac:dyDescent="0.2">
      <c r="T1804" s="32" t="str">
        <f t="shared" si="36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 x14ac:dyDescent="0.2">
      <c r="T1805" s="32" t="str">
        <f t="shared" si="36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 x14ac:dyDescent="0.2">
      <c r="T1806" s="32" t="str">
        <f t="shared" si="36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 x14ac:dyDescent="0.2">
      <c r="T1807" s="32" t="str">
        <f t="shared" si="36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 x14ac:dyDescent="0.2">
      <c r="T1808" s="32" t="str">
        <f t="shared" si="36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 x14ac:dyDescent="0.2">
      <c r="T1809" s="32" t="str">
        <f t="shared" si="36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 x14ac:dyDescent="0.2">
      <c r="T1810" s="32" t="str">
        <f t="shared" si="36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 x14ac:dyDescent="0.2">
      <c r="T1811" s="32" t="str">
        <f t="shared" si="36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 x14ac:dyDescent="0.2">
      <c r="T1812" s="32" t="str">
        <f t="shared" si="36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 x14ac:dyDescent="0.2">
      <c r="T1813" s="32" t="str">
        <f t="shared" si="36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 x14ac:dyDescent="0.2">
      <c r="T1814" s="32" t="str">
        <f t="shared" si="36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 x14ac:dyDescent="0.2">
      <c r="T1815" s="32" t="str">
        <f t="shared" si="36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 x14ac:dyDescent="0.2">
      <c r="T1816" s="32" t="str">
        <f t="shared" si="36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 x14ac:dyDescent="0.2">
      <c r="T1817" s="32" t="str">
        <f t="shared" si="36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 x14ac:dyDescent="0.2">
      <c r="T1818" s="32" t="str">
        <f t="shared" si="36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 x14ac:dyDescent="0.2">
      <c r="T1819" s="32" t="str">
        <f t="shared" si="36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 x14ac:dyDescent="0.2">
      <c r="T1820" s="32" t="str">
        <f t="shared" si="36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 x14ac:dyDescent="0.2">
      <c r="T1821" s="32" t="str">
        <f t="shared" si="36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 x14ac:dyDescent="0.2">
      <c r="T1822" s="32" t="str">
        <f t="shared" si="36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 x14ac:dyDescent="0.2">
      <c r="T1823" s="32" t="str">
        <f t="shared" si="36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 x14ac:dyDescent="0.2">
      <c r="T1824" s="32" t="str">
        <f t="shared" si="36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 x14ac:dyDescent="0.2">
      <c r="T1825" s="32" t="str">
        <f t="shared" si="36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 x14ac:dyDescent="0.2">
      <c r="T1826" s="32" t="str">
        <f t="shared" si="36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 x14ac:dyDescent="0.2">
      <c r="T1827" s="32" t="str">
        <f t="shared" si="36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 x14ac:dyDescent="0.2">
      <c r="T1828" s="32" t="str">
        <f t="shared" si="36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 x14ac:dyDescent="0.2">
      <c r="T1829" s="32" t="str">
        <f t="shared" si="36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 x14ac:dyDescent="0.2">
      <c r="T1830" s="32" t="str">
        <f t="shared" si="36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 x14ac:dyDescent="0.2">
      <c r="T1831" s="32" t="str">
        <f t="shared" si="36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 x14ac:dyDescent="0.2">
      <c r="T1832" s="32" t="str">
        <f t="shared" si="36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 x14ac:dyDescent="0.2">
      <c r="T1833" s="32" t="str">
        <f t="shared" si="36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 x14ac:dyDescent="0.2">
      <c r="T1834" s="32" t="str">
        <f t="shared" si="36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 x14ac:dyDescent="0.2">
      <c r="T1835" s="32" t="str">
        <f t="shared" si="36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 x14ac:dyDescent="0.2">
      <c r="T1836" s="32" t="str">
        <f t="shared" si="36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 x14ac:dyDescent="0.2">
      <c r="T1837" s="32" t="str">
        <f t="shared" si="36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 x14ac:dyDescent="0.2">
      <c r="T1838" s="32" t="str">
        <f t="shared" si="36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 x14ac:dyDescent="0.2">
      <c r="T1839" s="32" t="str">
        <f t="shared" si="36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 x14ac:dyDescent="0.2">
      <c r="T1840" s="32" t="str">
        <f t="shared" si="36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 x14ac:dyDescent="0.2">
      <c r="T1841" s="32" t="str">
        <f t="shared" si="36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 x14ac:dyDescent="0.2">
      <c r="T1842" s="32" t="str">
        <f t="shared" si="36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 x14ac:dyDescent="0.2">
      <c r="T1843" s="32" t="str">
        <f t="shared" si="36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 x14ac:dyDescent="0.2">
      <c r="T1844" s="32" t="str">
        <f t="shared" si="36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 x14ac:dyDescent="0.2">
      <c r="T1845" s="32" t="str">
        <f t="shared" si="36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 x14ac:dyDescent="0.2">
      <c r="T1846" s="32" t="str">
        <f t="shared" si="36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 x14ac:dyDescent="0.2">
      <c r="T1847" s="32" t="str">
        <f t="shared" si="36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 x14ac:dyDescent="0.2">
      <c r="T1848" s="32" t="str">
        <f t="shared" si="36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 x14ac:dyDescent="0.2">
      <c r="T1849" s="32" t="str">
        <f t="shared" si="36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 x14ac:dyDescent="0.2">
      <c r="T1850" s="32" t="str">
        <f t="shared" si="36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 x14ac:dyDescent="0.2">
      <c r="T1851" s="32" t="str">
        <f t="shared" si="36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 x14ac:dyDescent="0.2">
      <c r="T1852" s="32" t="str">
        <f t="shared" si="36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 x14ac:dyDescent="0.2">
      <c r="T1853" s="32" t="str">
        <f t="shared" si="36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 x14ac:dyDescent="0.2">
      <c r="T1854" s="32" t="str">
        <f t="shared" si="36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 x14ac:dyDescent="0.2">
      <c r="T1855" s="32" t="str">
        <f t="shared" si="36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 x14ac:dyDescent="0.2">
      <c r="T1856" s="32" t="str">
        <f t="shared" si="36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 x14ac:dyDescent="0.2">
      <c r="T1857" s="32" t="str">
        <f t="shared" si="36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 x14ac:dyDescent="0.2">
      <c r="T1858" s="32" t="str">
        <f t="shared" si="36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 x14ac:dyDescent="0.2">
      <c r="T1859" s="32" t="str">
        <f t="shared" si="36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 x14ac:dyDescent="0.2">
      <c r="T1860" s="32" t="str">
        <f t="shared" si="36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 x14ac:dyDescent="0.2">
      <c r="T1861" s="32" t="str">
        <f t="shared" si="36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 x14ac:dyDescent="0.2">
      <c r="T1862" s="32" t="str">
        <f t="shared" ref="T1862:T1925" si="37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 x14ac:dyDescent="0.2">
      <c r="T1863" s="32" t="str">
        <f t="shared" si="37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 x14ac:dyDescent="0.2">
      <c r="T1864" s="32" t="str">
        <f t="shared" si="37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 x14ac:dyDescent="0.2">
      <c r="T1865" s="32" t="str">
        <f t="shared" si="37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 x14ac:dyDescent="0.2">
      <c r="T1866" s="32" t="str">
        <f t="shared" si="37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 x14ac:dyDescent="0.2">
      <c r="T1867" s="32" t="str">
        <f t="shared" si="37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 x14ac:dyDescent="0.2">
      <c r="T1868" s="32" t="str">
        <f t="shared" si="37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 x14ac:dyDescent="0.2">
      <c r="T1869" s="32" t="str">
        <f t="shared" si="37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 x14ac:dyDescent="0.2">
      <c r="T1870" s="32" t="str">
        <f t="shared" si="37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 x14ac:dyDescent="0.2">
      <c r="T1871" s="32" t="str">
        <f t="shared" si="37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 x14ac:dyDescent="0.2">
      <c r="T1872" s="32" t="str">
        <f t="shared" si="37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 x14ac:dyDescent="0.2">
      <c r="T1873" s="32" t="str">
        <f t="shared" si="37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 x14ac:dyDescent="0.2">
      <c r="T1874" s="32" t="str">
        <f t="shared" si="37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 x14ac:dyDescent="0.2">
      <c r="T1875" s="32" t="str">
        <f t="shared" si="37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 x14ac:dyDescent="0.2">
      <c r="T1876" s="32" t="str">
        <f t="shared" si="37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 x14ac:dyDescent="0.2">
      <c r="T1877" s="32" t="str">
        <f t="shared" si="37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 x14ac:dyDescent="0.2">
      <c r="T1878" s="32" t="str">
        <f t="shared" si="37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 x14ac:dyDescent="0.2">
      <c r="T1879" s="32" t="str">
        <f t="shared" si="37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 x14ac:dyDescent="0.2">
      <c r="T1880" s="32" t="str">
        <f t="shared" si="37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 x14ac:dyDescent="0.2">
      <c r="T1881" s="32" t="str">
        <f t="shared" si="37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 x14ac:dyDescent="0.2">
      <c r="T1882" s="32" t="str">
        <f t="shared" si="37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 x14ac:dyDescent="0.2">
      <c r="T1883" s="32" t="str">
        <f t="shared" si="37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 x14ac:dyDescent="0.2">
      <c r="T1884" s="32" t="str">
        <f t="shared" si="37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 x14ac:dyDescent="0.2">
      <c r="T1885" s="32" t="str">
        <f t="shared" si="37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 x14ac:dyDescent="0.2">
      <c r="T1886" s="32" t="str">
        <f t="shared" si="37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 x14ac:dyDescent="0.2">
      <c r="T1887" s="32" t="str">
        <f t="shared" si="37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 x14ac:dyDescent="0.2">
      <c r="T1888" s="32" t="str">
        <f t="shared" si="37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 x14ac:dyDescent="0.2">
      <c r="T1889" s="32" t="str">
        <f t="shared" si="37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 x14ac:dyDescent="0.2">
      <c r="T1890" s="32" t="str">
        <f t="shared" si="37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 x14ac:dyDescent="0.2">
      <c r="T1891" s="32" t="str">
        <f t="shared" si="37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 x14ac:dyDescent="0.2">
      <c r="T1892" s="32" t="str">
        <f t="shared" si="37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 x14ac:dyDescent="0.2">
      <c r="T1893" s="32" t="str">
        <f t="shared" si="37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 x14ac:dyDescent="0.2">
      <c r="T1894" s="32" t="str">
        <f t="shared" si="37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 x14ac:dyDescent="0.2">
      <c r="T1895" s="32" t="str">
        <f t="shared" si="37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 x14ac:dyDescent="0.2">
      <c r="T1896" s="32" t="str">
        <f t="shared" si="37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 x14ac:dyDescent="0.2">
      <c r="T1897" s="32" t="str">
        <f t="shared" si="37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 x14ac:dyDescent="0.2">
      <c r="T1898" s="32" t="str">
        <f t="shared" si="37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 x14ac:dyDescent="0.2">
      <c r="T1899" s="32" t="str">
        <f t="shared" si="37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 x14ac:dyDescent="0.2">
      <c r="T1900" s="32" t="str">
        <f t="shared" si="37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 x14ac:dyDescent="0.2">
      <c r="T1901" s="32" t="str">
        <f t="shared" si="37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 x14ac:dyDescent="0.2">
      <c r="T1902" s="32" t="str">
        <f t="shared" si="37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 x14ac:dyDescent="0.2">
      <c r="T1903" s="32" t="str">
        <f t="shared" si="37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 x14ac:dyDescent="0.2">
      <c r="T1904" s="32" t="str">
        <f t="shared" si="37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 x14ac:dyDescent="0.2">
      <c r="T1905" s="32" t="str">
        <f t="shared" si="37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 x14ac:dyDescent="0.2">
      <c r="T1906" s="32" t="str">
        <f t="shared" si="37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 x14ac:dyDescent="0.2">
      <c r="T1907" s="32" t="str">
        <f t="shared" si="37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 x14ac:dyDescent="0.2">
      <c r="T1908" s="32" t="str">
        <f t="shared" si="37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 x14ac:dyDescent="0.2">
      <c r="T1909" s="32" t="str">
        <f t="shared" si="37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 x14ac:dyDescent="0.2">
      <c r="T1910" s="32" t="str">
        <f t="shared" si="37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 x14ac:dyDescent="0.2">
      <c r="T1911" s="32" t="str">
        <f t="shared" si="37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 x14ac:dyDescent="0.2">
      <c r="T1912" s="32" t="str">
        <f t="shared" si="37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 x14ac:dyDescent="0.2">
      <c r="T1913" s="32" t="str">
        <f t="shared" si="37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 x14ac:dyDescent="0.2">
      <c r="T1914" s="32" t="str">
        <f t="shared" si="37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 x14ac:dyDescent="0.2">
      <c r="T1915" s="32" t="str">
        <f t="shared" si="37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 x14ac:dyDescent="0.2">
      <c r="T1916" s="32" t="str">
        <f t="shared" si="37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 x14ac:dyDescent="0.2">
      <c r="T1917" s="32" t="str">
        <f t="shared" si="37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 x14ac:dyDescent="0.2">
      <c r="T1918" s="32" t="str">
        <f t="shared" si="37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 x14ac:dyDescent="0.2">
      <c r="T1919" s="32" t="str">
        <f t="shared" si="37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 x14ac:dyDescent="0.2">
      <c r="T1920" s="32" t="str">
        <f t="shared" si="37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 x14ac:dyDescent="0.2">
      <c r="T1921" s="32" t="str">
        <f t="shared" si="37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 x14ac:dyDescent="0.2">
      <c r="T1922" s="32" t="str">
        <f t="shared" si="37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 x14ac:dyDescent="0.2">
      <c r="T1923" s="32" t="str">
        <f t="shared" si="37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 x14ac:dyDescent="0.2">
      <c r="T1924" s="32" t="str">
        <f t="shared" si="37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 x14ac:dyDescent="0.2">
      <c r="T1925" s="32" t="str">
        <f t="shared" si="37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 x14ac:dyDescent="0.2">
      <c r="T1926" s="32" t="str">
        <f t="shared" ref="T1926:T1989" si="38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 x14ac:dyDescent="0.2">
      <c r="T1927" s="32" t="str">
        <f t="shared" si="38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 x14ac:dyDescent="0.2">
      <c r="T1928" s="32" t="str">
        <f t="shared" si="38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 x14ac:dyDescent="0.2">
      <c r="T1929" s="32" t="str">
        <f t="shared" si="38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 x14ac:dyDescent="0.2">
      <c r="T1930" s="32" t="str">
        <f t="shared" si="38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 x14ac:dyDescent="0.2">
      <c r="T1931" s="32" t="str">
        <f t="shared" si="38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 x14ac:dyDescent="0.2">
      <c r="T1932" s="32" t="str">
        <f t="shared" si="38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 x14ac:dyDescent="0.2">
      <c r="T1933" s="32" t="str">
        <f t="shared" si="38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 x14ac:dyDescent="0.2">
      <c r="T1934" s="32" t="str">
        <f t="shared" si="38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 x14ac:dyDescent="0.2">
      <c r="T1935" s="32" t="str">
        <f t="shared" si="38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 x14ac:dyDescent="0.2">
      <c r="T1936" s="32" t="str">
        <f t="shared" si="38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 x14ac:dyDescent="0.2">
      <c r="T1937" s="32" t="str">
        <f t="shared" si="38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 x14ac:dyDescent="0.2">
      <c r="T1938" s="32" t="str">
        <f t="shared" si="38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 x14ac:dyDescent="0.2">
      <c r="T1939" s="32" t="str">
        <f t="shared" si="38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 x14ac:dyDescent="0.2">
      <c r="T1940" s="32" t="str">
        <f t="shared" si="38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 x14ac:dyDescent="0.2">
      <c r="T1941" s="32" t="str">
        <f t="shared" si="38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 x14ac:dyDescent="0.2">
      <c r="T1942" s="32" t="str">
        <f t="shared" si="38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 x14ac:dyDescent="0.2">
      <c r="T1943" s="32" t="str">
        <f t="shared" si="38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 x14ac:dyDescent="0.2">
      <c r="T1944" s="32" t="str">
        <f t="shared" si="38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 x14ac:dyDescent="0.2">
      <c r="T1945" s="32" t="str">
        <f t="shared" si="38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 x14ac:dyDescent="0.2">
      <c r="T1946" s="32" t="str">
        <f t="shared" si="38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 x14ac:dyDescent="0.2">
      <c r="T1947" s="32" t="str">
        <f t="shared" si="38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 x14ac:dyDescent="0.2">
      <c r="T1948" s="32" t="str">
        <f t="shared" si="38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 x14ac:dyDescent="0.2">
      <c r="T1949" s="32" t="str">
        <f t="shared" si="38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 x14ac:dyDescent="0.2">
      <c r="T1950" s="32" t="str">
        <f t="shared" si="38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 x14ac:dyDescent="0.2">
      <c r="T1951" s="32" t="str">
        <f t="shared" si="38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 x14ac:dyDescent="0.2">
      <c r="T1952" s="32" t="str">
        <f t="shared" si="38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 x14ac:dyDescent="0.2">
      <c r="T1953" s="32" t="str">
        <f t="shared" si="38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 x14ac:dyDescent="0.2">
      <c r="T1954" s="32" t="str">
        <f t="shared" si="38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 x14ac:dyDescent="0.2">
      <c r="T1955" s="32" t="str">
        <f t="shared" si="38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 x14ac:dyDescent="0.2">
      <c r="T1956" s="32" t="str">
        <f t="shared" si="38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 x14ac:dyDescent="0.2">
      <c r="T1957" s="32" t="str">
        <f t="shared" si="38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 x14ac:dyDescent="0.2">
      <c r="T1958" s="32" t="str">
        <f t="shared" si="38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 x14ac:dyDescent="0.2">
      <c r="T1959" s="32" t="str">
        <f t="shared" si="38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 x14ac:dyDescent="0.2">
      <c r="T1960" s="32" t="str">
        <f t="shared" si="38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 x14ac:dyDescent="0.2">
      <c r="T1961" s="32" t="str">
        <f t="shared" si="38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 x14ac:dyDescent="0.2">
      <c r="T1962" s="32" t="str">
        <f t="shared" si="38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 x14ac:dyDescent="0.2">
      <c r="T1963" s="32" t="str">
        <f t="shared" si="38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 x14ac:dyDescent="0.2">
      <c r="T1964" s="32" t="str">
        <f t="shared" si="38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 x14ac:dyDescent="0.2">
      <c r="T1965" s="32" t="str">
        <f t="shared" si="38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 x14ac:dyDescent="0.2">
      <c r="T1966" s="32" t="str">
        <f t="shared" si="38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 x14ac:dyDescent="0.2">
      <c r="T1967" s="32" t="str">
        <f t="shared" si="38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 x14ac:dyDescent="0.2">
      <c r="T1968" s="32" t="str">
        <f t="shared" si="38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 x14ac:dyDescent="0.2">
      <c r="T1969" s="32" t="str">
        <f t="shared" si="38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 x14ac:dyDescent="0.2">
      <c r="T1970" s="32" t="str">
        <f t="shared" si="38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 x14ac:dyDescent="0.2">
      <c r="T1971" s="32" t="str">
        <f t="shared" si="38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 x14ac:dyDescent="0.2">
      <c r="T1972" s="32" t="str">
        <f t="shared" si="38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 x14ac:dyDescent="0.2">
      <c r="T1973" s="32" t="str">
        <f t="shared" si="38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 x14ac:dyDescent="0.2">
      <c r="T1974" s="32" t="str">
        <f t="shared" si="38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 x14ac:dyDescent="0.2">
      <c r="T1975" s="32" t="str">
        <f t="shared" si="38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 x14ac:dyDescent="0.2">
      <c r="T1976" s="32" t="str">
        <f t="shared" si="38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 x14ac:dyDescent="0.2">
      <c r="T1977" s="32" t="str">
        <f t="shared" si="38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 x14ac:dyDescent="0.2">
      <c r="T1978" s="32" t="str">
        <f t="shared" si="38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 x14ac:dyDescent="0.2">
      <c r="T1979" s="32" t="str">
        <f t="shared" si="38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 x14ac:dyDescent="0.2">
      <c r="T1980" s="32" t="str">
        <f t="shared" si="38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 x14ac:dyDescent="0.2">
      <c r="T1981" s="32" t="str">
        <f t="shared" si="38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 x14ac:dyDescent="0.2">
      <c r="T1982" s="32" t="str">
        <f t="shared" si="38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 x14ac:dyDescent="0.2">
      <c r="T1983" s="32" t="str">
        <f t="shared" si="38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 x14ac:dyDescent="0.2">
      <c r="T1984" s="32" t="str">
        <f t="shared" si="38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 x14ac:dyDescent="0.2">
      <c r="T1985" s="32" t="str">
        <f t="shared" si="38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 x14ac:dyDescent="0.2">
      <c r="T1986" s="32" t="str">
        <f t="shared" si="38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 x14ac:dyDescent="0.2">
      <c r="T1987" s="32" t="str">
        <f t="shared" si="38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 x14ac:dyDescent="0.2">
      <c r="T1988" s="32" t="str">
        <f t="shared" si="38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 x14ac:dyDescent="0.2">
      <c r="T1989" s="32" t="str">
        <f t="shared" si="38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 x14ac:dyDescent="0.2">
      <c r="T1990" s="32" t="str">
        <f t="shared" ref="T1990:T2053" si="39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 x14ac:dyDescent="0.2">
      <c r="T1991" s="32" t="str">
        <f t="shared" si="39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 x14ac:dyDescent="0.2">
      <c r="T1992" s="32" t="str">
        <f t="shared" si="39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 x14ac:dyDescent="0.2">
      <c r="T1993" s="32" t="str">
        <f t="shared" si="39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 x14ac:dyDescent="0.2">
      <c r="T1994" s="32" t="str">
        <f t="shared" si="39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 x14ac:dyDescent="0.2">
      <c r="T1995" s="32" t="str">
        <f t="shared" si="39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 x14ac:dyDescent="0.2">
      <c r="T1996" s="32" t="str">
        <f t="shared" si="39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 x14ac:dyDescent="0.2">
      <c r="T1997" s="32" t="str">
        <f t="shared" si="39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 x14ac:dyDescent="0.2">
      <c r="T1998" s="32" t="str">
        <f t="shared" si="39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 x14ac:dyDescent="0.2">
      <c r="T1999" s="32" t="str">
        <f t="shared" si="39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 x14ac:dyDescent="0.2">
      <c r="T2000" s="32" t="str">
        <f t="shared" si="39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 x14ac:dyDescent="0.2">
      <c r="T2001" s="32" t="str">
        <f t="shared" si="39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 x14ac:dyDescent="0.2">
      <c r="T2002" s="32" t="str">
        <f t="shared" si="39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 x14ac:dyDescent="0.2">
      <c r="T2003" s="32" t="str">
        <f t="shared" si="39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 x14ac:dyDescent="0.2">
      <c r="T2004" s="32" t="str">
        <f t="shared" si="39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 x14ac:dyDescent="0.2">
      <c r="T2005" s="32" t="str">
        <f t="shared" si="39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 x14ac:dyDescent="0.2">
      <c r="T2006" s="32" t="str">
        <f t="shared" si="39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 x14ac:dyDescent="0.2">
      <c r="T2007" s="32" t="str">
        <f t="shared" si="39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 x14ac:dyDescent="0.2">
      <c r="T2008" s="32" t="str">
        <f t="shared" si="39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 x14ac:dyDescent="0.2">
      <c r="T2009" s="32" t="str">
        <f t="shared" si="39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 x14ac:dyDescent="0.2">
      <c r="T2010" s="32" t="str">
        <f t="shared" si="39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 x14ac:dyDescent="0.2">
      <c r="T2011" s="32" t="str">
        <f t="shared" si="39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 x14ac:dyDescent="0.2">
      <c r="T2012" s="32" t="str">
        <f t="shared" si="39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 x14ac:dyDescent="0.2">
      <c r="T2013" s="32" t="str">
        <f t="shared" si="39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 x14ac:dyDescent="0.2">
      <c r="T2014" s="32" t="str">
        <f t="shared" si="39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 x14ac:dyDescent="0.2">
      <c r="T2015" s="32" t="str">
        <f t="shared" si="39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 x14ac:dyDescent="0.2">
      <c r="T2016" s="32" t="str">
        <f t="shared" si="39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 x14ac:dyDescent="0.2">
      <c r="T2017" s="32" t="str">
        <f t="shared" si="39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 x14ac:dyDescent="0.2">
      <c r="T2018" s="32" t="str">
        <f t="shared" si="39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 x14ac:dyDescent="0.2">
      <c r="T2019" s="32" t="str">
        <f t="shared" si="39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 x14ac:dyDescent="0.2">
      <c r="T2020" s="32" t="str">
        <f t="shared" si="39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 x14ac:dyDescent="0.2">
      <c r="T2021" s="32" t="str">
        <f t="shared" si="39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 x14ac:dyDescent="0.2">
      <c r="T2022" s="32" t="str">
        <f t="shared" si="39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 x14ac:dyDescent="0.2">
      <c r="T2023" s="32" t="str">
        <f t="shared" si="39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 x14ac:dyDescent="0.2">
      <c r="T2024" s="32" t="str">
        <f t="shared" si="39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 x14ac:dyDescent="0.2">
      <c r="T2025" s="32" t="str">
        <f t="shared" si="39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 x14ac:dyDescent="0.2">
      <c r="T2026" s="32" t="str">
        <f t="shared" si="39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 x14ac:dyDescent="0.2">
      <c r="T2027" s="32" t="str">
        <f t="shared" si="39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 x14ac:dyDescent="0.2">
      <c r="T2028" s="32" t="str">
        <f t="shared" si="39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 x14ac:dyDescent="0.2">
      <c r="T2029" s="32" t="str">
        <f t="shared" si="39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 x14ac:dyDescent="0.2">
      <c r="T2030" s="32" t="str">
        <f t="shared" si="39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 x14ac:dyDescent="0.2">
      <c r="T2031" s="32" t="str">
        <f t="shared" si="39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 x14ac:dyDescent="0.2">
      <c r="T2032" s="32" t="str">
        <f t="shared" si="39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 x14ac:dyDescent="0.2">
      <c r="T2033" s="32" t="str">
        <f t="shared" si="39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 x14ac:dyDescent="0.2">
      <c r="T2034" s="32" t="str">
        <f t="shared" si="39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 x14ac:dyDescent="0.2">
      <c r="T2035" s="32" t="str">
        <f t="shared" si="39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 x14ac:dyDescent="0.2">
      <c r="T2036" s="32" t="str">
        <f t="shared" si="39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 x14ac:dyDescent="0.2">
      <c r="T2037" s="32" t="str">
        <f t="shared" si="39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 x14ac:dyDescent="0.2">
      <c r="T2038" s="32" t="str">
        <f t="shared" si="39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 x14ac:dyDescent="0.2">
      <c r="T2039" s="32" t="str">
        <f t="shared" si="39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 x14ac:dyDescent="0.2">
      <c r="T2040" s="32" t="str">
        <f t="shared" si="39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 x14ac:dyDescent="0.2">
      <c r="T2041" s="32" t="str">
        <f t="shared" si="39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 x14ac:dyDescent="0.2">
      <c r="T2042" s="32" t="str">
        <f t="shared" si="39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 x14ac:dyDescent="0.2">
      <c r="T2043" s="32" t="str">
        <f t="shared" si="39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 x14ac:dyDescent="0.2">
      <c r="T2044" s="32" t="str">
        <f t="shared" si="39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 x14ac:dyDescent="0.2">
      <c r="T2045" s="32" t="str">
        <f t="shared" si="39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 x14ac:dyDescent="0.2">
      <c r="T2046" s="32" t="str">
        <f t="shared" si="39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 x14ac:dyDescent="0.2">
      <c r="T2047" s="32" t="str">
        <f t="shared" si="39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 x14ac:dyDescent="0.2">
      <c r="T2048" s="32" t="str">
        <f t="shared" si="39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 x14ac:dyDescent="0.2">
      <c r="T2049" s="32" t="str">
        <f t="shared" si="39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 x14ac:dyDescent="0.2">
      <c r="T2050" s="32" t="str">
        <f t="shared" si="39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 x14ac:dyDescent="0.2">
      <c r="T2051" s="32" t="str">
        <f t="shared" si="39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 x14ac:dyDescent="0.2">
      <c r="T2052" s="32" t="str">
        <f t="shared" si="39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 x14ac:dyDescent="0.2">
      <c r="T2053" s="32" t="str">
        <f t="shared" si="39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 x14ac:dyDescent="0.2">
      <c r="T2054" s="32" t="str">
        <f t="shared" ref="T2054:T2117" si="40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 x14ac:dyDescent="0.2">
      <c r="T2055" s="32" t="str">
        <f t="shared" si="40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 x14ac:dyDescent="0.2">
      <c r="T2056" s="32" t="str">
        <f t="shared" si="40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 x14ac:dyDescent="0.2">
      <c r="T2057" s="32" t="str">
        <f t="shared" si="40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 x14ac:dyDescent="0.2">
      <c r="T2058" s="32" t="str">
        <f t="shared" si="40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 x14ac:dyDescent="0.2">
      <c r="T2059" s="32" t="str">
        <f t="shared" si="40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 x14ac:dyDescent="0.2">
      <c r="T2060" s="32" t="str">
        <f t="shared" si="40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 x14ac:dyDescent="0.2">
      <c r="T2061" s="32" t="str">
        <f t="shared" si="40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 x14ac:dyDescent="0.2">
      <c r="T2062" s="32" t="str">
        <f t="shared" si="40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 x14ac:dyDescent="0.2">
      <c r="T2063" s="32" t="str">
        <f t="shared" si="40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 x14ac:dyDescent="0.2">
      <c r="T2064" s="32" t="str">
        <f t="shared" si="40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 x14ac:dyDescent="0.2">
      <c r="T2065" s="32" t="str">
        <f t="shared" si="40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 x14ac:dyDescent="0.2">
      <c r="T2066" s="32" t="str">
        <f t="shared" si="40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 x14ac:dyDescent="0.2">
      <c r="T2067" s="32" t="str">
        <f t="shared" si="40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 x14ac:dyDescent="0.2">
      <c r="T2068" s="32" t="str">
        <f t="shared" si="40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 x14ac:dyDescent="0.2">
      <c r="T2069" s="32" t="str">
        <f t="shared" si="40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 x14ac:dyDescent="0.2">
      <c r="T2070" s="32" t="str">
        <f t="shared" si="40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 x14ac:dyDescent="0.2">
      <c r="T2071" s="32" t="str">
        <f t="shared" si="40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 x14ac:dyDescent="0.2">
      <c r="T2072" s="32" t="str">
        <f t="shared" si="40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 x14ac:dyDescent="0.2">
      <c r="T2073" s="32" t="str">
        <f t="shared" si="40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 x14ac:dyDescent="0.2">
      <c r="T2074" s="32" t="str">
        <f t="shared" si="40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 x14ac:dyDescent="0.2">
      <c r="T2075" s="32" t="str">
        <f t="shared" si="40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 x14ac:dyDescent="0.2">
      <c r="T2076" s="32" t="str">
        <f t="shared" si="40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 x14ac:dyDescent="0.2">
      <c r="T2077" s="32" t="str">
        <f t="shared" si="40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 x14ac:dyDescent="0.2">
      <c r="T2078" s="32" t="str">
        <f t="shared" si="40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 x14ac:dyDescent="0.2">
      <c r="T2079" s="32" t="str">
        <f t="shared" si="40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 x14ac:dyDescent="0.2">
      <c r="T2080" s="32" t="str">
        <f t="shared" si="40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 x14ac:dyDescent="0.2">
      <c r="T2081" s="32" t="str">
        <f t="shared" si="40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 x14ac:dyDescent="0.2">
      <c r="T2082" s="32" t="str">
        <f t="shared" si="40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 x14ac:dyDescent="0.2">
      <c r="T2083" s="32" t="str">
        <f t="shared" si="40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 x14ac:dyDescent="0.2">
      <c r="T2084" s="32" t="str">
        <f t="shared" si="40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 x14ac:dyDescent="0.2">
      <c r="T2085" s="32" t="str">
        <f t="shared" si="40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 x14ac:dyDescent="0.2">
      <c r="T2086" s="32" t="str">
        <f t="shared" si="40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 x14ac:dyDescent="0.2">
      <c r="T2087" s="32" t="str">
        <f t="shared" si="40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 x14ac:dyDescent="0.2">
      <c r="T2088" s="32" t="str">
        <f t="shared" si="40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 x14ac:dyDescent="0.2">
      <c r="T2089" s="32" t="str">
        <f t="shared" si="40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 x14ac:dyDescent="0.2">
      <c r="T2090" s="32" t="str">
        <f t="shared" si="40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 x14ac:dyDescent="0.2">
      <c r="T2091" s="32" t="str">
        <f t="shared" si="40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 x14ac:dyDescent="0.2">
      <c r="T2092" s="32" t="str">
        <f t="shared" si="40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 x14ac:dyDescent="0.2">
      <c r="T2093" s="32" t="str">
        <f t="shared" si="40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 x14ac:dyDescent="0.2">
      <c r="T2094" s="32" t="str">
        <f t="shared" si="40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 x14ac:dyDescent="0.2">
      <c r="T2095" s="32" t="str">
        <f t="shared" si="40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 x14ac:dyDescent="0.2">
      <c r="T2096" s="32" t="str">
        <f t="shared" si="40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 x14ac:dyDescent="0.2">
      <c r="T2097" s="32" t="str">
        <f t="shared" si="40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 x14ac:dyDescent="0.2">
      <c r="T2098" s="32" t="str">
        <f t="shared" si="40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 x14ac:dyDescent="0.2">
      <c r="T2099" s="32" t="str">
        <f t="shared" si="40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 x14ac:dyDescent="0.2">
      <c r="T2100" s="32" t="str">
        <f t="shared" si="40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 x14ac:dyDescent="0.2">
      <c r="T2101" s="32" t="str">
        <f t="shared" si="40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 x14ac:dyDescent="0.2">
      <c r="T2102" s="32" t="str">
        <f t="shared" si="40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 x14ac:dyDescent="0.2">
      <c r="T2103" s="32" t="str">
        <f t="shared" si="40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 x14ac:dyDescent="0.2">
      <c r="T2104" s="32" t="str">
        <f t="shared" si="40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 x14ac:dyDescent="0.2">
      <c r="T2105" s="32" t="str">
        <f t="shared" si="40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 x14ac:dyDescent="0.2">
      <c r="T2106" s="32" t="str">
        <f t="shared" si="40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 x14ac:dyDescent="0.2">
      <c r="T2107" s="32" t="str">
        <f t="shared" si="40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 x14ac:dyDescent="0.2">
      <c r="T2108" s="32" t="str">
        <f t="shared" si="40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 x14ac:dyDescent="0.2">
      <c r="T2109" s="32" t="str">
        <f t="shared" si="40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 x14ac:dyDescent="0.2">
      <c r="T2110" s="32" t="str">
        <f t="shared" si="40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 x14ac:dyDescent="0.2">
      <c r="T2111" s="32" t="str">
        <f t="shared" si="40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 x14ac:dyDescent="0.2">
      <c r="T2112" s="32" t="str">
        <f t="shared" si="40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 x14ac:dyDescent="0.2">
      <c r="T2113" s="32" t="str">
        <f t="shared" si="40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 x14ac:dyDescent="0.2">
      <c r="T2114" s="32" t="str">
        <f t="shared" si="40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 x14ac:dyDescent="0.2">
      <c r="T2115" s="32" t="str">
        <f t="shared" si="40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 x14ac:dyDescent="0.2">
      <c r="T2116" s="32" t="str">
        <f t="shared" si="40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 x14ac:dyDescent="0.2">
      <c r="T2117" s="32" t="str">
        <f t="shared" si="40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 x14ac:dyDescent="0.2">
      <c r="T2118" s="32" t="str">
        <f t="shared" ref="T2118:T2181" si="41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 x14ac:dyDescent="0.2">
      <c r="T2119" s="32" t="str">
        <f t="shared" si="41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 x14ac:dyDescent="0.2">
      <c r="T2120" s="32" t="str">
        <f t="shared" si="41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 x14ac:dyDescent="0.2">
      <c r="T2121" s="32" t="str">
        <f t="shared" si="41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 x14ac:dyDescent="0.2">
      <c r="T2122" s="32" t="str">
        <f t="shared" si="41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 x14ac:dyDescent="0.2">
      <c r="T2123" s="32" t="str">
        <f t="shared" si="41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 x14ac:dyDescent="0.2">
      <c r="T2124" s="32" t="str">
        <f t="shared" si="41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 x14ac:dyDescent="0.2">
      <c r="T2125" s="32" t="str">
        <f t="shared" si="41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 x14ac:dyDescent="0.2">
      <c r="T2126" s="32" t="str">
        <f t="shared" si="41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 x14ac:dyDescent="0.2">
      <c r="T2127" s="32" t="str">
        <f t="shared" si="41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 x14ac:dyDescent="0.2">
      <c r="T2128" s="32" t="str">
        <f t="shared" si="41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 x14ac:dyDescent="0.2">
      <c r="T2129" s="32" t="str">
        <f t="shared" si="41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 x14ac:dyDescent="0.2">
      <c r="T2130" s="32" t="str">
        <f t="shared" si="41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 x14ac:dyDescent="0.2">
      <c r="T2131" s="32" t="str">
        <f t="shared" si="41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 x14ac:dyDescent="0.2">
      <c r="T2132" s="32" t="str">
        <f t="shared" si="41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 x14ac:dyDescent="0.2">
      <c r="T2133" s="32" t="str">
        <f t="shared" si="41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 x14ac:dyDescent="0.2">
      <c r="T2134" s="32" t="str">
        <f t="shared" si="41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 x14ac:dyDescent="0.2">
      <c r="T2135" s="32" t="str">
        <f t="shared" si="41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 x14ac:dyDescent="0.2">
      <c r="T2136" s="32" t="str">
        <f t="shared" si="41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 x14ac:dyDescent="0.2">
      <c r="T2137" s="32" t="str">
        <f t="shared" si="41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 x14ac:dyDescent="0.2">
      <c r="T2138" s="32" t="str">
        <f t="shared" si="41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 x14ac:dyDescent="0.2">
      <c r="T2139" s="32" t="str">
        <f t="shared" si="41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 x14ac:dyDescent="0.2">
      <c r="T2140" s="32" t="str">
        <f t="shared" si="41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 x14ac:dyDescent="0.2">
      <c r="T2141" s="32" t="str">
        <f t="shared" si="41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 x14ac:dyDescent="0.2">
      <c r="T2142" s="32" t="str">
        <f t="shared" si="41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 x14ac:dyDescent="0.2">
      <c r="T2143" s="32" t="str">
        <f t="shared" si="41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 x14ac:dyDescent="0.2">
      <c r="T2144" s="32" t="str">
        <f t="shared" si="41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 x14ac:dyDescent="0.2">
      <c r="T2145" s="32" t="str">
        <f t="shared" si="41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 x14ac:dyDescent="0.2">
      <c r="T2146" s="32" t="str">
        <f t="shared" si="41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 x14ac:dyDescent="0.2">
      <c r="T2147" s="32" t="str">
        <f t="shared" si="41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 x14ac:dyDescent="0.2">
      <c r="T2148" s="32" t="str">
        <f t="shared" si="41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 x14ac:dyDescent="0.2">
      <c r="T2149" s="32" t="str">
        <f t="shared" si="41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 x14ac:dyDescent="0.2">
      <c r="T2150" s="32" t="str">
        <f t="shared" si="41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 x14ac:dyDescent="0.2">
      <c r="T2151" s="32" t="str">
        <f t="shared" si="41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 x14ac:dyDescent="0.2">
      <c r="T2152" s="32" t="str">
        <f t="shared" si="41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 x14ac:dyDescent="0.2">
      <c r="T2153" s="32" t="str">
        <f t="shared" si="41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 x14ac:dyDescent="0.2">
      <c r="T2154" s="32" t="str">
        <f t="shared" si="41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 x14ac:dyDescent="0.2">
      <c r="T2155" s="32" t="str">
        <f t="shared" si="41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 x14ac:dyDescent="0.2">
      <c r="T2156" s="32" t="str">
        <f t="shared" si="41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 x14ac:dyDescent="0.2">
      <c r="T2157" s="32" t="str">
        <f t="shared" si="41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 x14ac:dyDescent="0.2">
      <c r="T2158" s="32" t="str">
        <f t="shared" si="41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 x14ac:dyDescent="0.2">
      <c r="T2159" s="32" t="str">
        <f t="shared" si="41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 x14ac:dyDescent="0.2">
      <c r="T2160" s="32" t="str">
        <f t="shared" si="41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 x14ac:dyDescent="0.2">
      <c r="T2161" s="32" t="str">
        <f t="shared" si="41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 x14ac:dyDescent="0.2">
      <c r="T2162" s="32" t="str">
        <f t="shared" si="41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 x14ac:dyDescent="0.2">
      <c r="T2163" s="32" t="str">
        <f t="shared" si="41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 x14ac:dyDescent="0.2">
      <c r="T2164" s="32" t="str">
        <f t="shared" si="41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 x14ac:dyDescent="0.2">
      <c r="T2165" s="32" t="str">
        <f t="shared" si="41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 x14ac:dyDescent="0.2">
      <c r="T2166" s="32" t="str">
        <f t="shared" si="41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 x14ac:dyDescent="0.2">
      <c r="T2167" s="32" t="str">
        <f t="shared" si="41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 x14ac:dyDescent="0.2">
      <c r="T2168" s="32" t="str">
        <f t="shared" si="41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 x14ac:dyDescent="0.2">
      <c r="T2169" s="32" t="str">
        <f t="shared" si="41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 x14ac:dyDescent="0.2">
      <c r="T2170" s="32" t="str">
        <f t="shared" si="41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 x14ac:dyDescent="0.2">
      <c r="T2171" s="32" t="str">
        <f t="shared" si="41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 x14ac:dyDescent="0.2">
      <c r="T2172" s="32" t="str">
        <f t="shared" si="41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 x14ac:dyDescent="0.2">
      <c r="T2173" s="32" t="str">
        <f t="shared" si="41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 x14ac:dyDescent="0.2">
      <c r="T2174" s="32" t="str">
        <f t="shared" si="41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 x14ac:dyDescent="0.2">
      <c r="T2175" s="32" t="str">
        <f t="shared" si="41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 x14ac:dyDescent="0.2">
      <c r="T2176" s="32" t="str">
        <f t="shared" si="41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 x14ac:dyDescent="0.2">
      <c r="T2177" s="32" t="str">
        <f t="shared" si="41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 x14ac:dyDescent="0.2">
      <c r="T2178" s="32" t="str">
        <f t="shared" si="41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 x14ac:dyDescent="0.2">
      <c r="T2179" s="32" t="str">
        <f t="shared" si="41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 x14ac:dyDescent="0.2">
      <c r="T2180" s="32" t="str">
        <f t="shared" si="41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 x14ac:dyDescent="0.2">
      <c r="T2181" s="32" t="str">
        <f t="shared" si="41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 x14ac:dyDescent="0.2">
      <c r="T2182" s="32" t="str">
        <f t="shared" ref="T2182:T2245" si="42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 x14ac:dyDescent="0.2">
      <c r="T2183" s="32" t="str">
        <f t="shared" si="42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 x14ac:dyDescent="0.2">
      <c r="T2184" s="32" t="str">
        <f t="shared" si="42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 x14ac:dyDescent="0.2">
      <c r="T2185" s="32" t="str">
        <f t="shared" si="42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 x14ac:dyDescent="0.2">
      <c r="T2186" s="32" t="str">
        <f t="shared" si="42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 x14ac:dyDescent="0.2">
      <c r="T2187" s="32" t="str">
        <f t="shared" si="42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 x14ac:dyDescent="0.2">
      <c r="T2188" s="32" t="str">
        <f t="shared" si="42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 x14ac:dyDescent="0.2">
      <c r="T2189" s="32" t="str">
        <f t="shared" si="42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 x14ac:dyDescent="0.2">
      <c r="T2190" s="32" t="str">
        <f t="shared" si="42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 x14ac:dyDescent="0.2">
      <c r="T2191" s="32" t="str">
        <f t="shared" si="42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 x14ac:dyDescent="0.2">
      <c r="T2192" s="32" t="str">
        <f t="shared" si="42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 x14ac:dyDescent="0.2">
      <c r="T2193" s="32" t="str">
        <f t="shared" si="42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 x14ac:dyDescent="0.2">
      <c r="T2194" s="32" t="str">
        <f t="shared" si="42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 x14ac:dyDescent="0.2">
      <c r="T2195" s="32" t="str">
        <f t="shared" si="42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 x14ac:dyDescent="0.2">
      <c r="T2196" s="32" t="str">
        <f t="shared" si="42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 x14ac:dyDescent="0.2">
      <c r="T2197" s="32" t="str">
        <f t="shared" si="42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 x14ac:dyDescent="0.2">
      <c r="T2198" s="32" t="str">
        <f t="shared" si="42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 x14ac:dyDescent="0.2">
      <c r="T2199" s="32" t="str">
        <f t="shared" si="42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 x14ac:dyDescent="0.2">
      <c r="T2200" s="32" t="str">
        <f t="shared" si="42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 x14ac:dyDescent="0.2">
      <c r="T2201" s="32" t="str">
        <f t="shared" si="42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 x14ac:dyDescent="0.2">
      <c r="T2202" s="32" t="str">
        <f t="shared" si="42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 x14ac:dyDescent="0.2">
      <c r="T2203" s="32" t="str">
        <f t="shared" si="42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 x14ac:dyDescent="0.2">
      <c r="T2204" s="32" t="str">
        <f t="shared" si="42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 x14ac:dyDescent="0.2">
      <c r="T2205" s="32" t="str">
        <f t="shared" si="42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 x14ac:dyDescent="0.2">
      <c r="T2206" s="32" t="str">
        <f t="shared" si="42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 x14ac:dyDescent="0.2">
      <c r="T2207" s="32" t="str">
        <f t="shared" si="42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 x14ac:dyDescent="0.2">
      <c r="T2208" s="32" t="str">
        <f t="shared" si="42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 x14ac:dyDescent="0.2">
      <c r="T2209" s="32" t="str">
        <f t="shared" si="42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 x14ac:dyDescent="0.2">
      <c r="T2210" s="32" t="str">
        <f t="shared" si="42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 x14ac:dyDescent="0.2">
      <c r="T2211" s="32" t="str">
        <f t="shared" si="42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 x14ac:dyDescent="0.2">
      <c r="T2212" s="32" t="str">
        <f t="shared" si="42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 x14ac:dyDescent="0.2">
      <c r="T2213" s="32" t="str">
        <f t="shared" si="42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 x14ac:dyDescent="0.2">
      <c r="T2214" s="32" t="str">
        <f t="shared" si="42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 x14ac:dyDescent="0.2">
      <c r="T2215" s="32" t="str">
        <f t="shared" si="42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 x14ac:dyDescent="0.2">
      <c r="T2216" s="32" t="str">
        <f t="shared" si="42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 x14ac:dyDescent="0.2">
      <c r="T2217" s="32" t="str">
        <f t="shared" si="42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 x14ac:dyDescent="0.2">
      <c r="T2218" s="32" t="str">
        <f t="shared" si="42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 x14ac:dyDescent="0.2">
      <c r="T2219" s="32" t="str">
        <f t="shared" si="42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 x14ac:dyDescent="0.2">
      <c r="T2220" s="32" t="str">
        <f t="shared" si="42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 x14ac:dyDescent="0.2">
      <c r="T2221" s="32" t="str">
        <f t="shared" si="42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 x14ac:dyDescent="0.2">
      <c r="T2222" s="32" t="str">
        <f t="shared" si="42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 x14ac:dyDescent="0.2">
      <c r="T2223" s="32" t="str">
        <f t="shared" si="42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 x14ac:dyDescent="0.2">
      <c r="T2224" s="32" t="str">
        <f t="shared" si="42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 x14ac:dyDescent="0.2">
      <c r="T2225" s="32" t="str">
        <f t="shared" si="42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 x14ac:dyDescent="0.2">
      <c r="T2226" s="32" t="str">
        <f t="shared" si="42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 x14ac:dyDescent="0.2">
      <c r="T2227" s="32" t="str">
        <f t="shared" si="42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 x14ac:dyDescent="0.2">
      <c r="T2228" s="32" t="str">
        <f t="shared" si="42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 x14ac:dyDescent="0.2">
      <c r="T2229" s="32" t="str">
        <f t="shared" si="42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 x14ac:dyDescent="0.2">
      <c r="T2230" s="32" t="str">
        <f t="shared" si="42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 x14ac:dyDescent="0.2">
      <c r="T2231" s="32" t="str">
        <f t="shared" si="42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 x14ac:dyDescent="0.2">
      <c r="T2232" s="32" t="str">
        <f t="shared" si="42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 x14ac:dyDescent="0.2">
      <c r="T2233" s="32" t="str">
        <f t="shared" si="42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 x14ac:dyDescent="0.2">
      <c r="T2234" s="32" t="str">
        <f t="shared" si="42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 x14ac:dyDescent="0.2">
      <c r="T2235" s="32" t="str">
        <f t="shared" si="42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 x14ac:dyDescent="0.2">
      <c r="T2236" s="32" t="str">
        <f t="shared" si="42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 x14ac:dyDescent="0.2">
      <c r="T2237" s="32" t="str">
        <f t="shared" si="42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 x14ac:dyDescent="0.2">
      <c r="T2238" s="32" t="str">
        <f t="shared" si="42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 x14ac:dyDescent="0.2">
      <c r="T2239" s="32" t="str">
        <f t="shared" si="42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 x14ac:dyDescent="0.2">
      <c r="T2240" s="32" t="str">
        <f t="shared" si="42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 x14ac:dyDescent="0.2">
      <c r="T2241" s="32" t="str">
        <f t="shared" si="42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 x14ac:dyDescent="0.2">
      <c r="T2242" s="32" t="str">
        <f t="shared" si="42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 x14ac:dyDescent="0.2">
      <c r="T2243" s="32" t="str">
        <f t="shared" si="42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 x14ac:dyDescent="0.2">
      <c r="T2244" s="32" t="str">
        <f t="shared" si="42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 x14ac:dyDescent="0.2">
      <c r="T2245" s="32" t="str">
        <f t="shared" si="42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 x14ac:dyDescent="0.2">
      <c r="T2246" s="32" t="str">
        <f t="shared" ref="T2246:T2309" si="43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 x14ac:dyDescent="0.2">
      <c r="T2247" s="32" t="str">
        <f t="shared" si="43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 x14ac:dyDescent="0.2">
      <c r="T2248" s="32" t="str">
        <f t="shared" si="43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 x14ac:dyDescent="0.2">
      <c r="T2249" s="32" t="str">
        <f t="shared" si="43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 x14ac:dyDescent="0.2">
      <c r="T2250" s="32" t="str">
        <f t="shared" si="43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 x14ac:dyDescent="0.2">
      <c r="T2251" s="32" t="str">
        <f t="shared" si="43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 x14ac:dyDescent="0.2">
      <c r="T2252" s="32" t="str">
        <f t="shared" si="43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 x14ac:dyDescent="0.2">
      <c r="T2253" s="32" t="str">
        <f t="shared" si="43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 x14ac:dyDescent="0.2">
      <c r="T2254" s="32" t="str">
        <f t="shared" si="43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 x14ac:dyDescent="0.2">
      <c r="T2255" s="32" t="str">
        <f t="shared" si="43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 x14ac:dyDescent="0.2">
      <c r="T2256" s="32" t="str">
        <f t="shared" si="43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 x14ac:dyDescent="0.2">
      <c r="T2257" s="32" t="str">
        <f t="shared" si="43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 x14ac:dyDescent="0.2">
      <c r="T2258" s="32" t="str">
        <f t="shared" si="43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 x14ac:dyDescent="0.2">
      <c r="T2259" s="32" t="str">
        <f t="shared" si="43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 x14ac:dyDescent="0.2">
      <c r="T2260" s="32" t="str">
        <f t="shared" si="43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 x14ac:dyDescent="0.2">
      <c r="T2261" s="32" t="str">
        <f t="shared" si="43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 x14ac:dyDescent="0.2">
      <c r="T2262" s="32" t="str">
        <f t="shared" si="43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 x14ac:dyDescent="0.2">
      <c r="T2263" s="32" t="str">
        <f t="shared" si="43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 x14ac:dyDescent="0.2">
      <c r="T2264" s="32" t="str">
        <f t="shared" si="43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 x14ac:dyDescent="0.2">
      <c r="T2265" s="32" t="str">
        <f t="shared" si="43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 x14ac:dyDescent="0.2">
      <c r="T2266" s="32" t="str">
        <f t="shared" si="43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 x14ac:dyDescent="0.2">
      <c r="T2267" s="32" t="str">
        <f t="shared" si="43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 x14ac:dyDescent="0.2">
      <c r="T2268" s="32" t="str">
        <f t="shared" si="43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 x14ac:dyDescent="0.2">
      <c r="T2269" s="32" t="str">
        <f t="shared" si="43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 x14ac:dyDescent="0.2">
      <c r="T2270" s="32" t="str">
        <f t="shared" si="43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 x14ac:dyDescent="0.2">
      <c r="T2271" s="32" t="str">
        <f t="shared" si="43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 x14ac:dyDescent="0.2">
      <c r="T2272" s="32" t="str">
        <f t="shared" si="43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 x14ac:dyDescent="0.2">
      <c r="T2273" s="32" t="str">
        <f t="shared" si="43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 x14ac:dyDescent="0.2">
      <c r="T2274" s="32" t="str">
        <f t="shared" si="43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 x14ac:dyDescent="0.2">
      <c r="T2275" s="32" t="str">
        <f t="shared" si="43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 x14ac:dyDescent="0.2">
      <c r="T2276" s="32" t="str">
        <f t="shared" si="43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 x14ac:dyDescent="0.2">
      <c r="T2277" s="32" t="str">
        <f t="shared" si="43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 x14ac:dyDescent="0.2">
      <c r="T2278" s="32" t="str">
        <f t="shared" si="43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 x14ac:dyDescent="0.2">
      <c r="T2279" s="32" t="str">
        <f t="shared" si="43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 x14ac:dyDescent="0.2">
      <c r="T2280" s="32" t="str">
        <f t="shared" si="43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 x14ac:dyDescent="0.2">
      <c r="T2281" s="32" t="str">
        <f t="shared" si="43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 x14ac:dyDescent="0.2">
      <c r="T2282" s="32" t="str">
        <f t="shared" si="43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 x14ac:dyDescent="0.2">
      <c r="T2283" s="32" t="str">
        <f t="shared" si="43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 x14ac:dyDescent="0.2">
      <c r="T2284" s="32" t="str">
        <f t="shared" si="43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 x14ac:dyDescent="0.2">
      <c r="T2285" s="32" t="str">
        <f t="shared" si="43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 x14ac:dyDescent="0.2">
      <c r="T2286" s="32" t="str">
        <f t="shared" si="43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 x14ac:dyDescent="0.2">
      <c r="T2287" s="32" t="str">
        <f t="shared" si="43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 x14ac:dyDescent="0.2">
      <c r="T2288" s="32" t="str">
        <f t="shared" si="43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 x14ac:dyDescent="0.2">
      <c r="T2289" s="32" t="str">
        <f t="shared" si="43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 x14ac:dyDescent="0.2">
      <c r="T2290" s="32" t="str">
        <f t="shared" si="43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 x14ac:dyDescent="0.2">
      <c r="T2291" s="32" t="str">
        <f t="shared" si="43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 x14ac:dyDescent="0.2">
      <c r="T2292" s="32" t="str">
        <f t="shared" si="43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 x14ac:dyDescent="0.2">
      <c r="T2293" s="32" t="str">
        <f t="shared" si="43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 x14ac:dyDescent="0.2">
      <c r="T2294" s="32" t="str">
        <f t="shared" si="43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 x14ac:dyDescent="0.2">
      <c r="T2295" s="32" t="str">
        <f t="shared" si="43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 x14ac:dyDescent="0.2">
      <c r="T2296" s="32" t="str">
        <f t="shared" si="43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 x14ac:dyDescent="0.2">
      <c r="T2297" s="32" t="str">
        <f t="shared" si="43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 x14ac:dyDescent="0.2">
      <c r="T2298" s="32" t="str">
        <f t="shared" si="43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 x14ac:dyDescent="0.2">
      <c r="T2299" s="32" t="str">
        <f t="shared" si="43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 x14ac:dyDescent="0.2">
      <c r="T2300" s="32" t="str">
        <f t="shared" si="43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 x14ac:dyDescent="0.2">
      <c r="T2301" s="32" t="str">
        <f t="shared" si="43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 x14ac:dyDescent="0.2">
      <c r="T2302" s="32" t="str">
        <f t="shared" si="43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 x14ac:dyDescent="0.2">
      <c r="T2303" s="32" t="str">
        <f t="shared" si="43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 x14ac:dyDescent="0.2">
      <c r="T2304" s="32" t="str">
        <f t="shared" si="43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 x14ac:dyDescent="0.2">
      <c r="T2305" s="32" t="str">
        <f t="shared" si="43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 x14ac:dyDescent="0.2">
      <c r="T2306" s="32" t="str">
        <f t="shared" si="43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 x14ac:dyDescent="0.2">
      <c r="T2307" s="32" t="str">
        <f t="shared" si="43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 x14ac:dyDescent="0.2">
      <c r="T2308" s="32" t="str">
        <f t="shared" si="43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 x14ac:dyDescent="0.2">
      <c r="T2309" s="32" t="str">
        <f t="shared" si="43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 x14ac:dyDescent="0.2">
      <c r="T2310" s="32" t="str">
        <f t="shared" ref="T2310:T2373" si="44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 x14ac:dyDescent="0.2">
      <c r="T2311" s="32" t="str">
        <f t="shared" si="44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 x14ac:dyDescent="0.2">
      <c r="T2312" s="32" t="str">
        <f t="shared" si="44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 x14ac:dyDescent="0.2">
      <c r="T2313" s="32" t="str">
        <f t="shared" si="44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 x14ac:dyDescent="0.2">
      <c r="T2314" s="32" t="str">
        <f t="shared" si="44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 x14ac:dyDescent="0.2">
      <c r="T2315" s="32" t="str">
        <f t="shared" si="44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 x14ac:dyDescent="0.2">
      <c r="T2316" s="32" t="str">
        <f t="shared" si="44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 x14ac:dyDescent="0.2">
      <c r="T2317" s="32" t="str">
        <f t="shared" si="44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 x14ac:dyDescent="0.2">
      <c r="T2318" s="32" t="str">
        <f t="shared" si="44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 x14ac:dyDescent="0.2">
      <c r="T2319" s="32" t="str">
        <f t="shared" si="44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 x14ac:dyDescent="0.2">
      <c r="T2320" s="32" t="str">
        <f t="shared" si="44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 x14ac:dyDescent="0.2">
      <c r="T2321" s="32" t="str">
        <f t="shared" si="44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 x14ac:dyDescent="0.2">
      <c r="T2322" s="32" t="str">
        <f t="shared" si="44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 x14ac:dyDescent="0.2">
      <c r="T2323" s="32" t="str">
        <f t="shared" si="44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 x14ac:dyDescent="0.2">
      <c r="T2324" s="32" t="str">
        <f t="shared" si="44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 x14ac:dyDescent="0.2">
      <c r="T2325" s="32" t="str">
        <f t="shared" si="44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 x14ac:dyDescent="0.2">
      <c r="T2326" s="32" t="str">
        <f t="shared" si="44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 x14ac:dyDescent="0.2">
      <c r="T2327" s="32" t="str">
        <f t="shared" si="44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 x14ac:dyDescent="0.2">
      <c r="T2328" s="32" t="str">
        <f t="shared" si="44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 x14ac:dyDescent="0.2">
      <c r="T2329" s="32" t="str">
        <f t="shared" si="44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 x14ac:dyDescent="0.2">
      <c r="T2330" s="32" t="str">
        <f t="shared" si="44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 x14ac:dyDescent="0.2">
      <c r="T2331" s="32" t="str">
        <f t="shared" si="44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 x14ac:dyDescent="0.2">
      <c r="T2332" s="32" t="str">
        <f t="shared" si="44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 x14ac:dyDescent="0.2">
      <c r="T2333" s="32" t="str">
        <f t="shared" si="44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 x14ac:dyDescent="0.2">
      <c r="T2334" s="32" t="str">
        <f t="shared" si="44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 x14ac:dyDescent="0.2">
      <c r="T2335" s="32" t="str">
        <f t="shared" si="44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 x14ac:dyDescent="0.2">
      <c r="T2336" s="32" t="str">
        <f t="shared" si="44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 x14ac:dyDescent="0.2">
      <c r="T2337" s="32" t="str">
        <f t="shared" si="44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 x14ac:dyDescent="0.2">
      <c r="T2338" s="32" t="str">
        <f t="shared" si="44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 x14ac:dyDescent="0.2">
      <c r="T2339" s="32" t="str">
        <f t="shared" si="44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 x14ac:dyDescent="0.2">
      <c r="T2340" s="32" t="str">
        <f t="shared" si="44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 x14ac:dyDescent="0.2">
      <c r="T2341" s="32" t="str">
        <f t="shared" si="44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 x14ac:dyDescent="0.2">
      <c r="T2342" s="32" t="str">
        <f t="shared" si="44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 x14ac:dyDescent="0.2">
      <c r="T2343" s="32" t="str">
        <f t="shared" si="44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 x14ac:dyDescent="0.2">
      <c r="T2344" s="32" t="str">
        <f t="shared" si="44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 x14ac:dyDescent="0.2">
      <c r="T2345" s="32" t="str">
        <f t="shared" si="44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 x14ac:dyDescent="0.2">
      <c r="T2346" s="32" t="str">
        <f t="shared" si="44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 x14ac:dyDescent="0.2">
      <c r="T2347" s="32" t="str">
        <f t="shared" si="44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 x14ac:dyDescent="0.2">
      <c r="T2348" s="32" t="str">
        <f t="shared" si="44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 x14ac:dyDescent="0.2">
      <c r="T2349" s="32" t="str">
        <f t="shared" si="44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 x14ac:dyDescent="0.2">
      <c r="T2350" s="32" t="str">
        <f t="shared" si="44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 x14ac:dyDescent="0.2">
      <c r="T2351" s="32" t="str">
        <f t="shared" si="44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 x14ac:dyDescent="0.2">
      <c r="T2352" s="32" t="str">
        <f t="shared" si="44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 x14ac:dyDescent="0.2">
      <c r="T2353" s="32" t="str">
        <f t="shared" si="44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 x14ac:dyDescent="0.2">
      <c r="T2354" s="32" t="str">
        <f t="shared" si="44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 x14ac:dyDescent="0.2">
      <c r="T2355" s="32" t="str">
        <f t="shared" si="44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 x14ac:dyDescent="0.2">
      <c r="T2356" s="32" t="str">
        <f t="shared" si="44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 x14ac:dyDescent="0.2">
      <c r="T2357" s="32" t="str">
        <f t="shared" si="44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 x14ac:dyDescent="0.2">
      <c r="T2358" s="32" t="str">
        <f t="shared" si="44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 x14ac:dyDescent="0.2">
      <c r="T2359" s="32" t="str">
        <f t="shared" si="44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 x14ac:dyDescent="0.2">
      <c r="T2360" s="32" t="str">
        <f t="shared" si="44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 x14ac:dyDescent="0.2">
      <c r="T2361" s="32" t="str">
        <f t="shared" si="44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 x14ac:dyDescent="0.2">
      <c r="T2362" s="32" t="str">
        <f t="shared" si="44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 x14ac:dyDescent="0.2">
      <c r="T2363" s="32" t="str">
        <f t="shared" si="44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 x14ac:dyDescent="0.2">
      <c r="T2364" s="32" t="str">
        <f t="shared" si="44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 x14ac:dyDescent="0.2">
      <c r="T2365" s="32" t="str">
        <f t="shared" si="44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 x14ac:dyDescent="0.2">
      <c r="T2366" s="32" t="str">
        <f t="shared" si="44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 x14ac:dyDescent="0.2">
      <c r="T2367" s="32" t="str">
        <f t="shared" si="44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 x14ac:dyDescent="0.2">
      <c r="T2368" s="32" t="str">
        <f t="shared" si="44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 x14ac:dyDescent="0.2">
      <c r="T2369" s="32" t="str">
        <f t="shared" si="44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 x14ac:dyDescent="0.2">
      <c r="T2370" s="32" t="str">
        <f t="shared" si="44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 x14ac:dyDescent="0.2">
      <c r="T2371" s="32" t="str">
        <f t="shared" si="44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 x14ac:dyDescent="0.2">
      <c r="T2372" s="32" t="str">
        <f t="shared" si="44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 x14ac:dyDescent="0.2">
      <c r="T2373" s="32" t="str">
        <f t="shared" si="44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 x14ac:dyDescent="0.2">
      <c r="T2374" s="32" t="str">
        <f t="shared" ref="T2374:T2437" si="45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 x14ac:dyDescent="0.2">
      <c r="T2375" s="32" t="str">
        <f t="shared" si="45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 x14ac:dyDescent="0.2">
      <c r="T2376" s="32" t="str">
        <f t="shared" si="45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 x14ac:dyDescent="0.2">
      <c r="T2377" s="32" t="str">
        <f t="shared" si="45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 x14ac:dyDescent="0.2">
      <c r="T2378" s="32" t="str">
        <f t="shared" si="45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 x14ac:dyDescent="0.2">
      <c r="T2379" s="32" t="str">
        <f t="shared" si="45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 x14ac:dyDescent="0.2">
      <c r="T2380" s="32" t="str">
        <f t="shared" si="45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 x14ac:dyDescent="0.2">
      <c r="T2381" s="32" t="str">
        <f t="shared" si="45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 x14ac:dyDescent="0.2">
      <c r="T2382" s="32" t="str">
        <f t="shared" si="45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 x14ac:dyDescent="0.2">
      <c r="T2383" s="32" t="str">
        <f t="shared" si="45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 x14ac:dyDescent="0.2">
      <c r="T2384" s="32" t="str">
        <f t="shared" si="45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 x14ac:dyDescent="0.2">
      <c r="T2385" s="32" t="str">
        <f t="shared" si="45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 x14ac:dyDescent="0.2">
      <c r="T2386" s="32" t="str">
        <f t="shared" si="45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 x14ac:dyDescent="0.2">
      <c r="T2387" s="32" t="str">
        <f t="shared" si="45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 x14ac:dyDescent="0.2">
      <c r="T2388" s="32" t="str">
        <f t="shared" si="45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 x14ac:dyDescent="0.2">
      <c r="T2389" s="32" t="str">
        <f t="shared" si="45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 x14ac:dyDescent="0.2">
      <c r="T2390" s="32" t="str">
        <f t="shared" si="45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 x14ac:dyDescent="0.2">
      <c r="T2391" s="32" t="str">
        <f t="shared" si="45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 x14ac:dyDescent="0.2">
      <c r="T2392" s="32" t="str">
        <f t="shared" si="45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 x14ac:dyDescent="0.2">
      <c r="T2393" s="32" t="str">
        <f t="shared" si="45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 x14ac:dyDescent="0.2">
      <c r="T2394" s="32" t="str">
        <f t="shared" si="45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 x14ac:dyDescent="0.2">
      <c r="T2395" s="32" t="str">
        <f t="shared" si="45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 x14ac:dyDescent="0.2">
      <c r="T2396" s="32" t="str">
        <f t="shared" si="45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 x14ac:dyDescent="0.2">
      <c r="T2397" s="32" t="str">
        <f t="shared" si="45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 x14ac:dyDescent="0.2">
      <c r="T2398" s="32" t="str">
        <f t="shared" si="45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 x14ac:dyDescent="0.2">
      <c r="T2399" s="32" t="str">
        <f t="shared" si="45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 x14ac:dyDescent="0.2">
      <c r="T2400" s="32" t="str">
        <f t="shared" si="45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 x14ac:dyDescent="0.2">
      <c r="T2401" s="32" t="str">
        <f t="shared" si="45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 x14ac:dyDescent="0.2">
      <c r="T2402" s="32" t="str">
        <f t="shared" si="45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 x14ac:dyDescent="0.2">
      <c r="T2403" s="32" t="str">
        <f t="shared" si="45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 x14ac:dyDescent="0.2">
      <c r="T2404" s="32" t="str">
        <f t="shared" si="45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 x14ac:dyDescent="0.2">
      <c r="T2405" s="32" t="str">
        <f t="shared" si="45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 x14ac:dyDescent="0.2">
      <c r="T2406" s="32" t="str">
        <f t="shared" si="45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 x14ac:dyDescent="0.2">
      <c r="T2407" s="32" t="str">
        <f t="shared" si="45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 x14ac:dyDescent="0.2">
      <c r="T2408" s="32" t="str">
        <f t="shared" si="45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 x14ac:dyDescent="0.2">
      <c r="T2409" s="32" t="str">
        <f t="shared" si="45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 x14ac:dyDescent="0.2">
      <c r="T2410" s="32" t="str">
        <f t="shared" si="45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 x14ac:dyDescent="0.2">
      <c r="T2411" s="32" t="str">
        <f t="shared" si="45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 x14ac:dyDescent="0.2">
      <c r="T2412" s="32" t="str">
        <f t="shared" si="45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 x14ac:dyDescent="0.2">
      <c r="T2413" s="32" t="str">
        <f t="shared" si="45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 x14ac:dyDescent="0.2">
      <c r="T2414" s="32" t="str">
        <f t="shared" si="45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 x14ac:dyDescent="0.2">
      <c r="T2415" s="32" t="str">
        <f t="shared" si="45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 x14ac:dyDescent="0.2">
      <c r="T2416" s="32" t="str">
        <f t="shared" si="45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 x14ac:dyDescent="0.2">
      <c r="T2417" s="32" t="str">
        <f t="shared" si="45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 x14ac:dyDescent="0.2">
      <c r="T2418" s="32" t="str">
        <f t="shared" si="45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 x14ac:dyDescent="0.2">
      <c r="T2419" s="32" t="str">
        <f t="shared" si="45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 x14ac:dyDescent="0.2">
      <c r="T2420" s="32" t="str">
        <f t="shared" si="45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 x14ac:dyDescent="0.2">
      <c r="T2421" s="32" t="str">
        <f t="shared" si="45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 x14ac:dyDescent="0.2">
      <c r="T2422" s="32" t="str">
        <f t="shared" si="45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 x14ac:dyDescent="0.2">
      <c r="T2423" s="32" t="str">
        <f t="shared" si="45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 x14ac:dyDescent="0.2">
      <c r="T2424" s="32" t="str">
        <f t="shared" si="45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 x14ac:dyDescent="0.2">
      <c r="T2425" s="32" t="str">
        <f t="shared" si="45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 x14ac:dyDescent="0.2">
      <c r="T2426" s="32" t="str">
        <f t="shared" si="45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 x14ac:dyDescent="0.2">
      <c r="T2427" s="32" t="str">
        <f t="shared" si="45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 x14ac:dyDescent="0.2">
      <c r="T2428" s="32" t="str">
        <f t="shared" si="45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 x14ac:dyDescent="0.2">
      <c r="T2429" s="32" t="str">
        <f t="shared" si="45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 x14ac:dyDescent="0.2">
      <c r="T2430" s="32" t="str">
        <f t="shared" si="45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 x14ac:dyDescent="0.2">
      <c r="T2431" s="32" t="str">
        <f t="shared" si="45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 x14ac:dyDescent="0.2">
      <c r="T2432" s="32" t="str">
        <f t="shared" si="45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 x14ac:dyDescent="0.2">
      <c r="T2433" s="32" t="str">
        <f t="shared" si="45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 x14ac:dyDescent="0.2">
      <c r="T2434" s="32" t="str">
        <f t="shared" si="45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 x14ac:dyDescent="0.2">
      <c r="T2435" s="32" t="str">
        <f t="shared" si="45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 x14ac:dyDescent="0.2">
      <c r="T2436" s="32" t="str">
        <f t="shared" si="45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 x14ac:dyDescent="0.2">
      <c r="T2437" s="32" t="str">
        <f t="shared" si="45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 x14ac:dyDescent="0.2">
      <c r="T2438" s="32" t="str">
        <f t="shared" ref="T2438:T2501" si="46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 x14ac:dyDescent="0.2">
      <c r="T2439" s="32" t="str">
        <f t="shared" si="46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 x14ac:dyDescent="0.2">
      <c r="T2440" s="32" t="str">
        <f t="shared" si="46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 x14ac:dyDescent="0.2">
      <c r="T2441" s="32" t="str">
        <f t="shared" si="46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 x14ac:dyDescent="0.2">
      <c r="T2442" s="32" t="str">
        <f t="shared" si="46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 x14ac:dyDescent="0.2">
      <c r="T2443" s="32" t="str">
        <f t="shared" si="46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 x14ac:dyDescent="0.2">
      <c r="T2444" s="32" t="str">
        <f t="shared" si="46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 x14ac:dyDescent="0.2">
      <c r="T2445" s="32" t="str">
        <f t="shared" si="46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 x14ac:dyDescent="0.2">
      <c r="T2446" s="32" t="str">
        <f t="shared" si="46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 x14ac:dyDescent="0.2">
      <c r="T2447" s="32" t="str">
        <f t="shared" si="46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 x14ac:dyDescent="0.2">
      <c r="T2448" s="32" t="str">
        <f t="shared" si="46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 x14ac:dyDescent="0.2">
      <c r="T2449" s="32" t="str">
        <f t="shared" si="46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 x14ac:dyDescent="0.2">
      <c r="T2450" s="32" t="str">
        <f t="shared" si="46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 x14ac:dyDescent="0.2">
      <c r="T2451" s="32" t="str">
        <f t="shared" si="46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 x14ac:dyDescent="0.2">
      <c r="T2452" s="32" t="str">
        <f t="shared" si="46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 x14ac:dyDescent="0.2">
      <c r="T2453" s="32" t="str">
        <f t="shared" si="46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 x14ac:dyDescent="0.2">
      <c r="T2454" s="32" t="str">
        <f t="shared" si="46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 x14ac:dyDescent="0.2">
      <c r="T2455" s="32" t="str">
        <f t="shared" si="46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 x14ac:dyDescent="0.2">
      <c r="T2456" s="32" t="str">
        <f t="shared" si="46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 x14ac:dyDescent="0.2">
      <c r="T2457" s="32" t="str">
        <f t="shared" si="46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 x14ac:dyDescent="0.2">
      <c r="T2458" s="32" t="str">
        <f t="shared" si="46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 x14ac:dyDescent="0.2">
      <c r="T2459" s="32" t="str">
        <f t="shared" si="46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 x14ac:dyDescent="0.2">
      <c r="T2460" s="32" t="str">
        <f t="shared" si="46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 x14ac:dyDescent="0.2">
      <c r="T2461" s="32" t="str">
        <f t="shared" si="46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 x14ac:dyDescent="0.2">
      <c r="T2462" s="32" t="str">
        <f t="shared" si="46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 x14ac:dyDescent="0.2">
      <c r="T2463" s="32" t="str">
        <f t="shared" si="46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 x14ac:dyDescent="0.2">
      <c r="T2464" s="32" t="str">
        <f t="shared" si="46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 x14ac:dyDescent="0.2">
      <c r="T2465" s="32" t="str">
        <f t="shared" si="46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 x14ac:dyDescent="0.2">
      <c r="T2466" s="32" t="str">
        <f t="shared" si="46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 x14ac:dyDescent="0.2">
      <c r="T2467" s="32" t="str">
        <f t="shared" si="46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 x14ac:dyDescent="0.2">
      <c r="T2468" s="32" t="str">
        <f t="shared" si="46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 x14ac:dyDescent="0.2">
      <c r="T2469" s="32" t="str">
        <f t="shared" si="46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 x14ac:dyDescent="0.2">
      <c r="T2470" s="32" t="str">
        <f t="shared" si="46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 x14ac:dyDescent="0.2">
      <c r="T2471" s="32" t="str">
        <f t="shared" si="46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 x14ac:dyDescent="0.2">
      <c r="T2472" s="32" t="str">
        <f t="shared" si="46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 x14ac:dyDescent="0.2">
      <c r="T2473" s="32" t="str">
        <f t="shared" si="46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 x14ac:dyDescent="0.2">
      <c r="T2474" s="32" t="str">
        <f t="shared" si="46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 x14ac:dyDescent="0.2">
      <c r="T2475" s="32" t="str">
        <f t="shared" si="46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 x14ac:dyDescent="0.2">
      <c r="T2476" s="32" t="str">
        <f t="shared" si="46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 x14ac:dyDescent="0.2">
      <c r="T2477" s="32" t="str">
        <f t="shared" si="46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 x14ac:dyDescent="0.2">
      <c r="T2478" s="32" t="str">
        <f t="shared" si="46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 x14ac:dyDescent="0.2">
      <c r="T2479" s="32" t="str">
        <f t="shared" si="46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 x14ac:dyDescent="0.2">
      <c r="T2480" s="32" t="str">
        <f t="shared" si="46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 x14ac:dyDescent="0.2">
      <c r="T2481" s="32" t="str">
        <f t="shared" si="46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 x14ac:dyDescent="0.2">
      <c r="T2482" s="32" t="str">
        <f t="shared" si="46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 x14ac:dyDescent="0.2">
      <c r="T2483" s="32" t="str">
        <f t="shared" si="46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 x14ac:dyDescent="0.2">
      <c r="T2484" s="32" t="str">
        <f t="shared" si="46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 x14ac:dyDescent="0.2">
      <c r="T2485" s="32" t="str">
        <f t="shared" si="46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 x14ac:dyDescent="0.2">
      <c r="T2486" s="32" t="str">
        <f t="shared" si="46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 x14ac:dyDescent="0.2">
      <c r="T2487" s="32" t="str">
        <f t="shared" si="46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 x14ac:dyDescent="0.2">
      <c r="T2488" s="32" t="str">
        <f t="shared" si="46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 x14ac:dyDescent="0.2">
      <c r="T2489" s="32" t="str">
        <f t="shared" si="46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 x14ac:dyDescent="0.2">
      <c r="T2490" s="32" t="str">
        <f t="shared" si="46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 x14ac:dyDescent="0.2">
      <c r="T2491" s="32" t="str">
        <f t="shared" si="46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 x14ac:dyDescent="0.2">
      <c r="T2492" s="32" t="str">
        <f t="shared" si="46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 x14ac:dyDescent="0.2">
      <c r="T2493" s="32" t="str">
        <f t="shared" si="46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 x14ac:dyDescent="0.2">
      <c r="T2494" s="32" t="str">
        <f t="shared" si="46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 x14ac:dyDescent="0.2">
      <c r="T2495" s="32" t="str">
        <f t="shared" si="46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 x14ac:dyDescent="0.2">
      <c r="T2496" s="32" t="str">
        <f t="shared" si="46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 x14ac:dyDescent="0.2">
      <c r="T2497" s="32" t="str">
        <f t="shared" si="46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 x14ac:dyDescent="0.2">
      <c r="T2498" s="32" t="str">
        <f t="shared" si="46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 x14ac:dyDescent="0.2">
      <c r="T2499" s="32" t="str">
        <f t="shared" si="46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 x14ac:dyDescent="0.2">
      <c r="T2500" s="32" t="str">
        <f t="shared" si="46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 x14ac:dyDescent="0.2">
      <c r="T2501" s="32" t="str">
        <f t="shared" si="46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 x14ac:dyDescent="0.2">
      <c r="T2502" s="32" t="str">
        <f t="shared" ref="T2502:T2565" si="47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 x14ac:dyDescent="0.2">
      <c r="T2503" s="32" t="str">
        <f t="shared" si="47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 x14ac:dyDescent="0.2">
      <c r="T2504" s="32" t="str">
        <f t="shared" si="47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 x14ac:dyDescent="0.2">
      <c r="T2505" s="32" t="str">
        <f t="shared" si="47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 x14ac:dyDescent="0.2">
      <c r="T2506" s="32" t="str">
        <f t="shared" si="47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 x14ac:dyDescent="0.2">
      <c r="T2507" s="32" t="str">
        <f t="shared" si="47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 x14ac:dyDescent="0.2">
      <c r="T2508" s="32" t="str">
        <f t="shared" si="47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 x14ac:dyDescent="0.2">
      <c r="T2509" s="32" t="str">
        <f t="shared" si="47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 x14ac:dyDescent="0.2">
      <c r="T2510" s="32" t="str">
        <f t="shared" si="47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 x14ac:dyDescent="0.2">
      <c r="T2511" s="32" t="str">
        <f t="shared" si="47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 x14ac:dyDescent="0.2">
      <c r="T2512" s="32" t="str">
        <f t="shared" si="47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 x14ac:dyDescent="0.2">
      <c r="T2513" s="32" t="str">
        <f t="shared" si="47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 x14ac:dyDescent="0.2">
      <c r="T2514" s="32" t="str">
        <f t="shared" si="47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 x14ac:dyDescent="0.2">
      <c r="T2515" s="32" t="str">
        <f t="shared" si="47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 x14ac:dyDescent="0.2">
      <c r="T2516" s="32" t="str">
        <f t="shared" si="47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 x14ac:dyDescent="0.2">
      <c r="T2517" s="32" t="str">
        <f t="shared" si="47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 x14ac:dyDescent="0.2">
      <c r="T2518" s="32" t="str">
        <f t="shared" si="47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 x14ac:dyDescent="0.2">
      <c r="T2519" s="32" t="str">
        <f t="shared" si="47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 x14ac:dyDescent="0.2">
      <c r="T2520" s="32" t="str">
        <f t="shared" si="47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 x14ac:dyDescent="0.2">
      <c r="T2521" s="32" t="str">
        <f t="shared" si="47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 x14ac:dyDescent="0.2">
      <c r="T2522" s="32" t="str">
        <f t="shared" si="47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 x14ac:dyDescent="0.2">
      <c r="T2523" s="32" t="str">
        <f t="shared" si="47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 x14ac:dyDescent="0.2">
      <c r="T2524" s="32" t="str">
        <f t="shared" si="47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 x14ac:dyDescent="0.2">
      <c r="T2525" s="32" t="str">
        <f t="shared" si="47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 x14ac:dyDescent="0.2">
      <c r="T2526" s="32" t="str">
        <f t="shared" si="47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 x14ac:dyDescent="0.2">
      <c r="T2527" s="32" t="str">
        <f t="shared" si="47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 x14ac:dyDescent="0.2">
      <c r="T2528" s="32" t="str">
        <f t="shared" si="47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 x14ac:dyDescent="0.2">
      <c r="T2529" s="32" t="str">
        <f t="shared" si="47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 x14ac:dyDescent="0.2">
      <c r="T2530" s="32" t="str">
        <f t="shared" si="47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 x14ac:dyDescent="0.2">
      <c r="T2531" s="32" t="str">
        <f t="shared" si="47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 x14ac:dyDescent="0.2">
      <c r="T2532" s="32" t="str">
        <f t="shared" si="47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 x14ac:dyDescent="0.2">
      <c r="T2533" s="32" t="str">
        <f t="shared" si="47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 x14ac:dyDescent="0.2">
      <c r="T2534" s="32" t="str">
        <f t="shared" si="47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 x14ac:dyDescent="0.2">
      <c r="T2535" s="32" t="str">
        <f t="shared" si="47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 x14ac:dyDescent="0.2">
      <c r="T2536" s="32" t="str">
        <f t="shared" si="47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 x14ac:dyDescent="0.2">
      <c r="T2537" s="32" t="str">
        <f t="shared" si="47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 x14ac:dyDescent="0.2">
      <c r="T2538" s="32" t="str">
        <f t="shared" si="47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 x14ac:dyDescent="0.2">
      <c r="T2539" s="32" t="str">
        <f t="shared" si="47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 x14ac:dyDescent="0.2">
      <c r="T2540" s="32" t="str">
        <f t="shared" si="47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 x14ac:dyDescent="0.2">
      <c r="T2541" s="32" t="str">
        <f t="shared" si="47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 x14ac:dyDescent="0.2">
      <c r="T2542" s="32" t="str">
        <f t="shared" si="47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 x14ac:dyDescent="0.2">
      <c r="T2543" s="32" t="str">
        <f t="shared" si="47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 x14ac:dyDescent="0.2">
      <c r="T2544" s="32" t="str">
        <f t="shared" si="47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 x14ac:dyDescent="0.2">
      <c r="T2545" s="32" t="str">
        <f t="shared" si="47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 x14ac:dyDescent="0.2">
      <c r="T2546" s="32" t="str">
        <f t="shared" si="47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 x14ac:dyDescent="0.2">
      <c r="T2547" s="32" t="str">
        <f t="shared" si="47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 x14ac:dyDescent="0.2">
      <c r="T2548" s="32" t="str">
        <f t="shared" si="47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 x14ac:dyDescent="0.2">
      <c r="T2549" s="32" t="str">
        <f t="shared" si="47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 x14ac:dyDescent="0.2">
      <c r="T2550" s="32" t="str">
        <f t="shared" si="47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 x14ac:dyDescent="0.2">
      <c r="T2551" s="32" t="str">
        <f t="shared" si="47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 x14ac:dyDescent="0.2">
      <c r="T2552" s="32" t="str">
        <f t="shared" si="47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 x14ac:dyDescent="0.2">
      <c r="T2553" s="32" t="str">
        <f t="shared" si="47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 x14ac:dyDescent="0.2">
      <c r="T2554" s="32" t="str">
        <f t="shared" si="47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 x14ac:dyDescent="0.2">
      <c r="T2555" s="32" t="str">
        <f t="shared" si="47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 x14ac:dyDescent="0.2">
      <c r="T2556" s="32" t="str">
        <f t="shared" si="47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 x14ac:dyDescent="0.2">
      <c r="T2557" s="32" t="str">
        <f t="shared" si="47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 x14ac:dyDescent="0.2">
      <c r="T2558" s="32" t="str">
        <f t="shared" si="47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 x14ac:dyDescent="0.2">
      <c r="T2559" s="32" t="str">
        <f t="shared" si="47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 x14ac:dyDescent="0.2">
      <c r="T2560" s="32" t="str">
        <f t="shared" si="47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 x14ac:dyDescent="0.2">
      <c r="T2561" s="32" t="str">
        <f t="shared" si="47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 x14ac:dyDescent="0.2">
      <c r="T2562" s="32" t="str">
        <f t="shared" si="47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 x14ac:dyDescent="0.2">
      <c r="T2563" s="32" t="str">
        <f t="shared" si="47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 x14ac:dyDescent="0.2">
      <c r="T2564" s="32" t="str">
        <f t="shared" si="47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 x14ac:dyDescent="0.2">
      <c r="T2565" s="32" t="str">
        <f t="shared" si="47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 x14ac:dyDescent="0.2">
      <c r="T2566" s="32" t="str">
        <f t="shared" ref="T2566:T2629" si="48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 x14ac:dyDescent="0.2">
      <c r="T2567" s="32" t="str">
        <f t="shared" si="48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 x14ac:dyDescent="0.2">
      <c r="T2568" s="32" t="str">
        <f t="shared" si="48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 x14ac:dyDescent="0.2">
      <c r="T2569" s="32" t="str">
        <f t="shared" si="48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 x14ac:dyDescent="0.2">
      <c r="T2570" s="32" t="str">
        <f t="shared" si="48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 x14ac:dyDescent="0.2">
      <c r="T2571" s="32" t="str">
        <f t="shared" si="48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 x14ac:dyDescent="0.2">
      <c r="T2572" s="32" t="str">
        <f t="shared" si="48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 x14ac:dyDescent="0.2">
      <c r="T2573" s="32" t="str">
        <f t="shared" si="48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 x14ac:dyDescent="0.2">
      <c r="T2574" s="32" t="str">
        <f t="shared" si="48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 x14ac:dyDescent="0.2">
      <c r="T2575" s="32" t="str">
        <f t="shared" si="48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 x14ac:dyDescent="0.2">
      <c r="T2576" s="32" t="str">
        <f t="shared" si="48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 x14ac:dyDescent="0.2">
      <c r="T2577" s="32" t="str">
        <f t="shared" si="48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 x14ac:dyDescent="0.2">
      <c r="T2578" s="32" t="str">
        <f t="shared" si="48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 x14ac:dyDescent="0.2">
      <c r="T2579" s="32" t="str">
        <f t="shared" si="48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 x14ac:dyDescent="0.2">
      <c r="T2580" s="32" t="str">
        <f t="shared" si="48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 x14ac:dyDescent="0.2">
      <c r="T2581" s="32" t="str">
        <f t="shared" si="48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 x14ac:dyDescent="0.2">
      <c r="T2582" s="32" t="str">
        <f t="shared" si="48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 x14ac:dyDescent="0.2">
      <c r="T2583" s="32" t="str">
        <f t="shared" si="48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 x14ac:dyDescent="0.2">
      <c r="T2584" s="32" t="str">
        <f t="shared" si="48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 x14ac:dyDescent="0.2">
      <c r="T2585" s="32" t="str">
        <f t="shared" si="48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 x14ac:dyDescent="0.2">
      <c r="T2586" s="32" t="str">
        <f t="shared" si="48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 x14ac:dyDescent="0.2">
      <c r="T2587" s="32" t="str">
        <f t="shared" si="48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 x14ac:dyDescent="0.2">
      <c r="T2588" s="32" t="str">
        <f t="shared" si="48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 x14ac:dyDescent="0.2">
      <c r="T2589" s="32" t="str">
        <f t="shared" si="48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 x14ac:dyDescent="0.2">
      <c r="T2590" s="32" t="str">
        <f t="shared" si="48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 x14ac:dyDescent="0.2">
      <c r="T2591" s="32" t="str">
        <f t="shared" si="48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 x14ac:dyDescent="0.2">
      <c r="T2592" s="32" t="str">
        <f t="shared" si="48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 x14ac:dyDescent="0.2">
      <c r="T2593" s="32" t="str">
        <f t="shared" si="48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 x14ac:dyDescent="0.2">
      <c r="T2594" s="32" t="str">
        <f t="shared" si="48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 x14ac:dyDescent="0.2">
      <c r="T2595" s="32" t="str">
        <f t="shared" si="48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 x14ac:dyDescent="0.2">
      <c r="T2596" s="32" t="str">
        <f t="shared" si="48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 x14ac:dyDescent="0.2">
      <c r="T2597" s="32" t="str">
        <f t="shared" si="48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 x14ac:dyDescent="0.2">
      <c r="T2598" s="32" t="str">
        <f t="shared" si="48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 x14ac:dyDescent="0.2">
      <c r="T2599" s="32" t="str">
        <f t="shared" si="48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 x14ac:dyDescent="0.2">
      <c r="T2600" s="32" t="str">
        <f t="shared" si="48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 x14ac:dyDescent="0.2">
      <c r="T2601" s="32" t="str">
        <f t="shared" si="48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 x14ac:dyDescent="0.2">
      <c r="T2602" s="32" t="str">
        <f t="shared" si="48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 x14ac:dyDescent="0.2">
      <c r="T2603" s="32" t="str">
        <f t="shared" si="48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 x14ac:dyDescent="0.2">
      <c r="T2604" s="32" t="str">
        <f t="shared" si="48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 x14ac:dyDescent="0.2">
      <c r="T2605" s="32" t="str">
        <f t="shared" si="48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 x14ac:dyDescent="0.2">
      <c r="T2606" s="32" t="str">
        <f t="shared" si="48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 x14ac:dyDescent="0.2">
      <c r="T2607" s="32" t="str">
        <f t="shared" si="48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 x14ac:dyDescent="0.2">
      <c r="T2608" s="32" t="str">
        <f t="shared" si="48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 x14ac:dyDescent="0.2">
      <c r="T2609" s="32" t="str">
        <f t="shared" si="48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 x14ac:dyDescent="0.2">
      <c r="T2610" s="32" t="str">
        <f t="shared" si="48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 x14ac:dyDescent="0.2">
      <c r="T2611" s="32" t="str">
        <f t="shared" si="48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 x14ac:dyDescent="0.2">
      <c r="T2612" s="32" t="str">
        <f t="shared" si="48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 x14ac:dyDescent="0.2">
      <c r="T2613" s="32" t="str">
        <f t="shared" si="48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 x14ac:dyDescent="0.2">
      <c r="T2614" s="32" t="str">
        <f t="shared" si="48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 x14ac:dyDescent="0.2">
      <c r="T2615" s="32" t="str">
        <f t="shared" si="48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 x14ac:dyDescent="0.2">
      <c r="T2616" s="32" t="str">
        <f t="shared" si="48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 x14ac:dyDescent="0.2">
      <c r="T2617" s="32" t="str">
        <f t="shared" si="48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 x14ac:dyDescent="0.2">
      <c r="T2618" s="32" t="str">
        <f t="shared" si="48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 x14ac:dyDescent="0.2">
      <c r="T2619" s="32" t="str">
        <f t="shared" si="48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 x14ac:dyDescent="0.2">
      <c r="T2620" s="32" t="str">
        <f t="shared" si="48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 x14ac:dyDescent="0.2">
      <c r="T2621" s="32" t="str">
        <f t="shared" si="48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 x14ac:dyDescent="0.2">
      <c r="T2622" s="32" t="str">
        <f t="shared" si="48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 x14ac:dyDescent="0.2">
      <c r="T2623" s="32" t="str">
        <f t="shared" si="48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 x14ac:dyDescent="0.2">
      <c r="T2624" s="32" t="str">
        <f t="shared" si="48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 x14ac:dyDescent="0.2">
      <c r="T2625" s="32" t="str">
        <f t="shared" si="48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 x14ac:dyDescent="0.2">
      <c r="T2626" s="32" t="str">
        <f t="shared" si="48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 x14ac:dyDescent="0.2">
      <c r="T2627" s="32" t="str">
        <f t="shared" si="48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 x14ac:dyDescent="0.2">
      <c r="T2628" s="32" t="str">
        <f t="shared" si="48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 x14ac:dyDescent="0.2">
      <c r="T2629" s="32" t="str">
        <f t="shared" si="48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 x14ac:dyDescent="0.2">
      <c r="T2630" s="32" t="str">
        <f t="shared" ref="T2630:T2693" si="49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 x14ac:dyDescent="0.2">
      <c r="T2631" s="32" t="str">
        <f t="shared" si="49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 x14ac:dyDescent="0.2">
      <c r="T2632" s="32" t="str">
        <f t="shared" si="49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 x14ac:dyDescent="0.2">
      <c r="T2633" s="32" t="str">
        <f t="shared" si="49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 x14ac:dyDescent="0.2">
      <c r="T2634" s="32" t="str">
        <f t="shared" si="49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 x14ac:dyDescent="0.2">
      <c r="T2635" s="32" t="str">
        <f t="shared" si="49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 x14ac:dyDescent="0.2">
      <c r="T2636" s="32" t="str">
        <f t="shared" si="49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 x14ac:dyDescent="0.2">
      <c r="T2637" s="32" t="str">
        <f t="shared" si="49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 x14ac:dyDescent="0.2">
      <c r="T2638" s="32" t="str">
        <f t="shared" si="49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 x14ac:dyDescent="0.2">
      <c r="T2639" s="32" t="str">
        <f t="shared" si="49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 x14ac:dyDescent="0.2">
      <c r="T2640" s="32" t="str">
        <f t="shared" si="49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 x14ac:dyDescent="0.2">
      <c r="T2641" s="32" t="str">
        <f t="shared" si="49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 x14ac:dyDescent="0.2">
      <c r="T2642" s="32" t="str">
        <f t="shared" si="49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 x14ac:dyDescent="0.2">
      <c r="T2643" s="32" t="str">
        <f t="shared" si="49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 x14ac:dyDescent="0.2">
      <c r="T2644" s="32" t="str">
        <f t="shared" si="49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 x14ac:dyDescent="0.2">
      <c r="T2645" s="32" t="str">
        <f t="shared" si="49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 x14ac:dyDescent="0.2">
      <c r="T2646" s="32" t="str">
        <f t="shared" si="49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 x14ac:dyDescent="0.2">
      <c r="T2647" s="32" t="str">
        <f t="shared" si="49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 x14ac:dyDescent="0.2">
      <c r="T2648" s="32" t="str">
        <f t="shared" si="49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 x14ac:dyDescent="0.2">
      <c r="T2649" s="32" t="str">
        <f t="shared" si="49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 x14ac:dyDescent="0.2">
      <c r="T2650" s="32" t="str">
        <f t="shared" si="49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 x14ac:dyDescent="0.2">
      <c r="T2651" s="32" t="str">
        <f t="shared" si="49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 x14ac:dyDescent="0.2">
      <c r="T2652" s="32" t="str">
        <f t="shared" si="49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 x14ac:dyDescent="0.2">
      <c r="T2653" s="32" t="str">
        <f t="shared" si="49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 x14ac:dyDescent="0.2">
      <c r="T2654" s="32" t="str">
        <f t="shared" si="49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 x14ac:dyDescent="0.2">
      <c r="T2655" s="32" t="str">
        <f t="shared" si="49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 x14ac:dyDescent="0.2">
      <c r="T2656" s="32" t="str">
        <f t="shared" si="49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 x14ac:dyDescent="0.2">
      <c r="T2657" s="32" t="str">
        <f t="shared" si="49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 x14ac:dyDescent="0.2">
      <c r="T2658" s="32" t="str">
        <f t="shared" si="49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 x14ac:dyDescent="0.2">
      <c r="T2659" s="32" t="str">
        <f t="shared" si="49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 x14ac:dyDescent="0.2">
      <c r="T2660" s="32" t="str">
        <f t="shared" si="49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 x14ac:dyDescent="0.2">
      <c r="T2661" s="32" t="str">
        <f t="shared" si="49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 x14ac:dyDescent="0.2">
      <c r="T2662" s="32" t="str">
        <f t="shared" si="49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 x14ac:dyDescent="0.2">
      <c r="T2663" s="32" t="str">
        <f t="shared" si="49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 x14ac:dyDescent="0.2">
      <c r="T2664" s="32" t="str">
        <f t="shared" si="49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 x14ac:dyDescent="0.2">
      <c r="T2665" s="32" t="str">
        <f t="shared" si="49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 x14ac:dyDescent="0.2">
      <c r="T2666" s="32" t="str">
        <f t="shared" si="49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 x14ac:dyDescent="0.2">
      <c r="T2667" s="32" t="str">
        <f t="shared" si="49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 x14ac:dyDescent="0.2">
      <c r="T2668" s="32" t="str">
        <f t="shared" si="49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 x14ac:dyDescent="0.2">
      <c r="T2669" s="32" t="str">
        <f t="shared" si="49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 x14ac:dyDescent="0.2">
      <c r="T2670" s="32" t="str">
        <f t="shared" si="49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 x14ac:dyDescent="0.2">
      <c r="T2671" s="32" t="str">
        <f t="shared" si="49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 x14ac:dyDescent="0.2">
      <c r="T2672" s="32" t="str">
        <f t="shared" si="49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 x14ac:dyDescent="0.2">
      <c r="T2673" s="32" t="str">
        <f t="shared" si="49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 x14ac:dyDescent="0.2">
      <c r="T2674" s="32" t="str">
        <f t="shared" si="49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 x14ac:dyDescent="0.2">
      <c r="T2675" s="32" t="str">
        <f t="shared" si="49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 x14ac:dyDescent="0.2">
      <c r="T2676" s="32" t="str">
        <f t="shared" si="49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 x14ac:dyDescent="0.2">
      <c r="T2677" s="32" t="str">
        <f t="shared" si="49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 x14ac:dyDescent="0.2">
      <c r="T2678" s="32" t="str">
        <f t="shared" si="49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 x14ac:dyDescent="0.2">
      <c r="T2679" s="32" t="str">
        <f t="shared" si="49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 x14ac:dyDescent="0.2">
      <c r="T2680" s="32" t="str">
        <f t="shared" si="49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 x14ac:dyDescent="0.2">
      <c r="T2681" s="32" t="str">
        <f t="shared" si="49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 x14ac:dyDescent="0.2">
      <c r="T2682" s="32" t="str">
        <f t="shared" si="49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 x14ac:dyDescent="0.2">
      <c r="T2683" s="32" t="str">
        <f t="shared" si="49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 x14ac:dyDescent="0.2">
      <c r="T2684" s="32" t="str">
        <f t="shared" si="49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 x14ac:dyDescent="0.2">
      <c r="T2685" s="32" t="str">
        <f t="shared" si="49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 x14ac:dyDescent="0.2">
      <c r="T2686" s="32" t="str">
        <f t="shared" si="49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 x14ac:dyDescent="0.2">
      <c r="T2687" s="32" t="str">
        <f t="shared" si="49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 x14ac:dyDescent="0.2">
      <c r="T2688" s="32" t="str">
        <f t="shared" si="49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 x14ac:dyDescent="0.2">
      <c r="T2689" s="32" t="str">
        <f t="shared" si="49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 x14ac:dyDescent="0.2">
      <c r="T2690" s="32" t="str">
        <f t="shared" si="49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 x14ac:dyDescent="0.2">
      <c r="T2691" s="32" t="str">
        <f t="shared" si="49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 x14ac:dyDescent="0.2">
      <c r="T2692" s="32" t="str">
        <f t="shared" si="49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 x14ac:dyDescent="0.2">
      <c r="T2693" s="32" t="str">
        <f t="shared" si="49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 x14ac:dyDescent="0.2">
      <c r="T2694" s="32" t="str">
        <f t="shared" ref="T2694:T2757" si="50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 x14ac:dyDescent="0.2">
      <c r="T2695" s="32" t="str">
        <f t="shared" si="50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 x14ac:dyDescent="0.2">
      <c r="T2696" s="32" t="str">
        <f t="shared" si="50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 x14ac:dyDescent="0.2">
      <c r="T2697" s="32" t="str">
        <f t="shared" si="50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 x14ac:dyDescent="0.2">
      <c r="T2698" s="32" t="str">
        <f t="shared" si="50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 x14ac:dyDescent="0.2">
      <c r="T2699" s="32" t="str">
        <f t="shared" si="50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 x14ac:dyDescent="0.2">
      <c r="T2700" s="32" t="str">
        <f t="shared" si="50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 x14ac:dyDescent="0.2">
      <c r="T2701" s="32" t="str">
        <f t="shared" si="50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 x14ac:dyDescent="0.2">
      <c r="T2702" s="32" t="str">
        <f t="shared" si="50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 x14ac:dyDescent="0.2">
      <c r="T2703" s="32" t="str">
        <f t="shared" si="50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 x14ac:dyDescent="0.2">
      <c r="T2704" s="32" t="str">
        <f t="shared" si="50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 x14ac:dyDescent="0.2">
      <c r="T2705" s="32" t="str">
        <f t="shared" si="50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 x14ac:dyDescent="0.2">
      <c r="T2706" s="32" t="str">
        <f t="shared" si="50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 x14ac:dyDescent="0.2">
      <c r="T2707" s="32" t="str">
        <f t="shared" si="50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 x14ac:dyDescent="0.2">
      <c r="T2708" s="32" t="str">
        <f t="shared" si="50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 x14ac:dyDescent="0.2">
      <c r="T2709" s="32" t="str">
        <f t="shared" si="50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 x14ac:dyDescent="0.2">
      <c r="T2710" s="32" t="str">
        <f t="shared" si="50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 x14ac:dyDescent="0.2">
      <c r="T2711" s="32" t="str">
        <f t="shared" si="50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 x14ac:dyDescent="0.2">
      <c r="T2712" s="32" t="str">
        <f t="shared" si="50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 x14ac:dyDescent="0.2">
      <c r="T2713" s="32" t="str">
        <f t="shared" si="50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 x14ac:dyDescent="0.2">
      <c r="T2714" s="32" t="str">
        <f t="shared" si="50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 x14ac:dyDescent="0.2">
      <c r="T2715" s="32" t="str">
        <f t="shared" si="50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 x14ac:dyDescent="0.2">
      <c r="T2716" s="32" t="str">
        <f t="shared" si="50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 x14ac:dyDescent="0.2">
      <c r="T2717" s="32" t="str">
        <f t="shared" si="50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 x14ac:dyDescent="0.2">
      <c r="T2718" s="32" t="str">
        <f t="shared" si="50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 x14ac:dyDescent="0.2">
      <c r="T2719" s="32" t="str">
        <f t="shared" si="50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 x14ac:dyDescent="0.2">
      <c r="T2720" s="32" t="str">
        <f t="shared" si="50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 x14ac:dyDescent="0.2">
      <c r="T2721" s="32" t="str">
        <f t="shared" si="50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 x14ac:dyDescent="0.2">
      <c r="T2722" s="32" t="str">
        <f t="shared" si="50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 x14ac:dyDescent="0.2">
      <c r="T2723" s="32" t="str">
        <f t="shared" si="50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 x14ac:dyDescent="0.2">
      <c r="T2724" s="32" t="str">
        <f t="shared" si="50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 x14ac:dyDescent="0.2">
      <c r="T2725" s="32" t="str">
        <f t="shared" si="50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 x14ac:dyDescent="0.2">
      <c r="T2726" s="32" t="str">
        <f t="shared" si="50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 x14ac:dyDescent="0.2">
      <c r="T2727" s="32" t="str">
        <f t="shared" si="50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 x14ac:dyDescent="0.2">
      <c r="T2728" s="32" t="str">
        <f t="shared" si="50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 x14ac:dyDescent="0.2">
      <c r="T2729" s="32" t="str">
        <f t="shared" si="50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 x14ac:dyDescent="0.2">
      <c r="T2730" s="32" t="str">
        <f t="shared" si="50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 x14ac:dyDescent="0.2">
      <c r="T2731" s="32" t="str">
        <f t="shared" si="50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 x14ac:dyDescent="0.2">
      <c r="T2732" s="32" t="str">
        <f t="shared" si="50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 x14ac:dyDescent="0.2">
      <c r="T2733" s="32" t="str">
        <f t="shared" si="50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 x14ac:dyDescent="0.2">
      <c r="T2734" s="32" t="str">
        <f t="shared" si="50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 x14ac:dyDescent="0.2">
      <c r="T2735" s="32" t="str">
        <f t="shared" si="50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 x14ac:dyDescent="0.2">
      <c r="T2736" s="32" t="str">
        <f t="shared" si="50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 x14ac:dyDescent="0.2">
      <c r="T2737" s="32" t="str">
        <f t="shared" si="50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 x14ac:dyDescent="0.2">
      <c r="T2738" s="32" t="str">
        <f t="shared" si="50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 x14ac:dyDescent="0.2">
      <c r="T2739" s="32" t="str">
        <f t="shared" si="50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 x14ac:dyDescent="0.2">
      <c r="T2740" s="32" t="str">
        <f t="shared" si="50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 x14ac:dyDescent="0.2">
      <c r="T2741" s="32" t="str">
        <f t="shared" si="50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 x14ac:dyDescent="0.2">
      <c r="T2742" s="32" t="str">
        <f t="shared" si="50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 x14ac:dyDescent="0.2">
      <c r="T2743" s="32" t="str">
        <f t="shared" si="50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 x14ac:dyDescent="0.2">
      <c r="T2744" s="32" t="str">
        <f t="shared" si="50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 x14ac:dyDescent="0.2">
      <c r="T2745" s="32" t="str">
        <f t="shared" si="50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 x14ac:dyDescent="0.2">
      <c r="T2746" s="32" t="str">
        <f t="shared" si="50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 x14ac:dyDescent="0.2">
      <c r="T2747" s="32" t="str">
        <f t="shared" si="50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 x14ac:dyDescent="0.2">
      <c r="T2748" s="32" t="str">
        <f t="shared" si="50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 x14ac:dyDescent="0.2">
      <c r="T2749" s="32" t="str">
        <f t="shared" si="50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 x14ac:dyDescent="0.2">
      <c r="T2750" s="32" t="str">
        <f t="shared" si="50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 x14ac:dyDescent="0.2">
      <c r="T2751" s="32" t="str">
        <f t="shared" si="50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 x14ac:dyDescent="0.2">
      <c r="T2752" s="32" t="str">
        <f t="shared" si="50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 x14ac:dyDescent="0.2">
      <c r="T2753" s="32" t="str">
        <f t="shared" si="50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 x14ac:dyDescent="0.2">
      <c r="T2754" s="32" t="str">
        <f t="shared" si="50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 x14ac:dyDescent="0.2">
      <c r="T2755" s="32" t="str">
        <f t="shared" si="50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 x14ac:dyDescent="0.2">
      <c r="T2756" s="32" t="str">
        <f t="shared" si="50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 x14ac:dyDescent="0.2">
      <c r="T2757" s="32" t="str">
        <f t="shared" si="50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 x14ac:dyDescent="0.2">
      <c r="T2758" s="32" t="str">
        <f t="shared" ref="T2758:T2821" si="51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 x14ac:dyDescent="0.2">
      <c r="T2759" s="32" t="str">
        <f t="shared" si="51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 x14ac:dyDescent="0.2">
      <c r="T2760" s="32" t="str">
        <f t="shared" si="51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 x14ac:dyDescent="0.2">
      <c r="T2761" s="32" t="str">
        <f t="shared" si="51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 x14ac:dyDescent="0.2">
      <c r="T2762" s="32" t="str">
        <f t="shared" si="51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 x14ac:dyDescent="0.2">
      <c r="T2763" s="32" t="str">
        <f t="shared" si="51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 x14ac:dyDescent="0.2">
      <c r="T2764" s="32" t="str">
        <f t="shared" si="51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 x14ac:dyDescent="0.2">
      <c r="T2765" s="32" t="str">
        <f t="shared" si="51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 x14ac:dyDescent="0.2">
      <c r="T2766" s="32" t="str">
        <f t="shared" si="51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 x14ac:dyDescent="0.2">
      <c r="T2767" s="32" t="str">
        <f t="shared" si="51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 x14ac:dyDescent="0.2">
      <c r="T2768" s="32" t="str">
        <f t="shared" si="51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 x14ac:dyDescent="0.2">
      <c r="T2769" s="32" t="str">
        <f t="shared" si="51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 x14ac:dyDescent="0.2">
      <c r="T2770" s="32" t="str">
        <f t="shared" si="51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 x14ac:dyDescent="0.2">
      <c r="T2771" s="32" t="str">
        <f t="shared" si="51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 x14ac:dyDescent="0.2">
      <c r="T2772" s="32" t="str">
        <f t="shared" si="51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 x14ac:dyDescent="0.2">
      <c r="T2773" s="32" t="str">
        <f t="shared" si="51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 x14ac:dyDescent="0.2">
      <c r="T2774" s="32" t="str">
        <f t="shared" si="51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 x14ac:dyDescent="0.2">
      <c r="T2775" s="32" t="str">
        <f t="shared" si="51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 x14ac:dyDescent="0.2">
      <c r="T2776" s="32" t="str">
        <f t="shared" si="51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 x14ac:dyDescent="0.2">
      <c r="T2777" s="32" t="str">
        <f t="shared" si="51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 x14ac:dyDescent="0.2">
      <c r="T2778" s="32" t="str">
        <f t="shared" si="51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 x14ac:dyDescent="0.2">
      <c r="T2779" s="32" t="str">
        <f t="shared" si="51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 x14ac:dyDescent="0.2">
      <c r="T2780" s="32" t="str">
        <f t="shared" si="51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 x14ac:dyDescent="0.2">
      <c r="T2781" s="32" t="str">
        <f t="shared" si="51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 x14ac:dyDescent="0.2">
      <c r="T2782" s="32" t="str">
        <f t="shared" si="51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 x14ac:dyDescent="0.2">
      <c r="T2783" s="32" t="str">
        <f t="shared" si="51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 x14ac:dyDescent="0.2">
      <c r="T2784" s="32" t="str">
        <f t="shared" si="51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 x14ac:dyDescent="0.2">
      <c r="T2785" s="32" t="str">
        <f t="shared" si="51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 x14ac:dyDescent="0.2">
      <c r="T2786" s="32" t="str">
        <f t="shared" si="51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 x14ac:dyDescent="0.2">
      <c r="T2787" s="32" t="str">
        <f t="shared" si="51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 x14ac:dyDescent="0.2">
      <c r="T2788" s="32" t="str">
        <f t="shared" si="51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 x14ac:dyDescent="0.2">
      <c r="T2789" s="32" t="str">
        <f t="shared" si="51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 x14ac:dyDescent="0.2">
      <c r="T2790" s="32" t="str">
        <f t="shared" si="51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 x14ac:dyDescent="0.2">
      <c r="T2791" s="32" t="str">
        <f t="shared" si="51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 x14ac:dyDescent="0.2">
      <c r="T2792" s="32" t="str">
        <f t="shared" si="51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 x14ac:dyDescent="0.2">
      <c r="T2793" s="32" t="str">
        <f t="shared" si="51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 x14ac:dyDescent="0.2">
      <c r="T2794" s="32" t="str">
        <f t="shared" si="51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 x14ac:dyDescent="0.2">
      <c r="T2795" s="32" t="str">
        <f t="shared" si="51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 x14ac:dyDescent="0.2">
      <c r="T2796" s="32" t="str">
        <f t="shared" si="51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 x14ac:dyDescent="0.2">
      <c r="T2797" s="32" t="str">
        <f t="shared" si="51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 x14ac:dyDescent="0.2">
      <c r="T2798" s="32" t="str">
        <f t="shared" si="51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 x14ac:dyDescent="0.2">
      <c r="T2799" s="32" t="str">
        <f t="shared" si="51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 x14ac:dyDescent="0.2">
      <c r="T2800" s="32" t="str">
        <f t="shared" si="51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 x14ac:dyDescent="0.2">
      <c r="T2801" s="32" t="str">
        <f t="shared" si="51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 x14ac:dyDescent="0.2">
      <c r="T2802" s="32" t="str">
        <f t="shared" si="51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 x14ac:dyDescent="0.2">
      <c r="T2803" s="32" t="str">
        <f t="shared" si="51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 x14ac:dyDescent="0.2">
      <c r="T2804" s="32" t="str">
        <f t="shared" si="51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 x14ac:dyDescent="0.2">
      <c r="T2805" s="32" t="str">
        <f t="shared" si="51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 x14ac:dyDescent="0.2">
      <c r="T2806" s="32" t="str">
        <f t="shared" si="51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 x14ac:dyDescent="0.2">
      <c r="T2807" s="32" t="str">
        <f t="shared" si="51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 x14ac:dyDescent="0.2">
      <c r="T2808" s="32" t="str">
        <f t="shared" si="51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 x14ac:dyDescent="0.2">
      <c r="T2809" s="32" t="str">
        <f t="shared" si="51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 x14ac:dyDescent="0.2">
      <c r="T2810" s="32" t="str">
        <f t="shared" si="51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 x14ac:dyDescent="0.2">
      <c r="T2811" s="32" t="str">
        <f t="shared" si="51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 x14ac:dyDescent="0.2">
      <c r="T2812" s="32" t="str">
        <f t="shared" si="51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 x14ac:dyDescent="0.2">
      <c r="T2813" s="32" t="str">
        <f t="shared" si="51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 x14ac:dyDescent="0.2">
      <c r="T2814" s="32" t="str">
        <f t="shared" si="51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 x14ac:dyDescent="0.2">
      <c r="T2815" s="32" t="str">
        <f t="shared" si="51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 x14ac:dyDescent="0.2">
      <c r="T2816" s="32" t="str">
        <f t="shared" si="51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 x14ac:dyDescent="0.2">
      <c r="T2817" s="32" t="str">
        <f t="shared" si="51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 x14ac:dyDescent="0.2">
      <c r="T2818" s="32" t="str">
        <f t="shared" si="51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 x14ac:dyDescent="0.2">
      <c r="T2819" s="32" t="str">
        <f t="shared" si="51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 x14ac:dyDescent="0.2">
      <c r="T2820" s="32" t="str">
        <f t="shared" si="51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 x14ac:dyDescent="0.2">
      <c r="T2821" s="32" t="str">
        <f t="shared" si="51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 x14ac:dyDescent="0.2">
      <c r="T2822" s="32" t="str">
        <f t="shared" ref="T2822:T2885" si="52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 x14ac:dyDescent="0.2">
      <c r="T2823" s="32" t="str">
        <f t="shared" si="52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 x14ac:dyDescent="0.2">
      <c r="T2824" s="32" t="str">
        <f t="shared" si="52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 x14ac:dyDescent="0.2">
      <c r="T2825" s="32" t="str">
        <f t="shared" si="52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 x14ac:dyDescent="0.2">
      <c r="T2826" s="32" t="str">
        <f t="shared" si="52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 x14ac:dyDescent="0.2">
      <c r="T2827" s="32" t="str">
        <f t="shared" si="52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 x14ac:dyDescent="0.2">
      <c r="T2828" s="32" t="str">
        <f t="shared" si="52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 x14ac:dyDescent="0.2">
      <c r="T2829" s="32" t="str">
        <f t="shared" si="52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 x14ac:dyDescent="0.2">
      <c r="T2830" s="32" t="str">
        <f t="shared" si="52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 x14ac:dyDescent="0.2">
      <c r="T2831" s="32" t="str">
        <f t="shared" si="52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 x14ac:dyDescent="0.2">
      <c r="T2832" s="32" t="str">
        <f t="shared" si="52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 x14ac:dyDescent="0.2">
      <c r="T2833" s="32" t="str">
        <f t="shared" si="52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 x14ac:dyDescent="0.2">
      <c r="T2834" s="32" t="str">
        <f t="shared" si="52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 x14ac:dyDescent="0.2">
      <c r="T2835" s="32" t="str">
        <f t="shared" si="52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 x14ac:dyDescent="0.2">
      <c r="T2836" s="32" t="str">
        <f t="shared" si="52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 x14ac:dyDescent="0.2">
      <c r="T2837" s="32" t="str">
        <f t="shared" si="52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 x14ac:dyDescent="0.2">
      <c r="T2838" s="32" t="str">
        <f t="shared" si="52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 x14ac:dyDescent="0.2">
      <c r="T2839" s="32" t="str">
        <f t="shared" si="52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 x14ac:dyDescent="0.2">
      <c r="T2840" s="32" t="str">
        <f t="shared" si="52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 x14ac:dyDescent="0.2">
      <c r="T2841" s="32" t="str">
        <f t="shared" si="52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 x14ac:dyDescent="0.2">
      <c r="T2842" s="32" t="str">
        <f t="shared" si="52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 x14ac:dyDescent="0.2">
      <c r="T2843" s="32" t="str">
        <f t="shared" si="52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 x14ac:dyDescent="0.2">
      <c r="T2844" s="32" t="str">
        <f t="shared" si="52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 x14ac:dyDescent="0.2">
      <c r="T2845" s="32" t="str">
        <f t="shared" si="52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 x14ac:dyDescent="0.2">
      <c r="T2846" s="32" t="str">
        <f t="shared" si="52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 x14ac:dyDescent="0.2">
      <c r="T2847" s="32" t="str">
        <f t="shared" si="52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 x14ac:dyDescent="0.2">
      <c r="T2848" s="32" t="str">
        <f t="shared" si="52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 x14ac:dyDescent="0.2">
      <c r="T2849" s="32" t="str">
        <f t="shared" si="52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 x14ac:dyDescent="0.2">
      <c r="T2850" s="32" t="str">
        <f t="shared" si="52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 x14ac:dyDescent="0.2">
      <c r="T2851" s="32" t="str">
        <f t="shared" si="52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 x14ac:dyDescent="0.2">
      <c r="T2852" s="32" t="str">
        <f t="shared" si="52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 x14ac:dyDescent="0.2">
      <c r="T2853" s="32" t="str">
        <f t="shared" si="52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 x14ac:dyDescent="0.2">
      <c r="T2854" s="32" t="str">
        <f t="shared" si="52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 x14ac:dyDescent="0.2">
      <c r="T2855" s="32" t="str">
        <f t="shared" si="52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 x14ac:dyDescent="0.2">
      <c r="T2856" s="32" t="str">
        <f t="shared" si="52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 x14ac:dyDescent="0.2">
      <c r="T2857" s="32" t="str">
        <f t="shared" si="52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 x14ac:dyDescent="0.2">
      <c r="T2858" s="32" t="str">
        <f t="shared" si="52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 x14ac:dyDescent="0.2">
      <c r="T2859" s="32" t="str">
        <f t="shared" si="52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 x14ac:dyDescent="0.2">
      <c r="T2860" s="32" t="str">
        <f t="shared" si="52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 x14ac:dyDescent="0.2">
      <c r="T2861" s="32" t="str">
        <f t="shared" si="52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 x14ac:dyDescent="0.2">
      <c r="T2862" s="32" t="str">
        <f t="shared" si="52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 x14ac:dyDescent="0.2">
      <c r="T2863" s="32" t="str">
        <f t="shared" si="52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 x14ac:dyDescent="0.2">
      <c r="T2864" s="32" t="str">
        <f t="shared" si="52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 x14ac:dyDescent="0.2">
      <c r="T2865" s="32" t="str">
        <f t="shared" si="52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 x14ac:dyDescent="0.2">
      <c r="T2866" s="32" t="str">
        <f t="shared" si="52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 x14ac:dyDescent="0.2">
      <c r="T2867" s="32" t="str">
        <f t="shared" si="52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 x14ac:dyDescent="0.2">
      <c r="T2868" s="32" t="str">
        <f t="shared" si="52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 x14ac:dyDescent="0.2">
      <c r="T2869" s="32" t="str">
        <f t="shared" si="52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 x14ac:dyDescent="0.2">
      <c r="T2870" s="32" t="str">
        <f t="shared" si="52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 x14ac:dyDescent="0.2">
      <c r="T2871" s="32" t="str">
        <f t="shared" si="52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 x14ac:dyDescent="0.2">
      <c r="T2872" s="32" t="str">
        <f t="shared" si="52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 x14ac:dyDescent="0.2">
      <c r="T2873" s="32" t="str">
        <f t="shared" si="52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 x14ac:dyDescent="0.2">
      <c r="T2874" s="32" t="str">
        <f t="shared" si="52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 x14ac:dyDescent="0.2">
      <c r="T2875" s="32" t="str">
        <f t="shared" si="52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 x14ac:dyDescent="0.2">
      <c r="T2876" s="32" t="str">
        <f t="shared" si="52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 x14ac:dyDescent="0.2">
      <c r="T2877" s="32" t="str">
        <f t="shared" si="52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 x14ac:dyDescent="0.2">
      <c r="T2878" s="32" t="str">
        <f t="shared" si="52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 x14ac:dyDescent="0.2">
      <c r="T2879" s="32" t="str">
        <f t="shared" si="52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 x14ac:dyDescent="0.2">
      <c r="T2880" s="32" t="str">
        <f t="shared" si="52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 x14ac:dyDescent="0.2">
      <c r="T2881" s="32" t="str">
        <f t="shared" si="52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 x14ac:dyDescent="0.2">
      <c r="T2882" s="32" t="str">
        <f t="shared" si="52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 x14ac:dyDescent="0.2">
      <c r="T2883" s="32" t="str">
        <f t="shared" si="52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 x14ac:dyDescent="0.2">
      <c r="T2884" s="32" t="str">
        <f t="shared" si="52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 x14ac:dyDescent="0.2">
      <c r="T2885" s="32" t="str">
        <f t="shared" si="52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 x14ac:dyDescent="0.2">
      <c r="T2886" s="32" t="str">
        <f t="shared" ref="T2886:T2949" si="53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 x14ac:dyDescent="0.2">
      <c r="T2887" s="32" t="str">
        <f t="shared" si="53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 x14ac:dyDescent="0.2">
      <c r="T2888" s="32" t="str">
        <f t="shared" si="53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 x14ac:dyDescent="0.2">
      <c r="T2889" s="32" t="str">
        <f t="shared" si="53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 x14ac:dyDescent="0.2">
      <c r="T2890" s="32" t="str">
        <f t="shared" si="53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 x14ac:dyDescent="0.2">
      <c r="T2891" s="32" t="str">
        <f t="shared" si="53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 x14ac:dyDescent="0.2">
      <c r="T2892" s="32" t="str">
        <f t="shared" si="53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 x14ac:dyDescent="0.2">
      <c r="T2893" s="32" t="str">
        <f t="shared" si="53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 x14ac:dyDescent="0.2">
      <c r="T2894" s="32" t="str">
        <f t="shared" si="53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 x14ac:dyDescent="0.2">
      <c r="T2895" s="32" t="str">
        <f t="shared" si="53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 x14ac:dyDescent="0.2">
      <c r="T2896" s="32" t="str">
        <f t="shared" si="53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 x14ac:dyDescent="0.2">
      <c r="T2897" s="32" t="str">
        <f t="shared" si="53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 x14ac:dyDescent="0.2">
      <c r="T2898" s="32" t="str">
        <f t="shared" si="53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 x14ac:dyDescent="0.2">
      <c r="T2899" s="32" t="str">
        <f t="shared" si="53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 x14ac:dyDescent="0.2">
      <c r="T2900" s="32" t="str">
        <f t="shared" si="53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 x14ac:dyDescent="0.2">
      <c r="T2901" s="32" t="str">
        <f t="shared" si="53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 x14ac:dyDescent="0.2">
      <c r="T2902" s="32" t="str">
        <f t="shared" si="53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 x14ac:dyDescent="0.2">
      <c r="T2903" s="32" t="str">
        <f t="shared" si="53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 x14ac:dyDescent="0.2">
      <c r="T2904" s="32" t="str">
        <f t="shared" si="53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 x14ac:dyDescent="0.2">
      <c r="T2905" s="32" t="str">
        <f t="shared" si="53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 x14ac:dyDescent="0.2">
      <c r="T2906" s="32" t="str">
        <f t="shared" si="53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 x14ac:dyDescent="0.2">
      <c r="T2907" s="32" t="str">
        <f t="shared" si="53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 x14ac:dyDescent="0.2">
      <c r="T2908" s="32" t="str">
        <f t="shared" si="53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 x14ac:dyDescent="0.2">
      <c r="T2909" s="32" t="str">
        <f t="shared" si="53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 x14ac:dyDescent="0.2">
      <c r="T2910" s="32" t="str">
        <f t="shared" si="53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 x14ac:dyDescent="0.2">
      <c r="T2911" s="32" t="str">
        <f t="shared" si="53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 x14ac:dyDescent="0.2">
      <c r="T2912" s="32" t="str">
        <f t="shared" si="53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 x14ac:dyDescent="0.2">
      <c r="T2913" s="32" t="str">
        <f t="shared" si="53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 x14ac:dyDescent="0.2">
      <c r="T2914" s="32" t="str">
        <f t="shared" si="53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 x14ac:dyDescent="0.2">
      <c r="T2915" s="32" t="str">
        <f t="shared" si="53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 x14ac:dyDescent="0.2">
      <c r="T2916" s="32" t="str">
        <f t="shared" si="53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 x14ac:dyDescent="0.2">
      <c r="T2917" s="32" t="str">
        <f t="shared" si="53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 x14ac:dyDescent="0.2">
      <c r="T2918" s="32" t="str">
        <f t="shared" si="53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 x14ac:dyDescent="0.2">
      <c r="T2919" s="32" t="str">
        <f t="shared" si="53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 x14ac:dyDescent="0.2">
      <c r="T2920" s="32" t="str">
        <f t="shared" si="53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 x14ac:dyDescent="0.2">
      <c r="T2921" s="32" t="str">
        <f t="shared" si="53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 x14ac:dyDescent="0.2">
      <c r="T2922" s="32" t="str">
        <f t="shared" si="53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 x14ac:dyDescent="0.2">
      <c r="T2923" s="32" t="str">
        <f t="shared" si="53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 x14ac:dyDescent="0.2">
      <c r="T2924" s="32" t="str">
        <f t="shared" si="53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 x14ac:dyDescent="0.2">
      <c r="T2925" s="32" t="str">
        <f t="shared" si="53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 x14ac:dyDescent="0.2">
      <c r="T2926" s="32" t="str">
        <f t="shared" si="53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 x14ac:dyDescent="0.2">
      <c r="T2927" s="32" t="str">
        <f t="shared" si="53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 x14ac:dyDescent="0.2">
      <c r="T2928" s="32" t="str">
        <f t="shared" si="53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 x14ac:dyDescent="0.2">
      <c r="T2929" s="32" t="str">
        <f t="shared" si="53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 x14ac:dyDescent="0.2">
      <c r="T2930" s="32" t="str">
        <f t="shared" si="53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 x14ac:dyDescent="0.2">
      <c r="T2931" s="32" t="str">
        <f t="shared" si="53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 x14ac:dyDescent="0.2">
      <c r="T2932" s="32" t="str">
        <f t="shared" si="53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 x14ac:dyDescent="0.2">
      <c r="T2933" s="32" t="str">
        <f t="shared" si="53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 x14ac:dyDescent="0.2">
      <c r="T2934" s="32" t="str">
        <f t="shared" si="53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 x14ac:dyDescent="0.2">
      <c r="T2935" s="32" t="str">
        <f t="shared" si="53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 x14ac:dyDescent="0.2">
      <c r="T2936" s="32" t="str">
        <f t="shared" si="53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 x14ac:dyDescent="0.2">
      <c r="T2937" s="32" t="str">
        <f t="shared" si="53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 x14ac:dyDescent="0.2">
      <c r="T2938" s="32" t="str">
        <f t="shared" si="53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 x14ac:dyDescent="0.2">
      <c r="T2939" s="32" t="str">
        <f t="shared" si="53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 x14ac:dyDescent="0.2">
      <c r="T2940" s="32" t="str">
        <f t="shared" si="53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 x14ac:dyDescent="0.2">
      <c r="T2941" s="32" t="str">
        <f t="shared" si="53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 x14ac:dyDescent="0.2">
      <c r="T2942" s="32" t="str">
        <f t="shared" si="53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 x14ac:dyDescent="0.2">
      <c r="T2943" s="32" t="str">
        <f t="shared" si="53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 x14ac:dyDescent="0.2">
      <c r="T2944" s="32" t="str">
        <f t="shared" si="53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 x14ac:dyDescent="0.2">
      <c r="T2945" s="32" t="str">
        <f t="shared" si="53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 x14ac:dyDescent="0.2">
      <c r="T2946" s="32" t="str">
        <f t="shared" si="53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 x14ac:dyDescent="0.2">
      <c r="T2947" s="32" t="str">
        <f t="shared" si="53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 x14ac:dyDescent="0.2">
      <c r="T2948" s="32" t="str">
        <f t="shared" si="53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 x14ac:dyDescent="0.2">
      <c r="T2949" s="32" t="str">
        <f t="shared" si="53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 x14ac:dyDescent="0.2">
      <c r="T2950" s="32" t="str">
        <f t="shared" ref="T2950:T3013" si="54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 x14ac:dyDescent="0.2">
      <c r="T2951" s="32" t="str">
        <f t="shared" si="54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 x14ac:dyDescent="0.2">
      <c r="T2952" s="32" t="str">
        <f t="shared" si="54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 x14ac:dyDescent="0.2">
      <c r="T2953" s="32" t="str">
        <f t="shared" si="54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 x14ac:dyDescent="0.2">
      <c r="T2954" s="32" t="str">
        <f t="shared" si="54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 x14ac:dyDescent="0.2">
      <c r="T2955" s="32" t="str">
        <f t="shared" si="54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 x14ac:dyDescent="0.2">
      <c r="T2956" s="32" t="str">
        <f t="shared" si="54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 x14ac:dyDescent="0.2">
      <c r="T2957" s="32" t="str">
        <f t="shared" si="54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 x14ac:dyDescent="0.2">
      <c r="T2958" s="32" t="str">
        <f t="shared" si="54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 x14ac:dyDescent="0.2">
      <c r="T2959" s="32" t="str">
        <f t="shared" si="54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 x14ac:dyDescent="0.2">
      <c r="T2960" s="32" t="str">
        <f t="shared" si="54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 x14ac:dyDescent="0.2">
      <c r="T2961" s="32" t="str">
        <f t="shared" si="54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 x14ac:dyDescent="0.2">
      <c r="T2962" s="32" t="str">
        <f t="shared" si="54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 x14ac:dyDescent="0.2">
      <c r="T2963" s="32" t="str">
        <f t="shared" si="54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 x14ac:dyDescent="0.2">
      <c r="T2964" s="32" t="str">
        <f t="shared" si="54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 x14ac:dyDescent="0.2">
      <c r="T2965" s="32" t="str">
        <f t="shared" si="54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 x14ac:dyDescent="0.2">
      <c r="T2966" s="32" t="str">
        <f t="shared" si="54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 x14ac:dyDescent="0.2">
      <c r="T2967" s="32" t="str">
        <f t="shared" si="54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 x14ac:dyDescent="0.2">
      <c r="T2968" s="32" t="str">
        <f t="shared" si="54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 x14ac:dyDescent="0.2">
      <c r="T2969" s="32" t="str">
        <f t="shared" si="54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 x14ac:dyDescent="0.2">
      <c r="T2970" s="32" t="str">
        <f t="shared" si="54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 x14ac:dyDescent="0.2">
      <c r="T2971" s="32" t="str">
        <f t="shared" si="54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 x14ac:dyDescent="0.2">
      <c r="T2972" s="32" t="str">
        <f t="shared" si="54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 x14ac:dyDescent="0.2">
      <c r="T2973" s="32" t="str">
        <f t="shared" si="54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 x14ac:dyDescent="0.2">
      <c r="T2974" s="32" t="str">
        <f t="shared" si="54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 x14ac:dyDescent="0.2">
      <c r="T2975" s="32" t="str">
        <f t="shared" si="54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 x14ac:dyDescent="0.2">
      <c r="T2976" s="32" t="str">
        <f t="shared" si="54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 x14ac:dyDescent="0.2">
      <c r="T2977" s="32" t="str">
        <f t="shared" si="54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 x14ac:dyDescent="0.2">
      <c r="T2978" s="32" t="str">
        <f t="shared" si="54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 x14ac:dyDescent="0.2">
      <c r="T2979" s="32" t="str">
        <f t="shared" si="54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 x14ac:dyDescent="0.2">
      <c r="T2980" s="32" t="str">
        <f t="shared" si="54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 x14ac:dyDescent="0.2">
      <c r="T2981" s="32" t="str">
        <f t="shared" si="54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 x14ac:dyDescent="0.2">
      <c r="T2982" s="32" t="str">
        <f t="shared" si="54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 x14ac:dyDescent="0.2">
      <c r="T2983" s="32" t="str">
        <f t="shared" si="54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 x14ac:dyDescent="0.2">
      <c r="T2984" s="32" t="str">
        <f t="shared" si="54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 x14ac:dyDescent="0.2">
      <c r="T2985" s="32" t="str">
        <f t="shared" si="54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 x14ac:dyDescent="0.2">
      <c r="T2986" s="32" t="str">
        <f t="shared" si="54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 x14ac:dyDescent="0.2">
      <c r="T2987" s="32" t="str">
        <f t="shared" si="54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 x14ac:dyDescent="0.2">
      <c r="T2988" s="32" t="str">
        <f t="shared" si="54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 x14ac:dyDescent="0.2">
      <c r="T2989" s="32" t="str">
        <f t="shared" si="54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 x14ac:dyDescent="0.2">
      <c r="T2990" s="32" t="str">
        <f t="shared" si="54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 x14ac:dyDescent="0.2">
      <c r="T2991" s="32" t="str">
        <f t="shared" si="54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 x14ac:dyDescent="0.2">
      <c r="T2992" s="32" t="str">
        <f t="shared" si="54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 x14ac:dyDescent="0.2">
      <c r="T2993" s="32" t="str">
        <f t="shared" si="54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 x14ac:dyDescent="0.2">
      <c r="T2994" s="32" t="str">
        <f t="shared" si="54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 x14ac:dyDescent="0.2">
      <c r="T2995" s="32" t="str">
        <f t="shared" si="54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 x14ac:dyDescent="0.2">
      <c r="T2996" s="32" t="str">
        <f t="shared" si="54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 x14ac:dyDescent="0.2">
      <c r="T2997" s="32" t="str">
        <f t="shared" si="54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 x14ac:dyDescent="0.2">
      <c r="T2998" s="32" t="str">
        <f t="shared" si="54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 x14ac:dyDescent="0.2">
      <c r="T2999" s="32" t="str">
        <f t="shared" si="54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 x14ac:dyDescent="0.2">
      <c r="T3000" s="32" t="str">
        <f t="shared" si="54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 x14ac:dyDescent="0.2">
      <c r="T3001" s="32" t="str">
        <f t="shared" si="54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 x14ac:dyDescent="0.2">
      <c r="T3002" s="32" t="str">
        <f t="shared" si="54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 x14ac:dyDescent="0.2">
      <c r="T3003" s="32" t="str">
        <f t="shared" si="54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 x14ac:dyDescent="0.2">
      <c r="T3004" s="32" t="str">
        <f t="shared" si="54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 x14ac:dyDescent="0.2">
      <c r="T3005" s="32" t="str">
        <f t="shared" si="54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 x14ac:dyDescent="0.2">
      <c r="T3006" s="32" t="str">
        <f t="shared" si="54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 x14ac:dyDescent="0.2">
      <c r="T3007" s="32" t="str">
        <f t="shared" si="54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 x14ac:dyDescent="0.2">
      <c r="T3008" s="32" t="str">
        <f t="shared" si="54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 x14ac:dyDescent="0.2">
      <c r="T3009" s="32" t="str">
        <f t="shared" si="54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 x14ac:dyDescent="0.2">
      <c r="T3010" s="32" t="str">
        <f t="shared" si="54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 x14ac:dyDescent="0.2">
      <c r="T3011" s="32" t="str">
        <f t="shared" si="54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 x14ac:dyDescent="0.2">
      <c r="T3012" s="32" t="str">
        <f t="shared" si="54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 x14ac:dyDescent="0.2">
      <c r="T3013" s="32" t="str">
        <f t="shared" si="54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 x14ac:dyDescent="0.2">
      <c r="T3014" s="32" t="str">
        <f t="shared" ref="T3014:T3077" si="55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 x14ac:dyDescent="0.2">
      <c r="T3015" s="32" t="str">
        <f t="shared" si="55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 x14ac:dyDescent="0.2">
      <c r="T3016" s="32" t="str">
        <f t="shared" si="55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 x14ac:dyDescent="0.2">
      <c r="T3017" s="32" t="str">
        <f t="shared" si="55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 x14ac:dyDescent="0.2">
      <c r="T3018" s="32" t="str">
        <f t="shared" si="55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 x14ac:dyDescent="0.2">
      <c r="T3019" s="32" t="str">
        <f t="shared" si="55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 x14ac:dyDescent="0.2">
      <c r="T3020" s="32" t="str">
        <f t="shared" si="55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 x14ac:dyDescent="0.2">
      <c r="T3021" s="32" t="str">
        <f t="shared" si="55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 x14ac:dyDescent="0.2">
      <c r="T3022" s="32" t="str">
        <f t="shared" si="55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 x14ac:dyDescent="0.2">
      <c r="T3023" s="32" t="str">
        <f t="shared" si="55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 x14ac:dyDescent="0.2">
      <c r="T3024" s="32" t="str">
        <f t="shared" si="55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 x14ac:dyDescent="0.2">
      <c r="T3025" s="32" t="str">
        <f t="shared" si="55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 x14ac:dyDescent="0.2">
      <c r="T3026" s="32" t="str">
        <f t="shared" si="55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 x14ac:dyDescent="0.2">
      <c r="T3027" s="32" t="str">
        <f t="shared" si="55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 x14ac:dyDescent="0.2">
      <c r="T3028" s="32" t="str">
        <f t="shared" si="55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 x14ac:dyDescent="0.2">
      <c r="T3029" s="32" t="str">
        <f t="shared" si="55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 x14ac:dyDescent="0.2">
      <c r="T3030" s="32" t="str">
        <f t="shared" si="55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 x14ac:dyDescent="0.2">
      <c r="T3031" s="32" t="str">
        <f t="shared" si="55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 x14ac:dyDescent="0.2">
      <c r="T3032" s="32" t="str">
        <f t="shared" si="55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 x14ac:dyDescent="0.2">
      <c r="T3033" s="32" t="str">
        <f t="shared" si="55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 x14ac:dyDescent="0.2">
      <c r="T3034" s="32" t="str">
        <f t="shared" si="55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 x14ac:dyDescent="0.2">
      <c r="T3035" s="32" t="str">
        <f t="shared" si="55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 x14ac:dyDescent="0.2">
      <c r="T3036" s="32" t="str">
        <f t="shared" si="55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 x14ac:dyDescent="0.2">
      <c r="T3037" s="32" t="str">
        <f t="shared" si="55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 x14ac:dyDescent="0.2">
      <c r="T3038" s="32" t="str">
        <f t="shared" si="55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 x14ac:dyDescent="0.2">
      <c r="T3039" s="32" t="str">
        <f t="shared" si="55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 x14ac:dyDescent="0.2">
      <c r="T3040" s="32" t="str">
        <f t="shared" si="55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 x14ac:dyDescent="0.2">
      <c r="T3041" s="32" t="str">
        <f t="shared" si="55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 x14ac:dyDescent="0.2">
      <c r="T3042" s="32" t="str">
        <f t="shared" si="55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 x14ac:dyDescent="0.2">
      <c r="T3043" s="32" t="str">
        <f t="shared" si="55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 x14ac:dyDescent="0.2">
      <c r="T3044" s="32" t="str">
        <f t="shared" si="55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 x14ac:dyDescent="0.2">
      <c r="T3045" s="32" t="str">
        <f t="shared" si="55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 x14ac:dyDescent="0.2">
      <c r="T3046" s="32" t="str">
        <f t="shared" si="55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 x14ac:dyDescent="0.2">
      <c r="T3047" s="32" t="str">
        <f t="shared" si="55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 x14ac:dyDescent="0.2">
      <c r="T3048" s="32" t="str">
        <f t="shared" si="55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 x14ac:dyDescent="0.2">
      <c r="T3049" s="32" t="str">
        <f t="shared" si="55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 x14ac:dyDescent="0.2">
      <c r="T3050" s="32" t="str">
        <f t="shared" si="55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 x14ac:dyDescent="0.2">
      <c r="T3051" s="32" t="str">
        <f t="shared" si="55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 x14ac:dyDescent="0.2">
      <c r="T3052" s="32" t="str">
        <f t="shared" si="55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 x14ac:dyDescent="0.2">
      <c r="T3053" s="32" t="str">
        <f t="shared" si="55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 x14ac:dyDescent="0.2">
      <c r="T3054" s="32" t="str">
        <f t="shared" si="55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 x14ac:dyDescent="0.2">
      <c r="T3055" s="32" t="str">
        <f t="shared" si="55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 x14ac:dyDescent="0.2">
      <c r="T3056" s="32" t="str">
        <f t="shared" si="55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 x14ac:dyDescent="0.2">
      <c r="T3057" s="32" t="str">
        <f t="shared" si="55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 x14ac:dyDescent="0.2">
      <c r="T3058" s="32" t="str">
        <f t="shared" si="55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 x14ac:dyDescent="0.2">
      <c r="T3059" s="32" t="str">
        <f t="shared" si="55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 x14ac:dyDescent="0.2">
      <c r="T3060" s="32" t="str">
        <f t="shared" si="55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 x14ac:dyDescent="0.2">
      <c r="T3061" s="32" t="str">
        <f t="shared" si="55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 x14ac:dyDescent="0.2">
      <c r="T3062" s="32" t="str">
        <f t="shared" si="55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 x14ac:dyDescent="0.2">
      <c r="T3063" s="32" t="str">
        <f t="shared" si="55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 x14ac:dyDescent="0.2">
      <c r="T3064" s="32" t="str">
        <f t="shared" si="55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 x14ac:dyDescent="0.2">
      <c r="T3065" s="32" t="str">
        <f t="shared" si="55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 x14ac:dyDescent="0.2">
      <c r="T3066" s="32" t="str">
        <f t="shared" si="55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 x14ac:dyDescent="0.2">
      <c r="T3067" s="32" t="str">
        <f t="shared" si="55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 x14ac:dyDescent="0.2">
      <c r="T3068" s="32" t="str">
        <f t="shared" si="55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 x14ac:dyDescent="0.2">
      <c r="T3069" s="32" t="str">
        <f t="shared" si="55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 x14ac:dyDescent="0.2">
      <c r="T3070" s="32" t="str">
        <f t="shared" si="55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 x14ac:dyDescent="0.2">
      <c r="T3071" s="32" t="str">
        <f t="shared" si="55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 x14ac:dyDescent="0.2">
      <c r="T3072" s="32" t="str">
        <f t="shared" si="55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 x14ac:dyDescent="0.2">
      <c r="T3073" s="32" t="str">
        <f t="shared" si="55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 x14ac:dyDescent="0.2">
      <c r="T3074" s="32" t="str">
        <f t="shared" si="55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 x14ac:dyDescent="0.2">
      <c r="T3075" s="32" t="str">
        <f t="shared" si="55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 x14ac:dyDescent="0.2">
      <c r="T3076" s="32" t="str">
        <f t="shared" si="55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 x14ac:dyDescent="0.2">
      <c r="T3077" s="32" t="str">
        <f t="shared" si="55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 x14ac:dyDescent="0.2">
      <c r="T3078" s="32" t="str">
        <f t="shared" ref="T3078:T3141" si="56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 x14ac:dyDescent="0.2">
      <c r="T3079" s="32" t="str">
        <f t="shared" si="56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 x14ac:dyDescent="0.2">
      <c r="T3080" s="32" t="str">
        <f t="shared" si="56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 x14ac:dyDescent="0.2">
      <c r="T3081" s="32" t="str">
        <f t="shared" si="56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 x14ac:dyDescent="0.2">
      <c r="T3082" s="32" t="str">
        <f t="shared" si="56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 x14ac:dyDescent="0.2">
      <c r="T3083" s="32" t="str">
        <f t="shared" si="56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 x14ac:dyDescent="0.2">
      <c r="T3084" s="32" t="str">
        <f t="shared" si="56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 x14ac:dyDescent="0.2">
      <c r="T3085" s="32" t="str">
        <f t="shared" si="56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 x14ac:dyDescent="0.2">
      <c r="T3086" s="32" t="str">
        <f t="shared" si="56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 x14ac:dyDescent="0.2">
      <c r="T3087" s="32" t="str">
        <f t="shared" si="56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 x14ac:dyDescent="0.2">
      <c r="T3088" s="32" t="str">
        <f t="shared" si="56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 x14ac:dyDescent="0.2">
      <c r="T3089" s="32" t="str">
        <f t="shared" si="56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 x14ac:dyDescent="0.2">
      <c r="T3090" s="32" t="str">
        <f t="shared" si="56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 x14ac:dyDescent="0.2">
      <c r="T3091" s="32" t="str">
        <f t="shared" si="56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 x14ac:dyDescent="0.2">
      <c r="T3092" s="32" t="str">
        <f t="shared" si="56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 x14ac:dyDescent="0.2">
      <c r="T3093" s="32" t="str">
        <f t="shared" si="56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 x14ac:dyDescent="0.2">
      <c r="T3094" s="32" t="str">
        <f t="shared" si="56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 x14ac:dyDescent="0.2">
      <c r="T3095" s="32" t="str">
        <f t="shared" si="56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 x14ac:dyDescent="0.2">
      <c r="T3096" s="32" t="str">
        <f t="shared" si="56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 x14ac:dyDescent="0.2">
      <c r="T3097" s="32" t="str">
        <f t="shared" si="56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 x14ac:dyDescent="0.2">
      <c r="T3098" s="32" t="str">
        <f t="shared" si="56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 x14ac:dyDescent="0.2">
      <c r="T3099" s="32" t="str">
        <f t="shared" si="56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 x14ac:dyDescent="0.2">
      <c r="T3100" s="32" t="str">
        <f t="shared" si="56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 x14ac:dyDescent="0.2">
      <c r="T3101" s="32" t="str">
        <f t="shared" si="56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 x14ac:dyDescent="0.2">
      <c r="T3102" s="32" t="str">
        <f t="shared" si="56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 x14ac:dyDescent="0.2">
      <c r="T3103" s="32" t="str">
        <f t="shared" si="56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 x14ac:dyDescent="0.2">
      <c r="T3104" s="32" t="str">
        <f t="shared" si="56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 x14ac:dyDescent="0.2">
      <c r="T3105" s="32" t="str">
        <f t="shared" si="56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 x14ac:dyDescent="0.2">
      <c r="T3106" s="32" t="str">
        <f t="shared" si="56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 x14ac:dyDescent="0.2">
      <c r="T3107" s="32" t="str">
        <f t="shared" si="56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 x14ac:dyDescent="0.2">
      <c r="T3108" s="32" t="str">
        <f t="shared" si="56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 x14ac:dyDescent="0.2">
      <c r="T3109" s="32" t="str">
        <f t="shared" si="56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 x14ac:dyDescent="0.2">
      <c r="T3110" s="32" t="str">
        <f t="shared" si="56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 x14ac:dyDescent="0.2">
      <c r="T3111" s="32" t="str">
        <f t="shared" si="56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 x14ac:dyDescent="0.2">
      <c r="T3112" s="32" t="str">
        <f t="shared" si="56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 x14ac:dyDescent="0.2">
      <c r="T3113" s="32" t="str">
        <f t="shared" si="56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 x14ac:dyDescent="0.2">
      <c r="T3114" s="32" t="str">
        <f t="shared" si="56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 x14ac:dyDescent="0.2">
      <c r="T3115" s="32" t="str">
        <f t="shared" si="56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 x14ac:dyDescent="0.2">
      <c r="T3116" s="32" t="str">
        <f t="shared" si="56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 x14ac:dyDescent="0.2">
      <c r="T3117" s="32" t="str">
        <f t="shared" si="56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 x14ac:dyDescent="0.2">
      <c r="T3118" s="32" t="str">
        <f t="shared" si="56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 x14ac:dyDescent="0.2">
      <c r="T3119" s="32" t="str">
        <f t="shared" si="56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 x14ac:dyDescent="0.2">
      <c r="T3120" s="32" t="str">
        <f t="shared" si="56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 x14ac:dyDescent="0.2">
      <c r="T3121" s="32" t="str">
        <f t="shared" si="56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 x14ac:dyDescent="0.2">
      <c r="T3122" s="32" t="str">
        <f t="shared" si="56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 x14ac:dyDescent="0.2">
      <c r="T3123" s="32" t="str">
        <f t="shared" si="56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 x14ac:dyDescent="0.2">
      <c r="T3124" s="32" t="str">
        <f t="shared" si="56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 x14ac:dyDescent="0.2">
      <c r="T3125" s="32" t="str">
        <f t="shared" si="56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 x14ac:dyDescent="0.2">
      <c r="T3126" s="32" t="str">
        <f t="shared" si="56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 x14ac:dyDescent="0.2">
      <c r="T3127" s="32" t="str">
        <f t="shared" si="56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 x14ac:dyDescent="0.2">
      <c r="T3128" s="32" t="str">
        <f t="shared" si="56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 x14ac:dyDescent="0.2">
      <c r="T3129" s="32" t="str">
        <f t="shared" si="56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 x14ac:dyDescent="0.2">
      <c r="T3130" s="32" t="str">
        <f t="shared" si="56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 x14ac:dyDescent="0.2">
      <c r="T3131" s="32" t="str">
        <f t="shared" si="56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 x14ac:dyDescent="0.2">
      <c r="T3132" s="32" t="str">
        <f t="shared" si="56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 x14ac:dyDescent="0.2">
      <c r="T3133" s="32" t="str">
        <f t="shared" si="56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 x14ac:dyDescent="0.2">
      <c r="T3134" s="32" t="str">
        <f t="shared" si="56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 x14ac:dyDescent="0.2">
      <c r="T3135" s="32" t="str">
        <f t="shared" si="56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 x14ac:dyDescent="0.2">
      <c r="T3136" s="32" t="str">
        <f t="shared" si="56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 x14ac:dyDescent="0.2">
      <c r="T3137" s="32" t="str">
        <f t="shared" si="56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 x14ac:dyDescent="0.2">
      <c r="T3138" s="32" t="str">
        <f t="shared" si="56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 x14ac:dyDescent="0.2">
      <c r="T3139" s="32" t="str">
        <f t="shared" si="56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 x14ac:dyDescent="0.2">
      <c r="T3140" s="32" t="str">
        <f t="shared" si="56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 x14ac:dyDescent="0.2">
      <c r="T3141" s="32" t="str">
        <f t="shared" si="56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 x14ac:dyDescent="0.2">
      <c r="T3142" s="32" t="str">
        <f t="shared" ref="T3142:T3205" si="57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 x14ac:dyDescent="0.2">
      <c r="T3143" s="32" t="str">
        <f t="shared" si="57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 x14ac:dyDescent="0.2">
      <c r="T3144" s="32" t="str">
        <f t="shared" si="57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 x14ac:dyDescent="0.2">
      <c r="T3145" s="32" t="str">
        <f t="shared" si="57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 x14ac:dyDescent="0.2">
      <c r="T3146" s="32" t="str">
        <f t="shared" si="57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 x14ac:dyDescent="0.2">
      <c r="T3147" s="32" t="str">
        <f t="shared" si="57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 x14ac:dyDescent="0.2">
      <c r="T3148" s="32" t="str">
        <f t="shared" si="57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 x14ac:dyDescent="0.2">
      <c r="T3149" s="32" t="str">
        <f t="shared" si="57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 x14ac:dyDescent="0.2">
      <c r="T3150" s="32" t="str">
        <f t="shared" si="57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 x14ac:dyDescent="0.2">
      <c r="T3151" s="32" t="str">
        <f t="shared" si="57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 x14ac:dyDescent="0.2">
      <c r="T3152" s="32" t="str">
        <f t="shared" si="57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 x14ac:dyDescent="0.2">
      <c r="T3153" s="32" t="str">
        <f t="shared" si="57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 x14ac:dyDescent="0.2">
      <c r="T3154" s="32" t="str">
        <f t="shared" si="57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 x14ac:dyDescent="0.2">
      <c r="T3155" s="32" t="str">
        <f t="shared" si="57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 x14ac:dyDescent="0.2">
      <c r="T3156" s="32" t="str">
        <f t="shared" si="57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 x14ac:dyDescent="0.2">
      <c r="T3157" s="32" t="str">
        <f t="shared" si="57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 x14ac:dyDescent="0.2">
      <c r="T3158" s="32" t="str">
        <f t="shared" si="57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 x14ac:dyDescent="0.2">
      <c r="T3159" s="32" t="str">
        <f t="shared" si="57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 x14ac:dyDescent="0.2">
      <c r="T3160" s="32" t="str">
        <f t="shared" si="57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 x14ac:dyDescent="0.2">
      <c r="T3161" s="32" t="str">
        <f t="shared" si="57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 x14ac:dyDescent="0.2">
      <c r="T3162" s="32" t="str">
        <f t="shared" si="57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 x14ac:dyDescent="0.2">
      <c r="T3163" s="32" t="str">
        <f t="shared" si="57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 x14ac:dyDescent="0.2">
      <c r="T3164" s="32" t="str">
        <f t="shared" si="57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 x14ac:dyDescent="0.2">
      <c r="T3165" s="32" t="str">
        <f t="shared" si="57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 x14ac:dyDescent="0.2">
      <c r="T3166" s="32" t="str">
        <f t="shared" si="57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 x14ac:dyDescent="0.2">
      <c r="T3167" s="32" t="str">
        <f t="shared" si="57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 x14ac:dyDescent="0.2">
      <c r="T3168" s="32" t="str">
        <f t="shared" si="57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 x14ac:dyDescent="0.2">
      <c r="T3169" s="32" t="str">
        <f t="shared" si="57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 x14ac:dyDescent="0.2">
      <c r="T3170" s="32" t="str">
        <f t="shared" si="57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 x14ac:dyDescent="0.2">
      <c r="T3171" s="32" t="str">
        <f t="shared" si="57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 x14ac:dyDescent="0.2">
      <c r="T3172" s="32" t="str">
        <f t="shared" si="57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 x14ac:dyDescent="0.2">
      <c r="T3173" s="32" t="str">
        <f t="shared" si="57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 x14ac:dyDescent="0.2">
      <c r="T3174" s="32" t="str">
        <f t="shared" si="57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 x14ac:dyDescent="0.2">
      <c r="T3175" s="32" t="str">
        <f t="shared" si="57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 x14ac:dyDescent="0.2">
      <c r="T3176" s="32" t="str">
        <f t="shared" si="57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 x14ac:dyDescent="0.2">
      <c r="T3177" s="32" t="str">
        <f t="shared" si="57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 x14ac:dyDescent="0.2">
      <c r="T3178" s="32" t="str">
        <f t="shared" si="57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 x14ac:dyDescent="0.2">
      <c r="T3179" s="32" t="str">
        <f t="shared" si="57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 x14ac:dyDescent="0.2">
      <c r="T3180" s="32" t="str">
        <f t="shared" si="57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 x14ac:dyDescent="0.2">
      <c r="T3181" s="32" t="str">
        <f t="shared" si="57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 x14ac:dyDescent="0.2">
      <c r="T3182" s="32" t="str">
        <f t="shared" si="57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 x14ac:dyDescent="0.2">
      <c r="T3183" s="32" t="str">
        <f t="shared" si="57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 x14ac:dyDescent="0.2">
      <c r="T3184" s="32" t="str">
        <f t="shared" si="57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 x14ac:dyDescent="0.2">
      <c r="T3185" s="32" t="str">
        <f t="shared" si="57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 x14ac:dyDescent="0.2">
      <c r="T3186" s="32" t="str">
        <f t="shared" si="57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 x14ac:dyDescent="0.2">
      <c r="T3187" s="32" t="str">
        <f t="shared" si="57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 x14ac:dyDescent="0.2">
      <c r="T3188" s="32" t="str">
        <f t="shared" si="57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 x14ac:dyDescent="0.2">
      <c r="T3189" s="32" t="str">
        <f t="shared" si="57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 x14ac:dyDescent="0.2">
      <c r="T3190" s="32" t="str">
        <f t="shared" si="57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 x14ac:dyDescent="0.2">
      <c r="T3191" s="32" t="str">
        <f t="shared" si="57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 x14ac:dyDescent="0.2">
      <c r="T3192" s="32" t="str">
        <f t="shared" si="57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 x14ac:dyDescent="0.2">
      <c r="T3193" s="32" t="str">
        <f t="shared" si="57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 x14ac:dyDescent="0.2">
      <c r="T3194" s="32" t="str">
        <f t="shared" si="57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 x14ac:dyDescent="0.2">
      <c r="T3195" s="32" t="str">
        <f t="shared" si="57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 x14ac:dyDescent="0.2">
      <c r="T3196" s="32" t="str">
        <f t="shared" si="57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 x14ac:dyDescent="0.2">
      <c r="T3197" s="32" t="str">
        <f t="shared" si="57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 x14ac:dyDescent="0.2">
      <c r="T3198" s="32" t="str">
        <f t="shared" si="57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 x14ac:dyDescent="0.2">
      <c r="T3199" s="32" t="str">
        <f t="shared" si="57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 x14ac:dyDescent="0.2">
      <c r="T3200" s="32" t="str">
        <f t="shared" si="57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 x14ac:dyDescent="0.2">
      <c r="T3201" s="32" t="str">
        <f t="shared" si="57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 x14ac:dyDescent="0.2">
      <c r="T3202" s="32" t="str">
        <f t="shared" si="57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 x14ac:dyDescent="0.2">
      <c r="T3203" s="32" t="str">
        <f t="shared" si="57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 x14ac:dyDescent="0.2">
      <c r="T3204" s="32" t="str">
        <f t="shared" si="57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 x14ac:dyDescent="0.2">
      <c r="T3205" s="32" t="str">
        <f t="shared" si="57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 x14ac:dyDescent="0.2">
      <c r="T3206" s="32" t="str">
        <f t="shared" ref="T3206:T3269" si="58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 x14ac:dyDescent="0.2">
      <c r="T3207" s="32" t="str">
        <f t="shared" si="58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 x14ac:dyDescent="0.2">
      <c r="T3208" s="32" t="str">
        <f t="shared" si="58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 x14ac:dyDescent="0.2">
      <c r="T3209" s="32" t="str">
        <f t="shared" si="58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 x14ac:dyDescent="0.2">
      <c r="T3210" s="32" t="str">
        <f t="shared" si="58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 x14ac:dyDescent="0.2">
      <c r="T3211" s="32" t="str">
        <f t="shared" si="58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 x14ac:dyDescent="0.2">
      <c r="T3212" s="32" t="str">
        <f t="shared" si="58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 x14ac:dyDescent="0.2">
      <c r="T3213" s="32" t="str">
        <f t="shared" si="58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 x14ac:dyDescent="0.2">
      <c r="T3214" s="32" t="str">
        <f t="shared" si="58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 x14ac:dyDescent="0.2">
      <c r="T3215" s="32" t="str">
        <f t="shared" si="58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 x14ac:dyDescent="0.2">
      <c r="T3216" s="32" t="str">
        <f t="shared" si="58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 x14ac:dyDescent="0.2">
      <c r="T3217" s="32" t="str">
        <f t="shared" si="58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 x14ac:dyDescent="0.2">
      <c r="T3218" s="32" t="str">
        <f t="shared" si="58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 x14ac:dyDescent="0.2">
      <c r="T3219" s="32" t="str">
        <f t="shared" si="58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 x14ac:dyDescent="0.2">
      <c r="T3220" s="32" t="str">
        <f t="shared" si="58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 x14ac:dyDescent="0.2">
      <c r="T3221" s="32" t="str">
        <f t="shared" si="58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 x14ac:dyDescent="0.2">
      <c r="T3222" s="32" t="str">
        <f t="shared" si="58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 x14ac:dyDescent="0.2">
      <c r="T3223" s="32" t="str">
        <f t="shared" si="58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 x14ac:dyDescent="0.2">
      <c r="T3224" s="32" t="str">
        <f t="shared" si="58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 x14ac:dyDescent="0.2">
      <c r="T3225" s="32" t="str">
        <f t="shared" si="58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 x14ac:dyDescent="0.2">
      <c r="T3226" s="32" t="str">
        <f t="shared" si="58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 x14ac:dyDescent="0.2">
      <c r="T3227" s="32" t="str">
        <f t="shared" si="58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 x14ac:dyDescent="0.2">
      <c r="T3228" s="32" t="str">
        <f t="shared" si="58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 x14ac:dyDescent="0.2">
      <c r="T3229" s="32" t="str">
        <f t="shared" si="58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 x14ac:dyDescent="0.2">
      <c r="T3230" s="32" t="str">
        <f t="shared" si="58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 x14ac:dyDescent="0.2">
      <c r="T3231" s="32" t="str">
        <f t="shared" si="58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 x14ac:dyDescent="0.2">
      <c r="T3232" s="32" t="str">
        <f t="shared" si="58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 x14ac:dyDescent="0.2">
      <c r="T3233" s="32" t="str">
        <f t="shared" si="58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 x14ac:dyDescent="0.2">
      <c r="T3234" s="32" t="str">
        <f t="shared" si="58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 x14ac:dyDescent="0.2">
      <c r="T3235" s="32" t="str">
        <f t="shared" si="58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 x14ac:dyDescent="0.2">
      <c r="T3236" s="32" t="str">
        <f t="shared" si="58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 x14ac:dyDescent="0.2">
      <c r="T3237" s="32" t="str">
        <f t="shared" si="58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 x14ac:dyDescent="0.2">
      <c r="T3238" s="32" t="str">
        <f t="shared" si="58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 x14ac:dyDescent="0.2">
      <c r="T3239" s="32" t="str">
        <f t="shared" si="58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 x14ac:dyDescent="0.2">
      <c r="T3240" s="32" t="str">
        <f t="shared" si="58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 x14ac:dyDescent="0.2">
      <c r="T3241" s="32" t="str">
        <f t="shared" si="58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 x14ac:dyDescent="0.2">
      <c r="T3242" s="32" t="str">
        <f t="shared" si="58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 x14ac:dyDescent="0.2">
      <c r="T3243" s="32" t="str">
        <f t="shared" si="58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 x14ac:dyDescent="0.2">
      <c r="T3244" s="32" t="str">
        <f t="shared" si="58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 x14ac:dyDescent="0.2">
      <c r="T3245" s="32" t="str">
        <f t="shared" si="58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 x14ac:dyDescent="0.2">
      <c r="T3246" s="32" t="str">
        <f t="shared" si="58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 x14ac:dyDescent="0.2">
      <c r="T3247" s="32" t="str">
        <f t="shared" si="58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 x14ac:dyDescent="0.2">
      <c r="T3248" s="32" t="str">
        <f t="shared" si="58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 x14ac:dyDescent="0.2">
      <c r="T3249" s="32" t="str">
        <f t="shared" si="58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 x14ac:dyDescent="0.2">
      <c r="T3250" s="32" t="str">
        <f t="shared" si="58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 x14ac:dyDescent="0.2">
      <c r="T3251" s="32" t="str">
        <f t="shared" si="58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 x14ac:dyDescent="0.2">
      <c r="T3252" s="32" t="str">
        <f t="shared" si="58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 x14ac:dyDescent="0.2">
      <c r="T3253" s="32" t="str">
        <f t="shared" si="58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 x14ac:dyDescent="0.2">
      <c r="T3254" s="32" t="str">
        <f t="shared" si="58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 x14ac:dyDescent="0.2">
      <c r="T3255" s="32" t="str">
        <f t="shared" si="58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 x14ac:dyDescent="0.2">
      <c r="T3256" s="32" t="str">
        <f t="shared" si="58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 x14ac:dyDescent="0.2">
      <c r="T3257" s="32" t="str">
        <f t="shared" si="58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 x14ac:dyDescent="0.2">
      <c r="T3258" s="32" t="str">
        <f t="shared" si="58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 x14ac:dyDescent="0.2">
      <c r="T3259" s="32" t="str">
        <f t="shared" si="58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 x14ac:dyDescent="0.2">
      <c r="T3260" s="32" t="str">
        <f t="shared" si="58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 x14ac:dyDescent="0.2">
      <c r="T3261" s="32" t="str">
        <f t="shared" si="58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 x14ac:dyDescent="0.2">
      <c r="T3262" s="32" t="str">
        <f t="shared" si="58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 x14ac:dyDescent="0.2">
      <c r="T3263" s="32" t="str">
        <f t="shared" si="58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 x14ac:dyDescent="0.2">
      <c r="T3264" s="32" t="str">
        <f t="shared" si="58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 x14ac:dyDescent="0.2">
      <c r="T3265" s="32" t="str">
        <f t="shared" si="58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 x14ac:dyDescent="0.2">
      <c r="T3266" s="32" t="str">
        <f t="shared" si="58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 x14ac:dyDescent="0.2">
      <c r="T3267" s="32" t="str">
        <f t="shared" si="58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 x14ac:dyDescent="0.2">
      <c r="T3268" s="32" t="str">
        <f t="shared" si="58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 x14ac:dyDescent="0.2">
      <c r="T3269" s="32" t="str">
        <f t="shared" si="58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 x14ac:dyDescent="0.2">
      <c r="T3270" s="32" t="str">
        <f t="shared" ref="T3270:T3333" si="59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 x14ac:dyDescent="0.2">
      <c r="T3271" s="32" t="str">
        <f t="shared" si="59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 x14ac:dyDescent="0.2">
      <c r="T3272" s="32" t="str">
        <f t="shared" si="59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 x14ac:dyDescent="0.2">
      <c r="T3273" s="32" t="str">
        <f t="shared" si="59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 x14ac:dyDescent="0.2">
      <c r="T3274" s="32" t="str">
        <f t="shared" si="59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 x14ac:dyDescent="0.2">
      <c r="T3275" s="32" t="str">
        <f t="shared" si="59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 x14ac:dyDescent="0.2">
      <c r="T3276" s="32" t="str">
        <f t="shared" si="59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 x14ac:dyDescent="0.2">
      <c r="T3277" s="32" t="str">
        <f t="shared" si="59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 x14ac:dyDescent="0.2">
      <c r="T3278" s="32" t="str">
        <f t="shared" si="59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 x14ac:dyDescent="0.2">
      <c r="T3279" s="32" t="str">
        <f t="shared" si="59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 x14ac:dyDescent="0.2">
      <c r="T3280" s="32" t="str">
        <f t="shared" si="59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 x14ac:dyDescent="0.2">
      <c r="T3281" s="32" t="str">
        <f t="shared" si="59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 x14ac:dyDescent="0.2">
      <c r="T3282" s="32" t="str">
        <f t="shared" si="59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 x14ac:dyDescent="0.2">
      <c r="T3283" s="32" t="str">
        <f t="shared" si="59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 x14ac:dyDescent="0.2">
      <c r="T3284" s="32" t="str">
        <f t="shared" si="59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 x14ac:dyDescent="0.2">
      <c r="T3285" s="32" t="str">
        <f t="shared" si="59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 x14ac:dyDescent="0.2">
      <c r="T3286" s="32" t="str">
        <f t="shared" si="59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 x14ac:dyDescent="0.2">
      <c r="T3287" s="32" t="str">
        <f t="shared" si="59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 x14ac:dyDescent="0.2">
      <c r="T3288" s="32" t="str">
        <f t="shared" si="59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 x14ac:dyDescent="0.2">
      <c r="T3289" s="32" t="str">
        <f t="shared" si="59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 x14ac:dyDescent="0.2">
      <c r="T3290" s="32" t="str">
        <f t="shared" si="59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 x14ac:dyDescent="0.2">
      <c r="T3291" s="32" t="str">
        <f t="shared" si="59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 x14ac:dyDescent="0.2">
      <c r="T3292" s="32" t="str">
        <f t="shared" si="59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 x14ac:dyDescent="0.2">
      <c r="T3293" s="32" t="str">
        <f t="shared" si="59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 x14ac:dyDescent="0.2">
      <c r="T3294" s="32" t="str">
        <f t="shared" si="59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 x14ac:dyDescent="0.2">
      <c r="T3295" s="32" t="str">
        <f t="shared" si="59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 x14ac:dyDescent="0.2">
      <c r="T3296" s="32" t="str">
        <f t="shared" si="59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 x14ac:dyDescent="0.2">
      <c r="T3297" s="32" t="str">
        <f t="shared" si="59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 x14ac:dyDescent="0.2">
      <c r="T3298" s="32" t="str">
        <f t="shared" si="59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 x14ac:dyDescent="0.2">
      <c r="T3299" s="32" t="str">
        <f t="shared" si="59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 x14ac:dyDescent="0.2">
      <c r="T3300" s="32" t="str">
        <f t="shared" si="59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 x14ac:dyDescent="0.2">
      <c r="T3301" s="32" t="str">
        <f t="shared" si="59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 x14ac:dyDescent="0.2">
      <c r="T3302" s="32" t="str">
        <f t="shared" si="59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 x14ac:dyDescent="0.2">
      <c r="T3303" s="32" t="str">
        <f t="shared" si="59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 x14ac:dyDescent="0.2">
      <c r="T3304" s="32" t="str">
        <f t="shared" si="59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 x14ac:dyDescent="0.2">
      <c r="T3305" s="32" t="str">
        <f t="shared" si="59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 x14ac:dyDescent="0.2">
      <c r="T3306" s="32" t="str">
        <f t="shared" si="59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 x14ac:dyDescent="0.2">
      <c r="T3307" s="32" t="str">
        <f t="shared" si="59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 x14ac:dyDescent="0.2">
      <c r="T3308" s="32" t="str">
        <f t="shared" si="59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 x14ac:dyDescent="0.2">
      <c r="T3309" s="32" t="str">
        <f t="shared" si="59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 x14ac:dyDescent="0.2">
      <c r="T3310" s="32" t="str">
        <f t="shared" si="59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 x14ac:dyDescent="0.2">
      <c r="T3311" s="32" t="str">
        <f t="shared" si="59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 x14ac:dyDescent="0.2">
      <c r="T3312" s="32" t="str">
        <f t="shared" si="59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 x14ac:dyDescent="0.2">
      <c r="T3313" s="32" t="str">
        <f t="shared" si="59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 x14ac:dyDescent="0.2">
      <c r="T3314" s="32" t="str">
        <f t="shared" si="59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 x14ac:dyDescent="0.2">
      <c r="T3315" s="32" t="str">
        <f t="shared" si="59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 x14ac:dyDescent="0.2">
      <c r="T3316" s="32" t="str">
        <f t="shared" si="59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 x14ac:dyDescent="0.2">
      <c r="T3317" s="32" t="str">
        <f t="shared" si="59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 x14ac:dyDescent="0.2">
      <c r="T3318" s="32" t="str">
        <f t="shared" si="59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 x14ac:dyDescent="0.2">
      <c r="T3319" s="32" t="str">
        <f t="shared" si="59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 x14ac:dyDescent="0.2">
      <c r="T3320" s="32" t="str">
        <f t="shared" si="59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 x14ac:dyDescent="0.2">
      <c r="T3321" s="32" t="str">
        <f t="shared" si="59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 x14ac:dyDescent="0.2">
      <c r="T3322" s="32" t="str">
        <f t="shared" si="59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 x14ac:dyDescent="0.2">
      <c r="T3323" s="32" t="str">
        <f t="shared" si="59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 x14ac:dyDescent="0.2">
      <c r="T3324" s="32" t="str">
        <f t="shared" si="59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 x14ac:dyDescent="0.2">
      <c r="T3325" s="32" t="str">
        <f t="shared" si="59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 x14ac:dyDescent="0.2">
      <c r="T3326" s="32" t="str">
        <f t="shared" si="59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 x14ac:dyDescent="0.2">
      <c r="T3327" s="32" t="str">
        <f t="shared" si="59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 x14ac:dyDescent="0.2">
      <c r="T3328" s="32" t="str">
        <f t="shared" si="59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 x14ac:dyDescent="0.2">
      <c r="T3329" s="32" t="str">
        <f t="shared" si="59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 x14ac:dyDescent="0.2">
      <c r="T3330" s="32" t="str">
        <f t="shared" si="59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 x14ac:dyDescent="0.2">
      <c r="T3331" s="32" t="str">
        <f t="shared" si="59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 x14ac:dyDescent="0.2">
      <c r="T3332" s="32" t="str">
        <f t="shared" si="59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 x14ac:dyDescent="0.2">
      <c r="T3333" s="32" t="str">
        <f t="shared" si="59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 x14ac:dyDescent="0.2">
      <c r="T3334" s="32" t="str">
        <f t="shared" ref="T3334:T3397" si="60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 x14ac:dyDescent="0.2">
      <c r="T3335" s="32" t="str">
        <f t="shared" si="60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 x14ac:dyDescent="0.2">
      <c r="T3336" s="32" t="str">
        <f t="shared" si="60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 x14ac:dyDescent="0.2">
      <c r="T3337" s="32" t="str">
        <f t="shared" si="60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 x14ac:dyDescent="0.2">
      <c r="T3338" s="32" t="str">
        <f t="shared" si="60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 x14ac:dyDescent="0.2">
      <c r="T3339" s="32" t="str">
        <f t="shared" si="60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 x14ac:dyDescent="0.2">
      <c r="T3340" s="32" t="str">
        <f t="shared" si="60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 x14ac:dyDescent="0.2">
      <c r="T3341" s="32" t="str">
        <f t="shared" si="60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 x14ac:dyDescent="0.2">
      <c r="T3342" s="32" t="str">
        <f t="shared" si="60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 x14ac:dyDescent="0.2">
      <c r="T3343" s="32" t="str">
        <f t="shared" si="60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 x14ac:dyDescent="0.2">
      <c r="T3344" s="32" t="str">
        <f t="shared" si="60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 x14ac:dyDescent="0.2">
      <c r="T3345" s="32" t="str">
        <f t="shared" si="60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 x14ac:dyDescent="0.2">
      <c r="T3346" s="32" t="str">
        <f t="shared" si="60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 x14ac:dyDescent="0.2">
      <c r="T3347" s="32" t="str">
        <f t="shared" si="60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 x14ac:dyDescent="0.2">
      <c r="T3348" s="32" t="str">
        <f t="shared" si="60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 x14ac:dyDescent="0.2">
      <c r="T3349" s="32" t="str">
        <f t="shared" si="60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 x14ac:dyDescent="0.2">
      <c r="T3350" s="32" t="str">
        <f t="shared" si="60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 x14ac:dyDescent="0.2">
      <c r="T3351" s="32" t="str">
        <f t="shared" si="60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 x14ac:dyDescent="0.2">
      <c r="T3352" s="32" t="str">
        <f t="shared" si="60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 x14ac:dyDescent="0.2">
      <c r="T3353" s="32" t="str">
        <f t="shared" si="60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 x14ac:dyDescent="0.2">
      <c r="T3354" s="32" t="str">
        <f t="shared" si="60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 x14ac:dyDescent="0.2">
      <c r="T3355" s="32" t="str">
        <f t="shared" si="60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 x14ac:dyDescent="0.2">
      <c r="T3356" s="32" t="str">
        <f t="shared" si="60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 x14ac:dyDescent="0.2">
      <c r="T3357" s="32" t="str">
        <f t="shared" si="60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 x14ac:dyDescent="0.2">
      <c r="T3358" s="32" t="str">
        <f t="shared" si="60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 x14ac:dyDescent="0.2">
      <c r="T3359" s="32" t="str">
        <f t="shared" si="60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 x14ac:dyDescent="0.2">
      <c r="T3360" s="32" t="str">
        <f t="shared" si="60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 x14ac:dyDescent="0.2">
      <c r="T3361" s="32" t="str">
        <f t="shared" si="60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 x14ac:dyDescent="0.2">
      <c r="T3362" s="32" t="str">
        <f t="shared" si="60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 x14ac:dyDescent="0.2">
      <c r="T3363" s="32" t="str">
        <f t="shared" si="60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 x14ac:dyDescent="0.2">
      <c r="T3364" s="32" t="str">
        <f t="shared" si="60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 x14ac:dyDescent="0.2">
      <c r="T3365" s="32" t="str">
        <f t="shared" si="60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 x14ac:dyDescent="0.2">
      <c r="T3366" s="32" t="str">
        <f t="shared" si="60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 x14ac:dyDescent="0.2">
      <c r="T3367" s="32" t="str">
        <f t="shared" si="60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 x14ac:dyDescent="0.2">
      <c r="T3368" s="32" t="str">
        <f t="shared" si="60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 x14ac:dyDescent="0.2">
      <c r="T3369" s="32" t="str">
        <f t="shared" si="60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 x14ac:dyDescent="0.2">
      <c r="T3370" s="32" t="str">
        <f t="shared" si="60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 x14ac:dyDescent="0.2">
      <c r="T3371" s="32" t="str">
        <f t="shared" si="60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 x14ac:dyDescent="0.2">
      <c r="T3372" s="32" t="str">
        <f t="shared" si="60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 x14ac:dyDescent="0.2">
      <c r="T3373" s="32" t="str">
        <f t="shared" si="60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 x14ac:dyDescent="0.2">
      <c r="T3374" s="32" t="str">
        <f t="shared" si="60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 x14ac:dyDescent="0.2">
      <c r="T3375" s="32" t="str">
        <f t="shared" si="60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 x14ac:dyDescent="0.2">
      <c r="T3376" s="32" t="str">
        <f t="shared" si="60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 x14ac:dyDescent="0.2">
      <c r="T3377" s="32" t="str">
        <f t="shared" si="60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 x14ac:dyDescent="0.2">
      <c r="T3378" s="32" t="str">
        <f t="shared" si="60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 x14ac:dyDescent="0.2">
      <c r="T3379" s="32" t="str">
        <f t="shared" si="60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 x14ac:dyDescent="0.2">
      <c r="T3380" s="32" t="str">
        <f t="shared" si="60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 x14ac:dyDescent="0.2">
      <c r="T3381" s="32" t="str">
        <f t="shared" si="60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 x14ac:dyDescent="0.2">
      <c r="T3382" s="32" t="str">
        <f t="shared" si="60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 x14ac:dyDescent="0.2">
      <c r="T3383" s="32" t="str">
        <f t="shared" si="60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 x14ac:dyDescent="0.2">
      <c r="T3384" s="32" t="str">
        <f t="shared" si="60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 x14ac:dyDescent="0.2">
      <c r="T3385" s="32" t="str">
        <f t="shared" si="60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 x14ac:dyDescent="0.2">
      <c r="T3386" s="32" t="str">
        <f t="shared" si="60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 x14ac:dyDescent="0.2">
      <c r="T3387" s="32" t="str">
        <f t="shared" si="60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 x14ac:dyDescent="0.2">
      <c r="T3388" s="32" t="str">
        <f t="shared" si="60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 x14ac:dyDescent="0.2">
      <c r="T3389" s="32" t="str">
        <f t="shared" si="60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 x14ac:dyDescent="0.2">
      <c r="T3390" s="32" t="str">
        <f t="shared" si="60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 x14ac:dyDescent="0.2">
      <c r="T3391" s="32" t="str">
        <f t="shared" si="60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 x14ac:dyDescent="0.2">
      <c r="T3392" s="32" t="str">
        <f t="shared" si="60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 x14ac:dyDescent="0.2">
      <c r="T3393" s="32" t="str">
        <f t="shared" si="60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 x14ac:dyDescent="0.2">
      <c r="T3394" s="32" t="str">
        <f t="shared" si="60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 x14ac:dyDescent="0.2">
      <c r="T3395" s="32" t="str">
        <f t="shared" si="60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 x14ac:dyDescent="0.2">
      <c r="T3396" s="32" t="str">
        <f t="shared" si="60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 x14ac:dyDescent="0.2">
      <c r="T3397" s="32" t="str">
        <f t="shared" si="60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 x14ac:dyDescent="0.2">
      <c r="T3398" s="32" t="str">
        <f t="shared" ref="T3398:T3461" si="61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 x14ac:dyDescent="0.2">
      <c r="T3399" s="32" t="str">
        <f t="shared" si="61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 x14ac:dyDescent="0.2">
      <c r="T3400" s="32" t="str">
        <f t="shared" si="61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 x14ac:dyDescent="0.2">
      <c r="T3401" s="32" t="str">
        <f t="shared" si="61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 x14ac:dyDescent="0.2">
      <c r="T3402" s="32" t="str">
        <f t="shared" si="61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 x14ac:dyDescent="0.2">
      <c r="T3403" s="32" t="str">
        <f t="shared" si="61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 x14ac:dyDescent="0.2">
      <c r="T3404" s="32" t="str">
        <f t="shared" si="61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 x14ac:dyDescent="0.2">
      <c r="T3405" s="32" t="str">
        <f t="shared" si="61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 x14ac:dyDescent="0.2">
      <c r="T3406" s="32" t="str">
        <f t="shared" si="61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 x14ac:dyDescent="0.2">
      <c r="T3407" s="32" t="str">
        <f t="shared" si="61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 x14ac:dyDescent="0.2">
      <c r="T3408" s="32" t="str">
        <f t="shared" si="61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 x14ac:dyDescent="0.2">
      <c r="T3409" s="32" t="str">
        <f t="shared" si="61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 x14ac:dyDescent="0.2">
      <c r="T3410" s="32" t="str">
        <f t="shared" si="61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 x14ac:dyDescent="0.2">
      <c r="T3411" s="32" t="str">
        <f t="shared" si="61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 x14ac:dyDescent="0.2">
      <c r="T3412" s="32" t="str">
        <f t="shared" si="61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 x14ac:dyDescent="0.2">
      <c r="T3413" s="32" t="str">
        <f t="shared" si="61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 x14ac:dyDescent="0.2">
      <c r="T3414" s="32" t="str">
        <f t="shared" si="61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 x14ac:dyDescent="0.2">
      <c r="T3415" s="32" t="str">
        <f t="shared" si="61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 x14ac:dyDescent="0.2">
      <c r="T3416" s="32" t="str">
        <f t="shared" si="61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 x14ac:dyDescent="0.2">
      <c r="T3417" s="32" t="str">
        <f t="shared" si="61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 x14ac:dyDescent="0.2">
      <c r="T3418" s="32" t="str">
        <f t="shared" si="61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 x14ac:dyDescent="0.2">
      <c r="T3419" s="32" t="str">
        <f t="shared" si="61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 x14ac:dyDescent="0.2">
      <c r="T3420" s="32" t="str">
        <f t="shared" si="61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 x14ac:dyDescent="0.2">
      <c r="T3421" s="32" t="str">
        <f t="shared" si="61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 x14ac:dyDescent="0.2">
      <c r="T3422" s="32" t="str">
        <f t="shared" si="61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 x14ac:dyDescent="0.2">
      <c r="T3423" s="32" t="str">
        <f t="shared" si="61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 x14ac:dyDescent="0.2">
      <c r="T3424" s="32" t="str">
        <f t="shared" si="61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 x14ac:dyDescent="0.2">
      <c r="T3425" s="32" t="str">
        <f t="shared" si="61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 x14ac:dyDescent="0.2">
      <c r="T3426" s="32" t="str">
        <f t="shared" si="61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 x14ac:dyDescent="0.2">
      <c r="T3427" s="32" t="str">
        <f t="shared" si="61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 x14ac:dyDescent="0.2">
      <c r="T3428" s="32" t="str">
        <f t="shared" si="61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 x14ac:dyDescent="0.2">
      <c r="T3429" s="32" t="str">
        <f t="shared" si="61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 x14ac:dyDescent="0.2">
      <c r="T3430" s="32" t="str">
        <f t="shared" si="61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 x14ac:dyDescent="0.2">
      <c r="T3431" s="32" t="str">
        <f t="shared" si="61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 x14ac:dyDescent="0.2">
      <c r="T3432" s="32" t="str">
        <f t="shared" si="61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 x14ac:dyDescent="0.2">
      <c r="T3433" s="32" t="str">
        <f t="shared" si="61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 x14ac:dyDescent="0.2">
      <c r="T3434" s="32" t="str">
        <f t="shared" si="61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 x14ac:dyDescent="0.2">
      <c r="T3435" s="32" t="str">
        <f t="shared" si="61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 x14ac:dyDescent="0.2">
      <c r="T3436" s="32" t="str">
        <f t="shared" si="61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 x14ac:dyDescent="0.2">
      <c r="T3437" s="32" t="str">
        <f t="shared" si="61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 x14ac:dyDescent="0.2">
      <c r="T3438" s="32" t="str">
        <f t="shared" si="61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 x14ac:dyDescent="0.2">
      <c r="T3439" s="32" t="str">
        <f t="shared" si="61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 x14ac:dyDescent="0.2">
      <c r="T3440" s="32" t="str">
        <f t="shared" si="61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 x14ac:dyDescent="0.2">
      <c r="T3441" s="32" t="str">
        <f t="shared" si="61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 x14ac:dyDescent="0.2">
      <c r="T3442" s="32" t="str">
        <f t="shared" si="61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 x14ac:dyDescent="0.2">
      <c r="T3443" s="32" t="str">
        <f t="shared" si="61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 x14ac:dyDescent="0.2">
      <c r="T3444" s="32" t="str">
        <f t="shared" si="61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 x14ac:dyDescent="0.2">
      <c r="T3445" s="32" t="str">
        <f t="shared" si="61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 x14ac:dyDescent="0.2">
      <c r="T3446" s="32" t="str">
        <f t="shared" si="61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 x14ac:dyDescent="0.2">
      <c r="T3447" s="32" t="str">
        <f t="shared" si="61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 x14ac:dyDescent="0.2">
      <c r="T3448" s="32" t="str">
        <f t="shared" si="61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 x14ac:dyDescent="0.2">
      <c r="T3449" s="32" t="str">
        <f t="shared" si="61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 x14ac:dyDescent="0.2">
      <c r="T3450" s="32" t="str">
        <f t="shared" si="61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 x14ac:dyDescent="0.2">
      <c r="T3451" s="32" t="str">
        <f t="shared" si="61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 x14ac:dyDescent="0.2">
      <c r="T3452" s="32" t="str">
        <f t="shared" si="61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 x14ac:dyDescent="0.2">
      <c r="T3453" s="32" t="str">
        <f t="shared" si="61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 x14ac:dyDescent="0.2">
      <c r="T3454" s="32" t="str">
        <f t="shared" si="61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 x14ac:dyDescent="0.2">
      <c r="T3455" s="32" t="str">
        <f t="shared" si="61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 x14ac:dyDescent="0.2">
      <c r="T3456" s="32" t="str">
        <f t="shared" si="61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 x14ac:dyDescent="0.2">
      <c r="T3457" s="32" t="str">
        <f t="shared" si="61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 x14ac:dyDescent="0.2">
      <c r="T3458" s="32" t="str">
        <f t="shared" si="61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 x14ac:dyDescent="0.2">
      <c r="T3459" s="32" t="str">
        <f t="shared" si="61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 x14ac:dyDescent="0.2">
      <c r="T3460" s="32" t="str">
        <f t="shared" si="61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 x14ac:dyDescent="0.2">
      <c r="T3461" s="32" t="str">
        <f t="shared" si="61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 x14ac:dyDescent="0.2">
      <c r="T3462" s="32" t="str">
        <f t="shared" ref="T3462:T3525" si="62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 x14ac:dyDescent="0.2">
      <c r="T3463" s="32" t="str">
        <f t="shared" si="62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 x14ac:dyDescent="0.2">
      <c r="T3464" s="32" t="str">
        <f t="shared" si="62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 x14ac:dyDescent="0.2">
      <c r="T3465" s="32" t="str">
        <f t="shared" si="62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 x14ac:dyDescent="0.2">
      <c r="T3466" s="32" t="str">
        <f t="shared" si="62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 x14ac:dyDescent="0.2">
      <c r="T3467" s="32" t="str">
        <f t="shared" si="62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 x14ac:dyDescent="0.2">
      <c r="T3468" s="32" t="str">
        <f t="shared" si="62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 x14ac:dyDescent="0.2">
      <c r="T3469" s="32" t="str">
        <f t="shared" si="62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 x14ac:dyDescent="0.2">
      <c r="T3470" s="32" t="str">
        <f t="shared" si="62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 x14ac:dyDescent="0.2">
      <c r="T3471" s="32" t="str">
        <f t="shared" si="62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 x14ac:dyDescent="0.2">
      <c r="T3472" s="32" t="str">
        <f t="shared" si="62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 x14ac:dyDescent="0.2">
      <c r="T3473" s="32" t="str">
        <f t="shared" si="62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 x14ac:dyDescent="0.2">
      <c r="T3474" s="32" t="str">
        <f t="shared" si="62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 x14ac:dyDescent="0.2">
      <c r="T3475" s="32" t="str">
        <f t="shared" si="62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 x14ac:dyDescent="0.2">
      <c r="T3476" s="32" t="str">
        <f t="shared" si="62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 x14ac:dyDescent="0.2">
      <c r="T3477" s="32" t="str">
        <f t="shared" si="62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 x14ac:dyDescent="0.2">
      <c r="T3478" s="32" t="str">
        <f t="shared" si="62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 x14ac:dyDescent="0.2">
      <c r="T3479" s="32" t="str">
        <f t="shared" si="62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 x14ac:dyDescent="0.2">
      <c r="T3480" s="32" t="str">
        <f t="shared" si="62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 x14ac:dyDescent="0.2">
      <c r="T3481" s="32" t="str">
        <f t="shared" si="62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 x14ac:dyDescent="0.2">
      <c r="T3482" s="32" t="str">
        <f t="shared" si="62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 x14ac:dyDescent="0.2">
      <c r="T3483" s="32" t="str">
        <f t="shared" si="62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 x14ac:dyDescent="0.2">
      <c r="T3484" s="32" t="str">
        <f t="shared" si="62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 x14ac:dyDescent="0.2">
      <c r="T3485" s="32" t="str">
        <f t="shared" si="62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 x14ac:dyDescent="0.2">
      <c r="T3486" s="32" t="str">
        <f t="shared" si="62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 x14ac:dyDescent="0.2">
      <c r="T3487" s="32" t="str">
        <f t="shared" si="62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 x14ac:dyDescent="0.2">
      <c r="T3488" s="32" t="str">
        <f t="shared" si="62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 x14ac:dyDescent="0.2">
      <c r="T3489" s="32" t="str">
        <f t="shared" si="62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 x14ac:dyDescent="0.2">
      <c r="T3490" s="32" t="str">
        <f t="shared" si="62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 x14ac:dyDescent="0.2">
      <c r="T3491" s="32" t="str">
        <f t="shared" si="62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 x14ac:dyDescent="0.2">
      <c r="T3492" s="32" t="str">
        <f t="shared" si="62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 x14ac:dyDescent="0.2">
      <c r="T3493" s="32" t="str">
        <f t="shared" si="62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 x14ac:dyDescent="0.2">
      <c r="T3494" s="32" t="str">
        <f t="shared" si="62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 x14ac:dyDescent="0.2">
      <c r="T3495" s="32" t="str">
        <f t="shared" si="62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 x14ac:dyDescent="0.2">
      <c r="T3496" s="32" t="str">
        <f t="shared" si="62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 x14ac:dyDescent="0.2">
      <c r="T3497" s="32" t="str">
        <f t="shared" si="62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 x14ac:dyDescent="0.2">
      <c r="T3498" s="32" t="str">
        <f t="shared" si="62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 x14ac:dyDescent="0.2">
      <c r="T3499" s="32" t="str">
        <f t="shared" si="62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 x14ac:dyDescent="0.2">
      <c r="T3500" s="32" t="str">
        <f t="shared" si="62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 x14ac:dyDescent="0.2">
      <c r="T3501" s="32" t="str">
        <f t="shared" si="62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 x14ac:dyDescent="0.2">
      <c r="T3502" s="32" t="str">
        <f t="shared" si="62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 x14ac:dyDescent="0.2">
      <c r="T3503" s="32" t="str">
        <f t="shared" si="62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 x14ac:dyDescent="0.2">
      <c r="T3504" s="32" t="str">
        <f t="shared" si="62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 x14ac:dyDescent="0.2">
      <c r="T3505" s="32" t="str">
        <f t="shared" si="62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 x14ac:dyDescent="0.2">
      <c r="T3506" s="32" t="str">
        <f t="shared" si="62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 x14ac:dyDescent="0.2">
      <c r="T3507" s="32" t="str">
        <f t="shared" si="62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 x14ac:dyDescent="0.2">
      <c r="T3508" s="32" t="str">
        <f t="shared" si="62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 x14ac:dyDescent="0.2">
      <c r="T3509" s="32" t="str">
        <f t="shared" si="62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 x14ac:dyDescent="0.2">
      <c r="T3510" s="32" t="str">
        <f t="shared" si="62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 x14ac:dyDescent="0.2">
      <c r="T3511" s="32" t="str">
        <f t="shared" si="62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 x14ac:dyDescent="0.2">
      <c r="T3512" s="32" t="str">
        <f t="shared" si="62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 x14ac:dyDescent="0.2">
      <c r="T3513" s="32" t="str">
        <f t="shared" si="62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 x14ac:dyDescent="0.2">
      <c r="T3514" s="32" t="str">
        <f t="shared" si="62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 x14ac:dyDescent="0.2">
      <c r="T3515" s="32" t="str">
        <f t="shared" si="62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 x14ac:dyDescent="0.2">
      <c r="T3516" s="32" t="str">
        <f t="shared" si="62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 x14ac:dyDescent="0.2">
      <c r="T3517" s="32" t="str">
        <f t="shared" si="62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 x14ac:dyDescent="0.2">
      <c r="T3518" s="32" t="str">
        <f t="shared" si="62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 x14ac:dyDescent="0.2">
      <c r="T3519" s="32" t="str">
        <f t="shared" si="62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 x14ac:dyDescent="0.2">
      <c r="T3520" s="32" t="str">
        <f t="shared" si="62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 x14ac:dyDescent="0.2">
      <c r="T3521" s="32" t="str">
        <f t="shared" si="62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 x14ac:dyDescent="0.2">
      <c r="T3522" s="32" t="str">
        <f t="shared" si="62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 x14ac:dyDescent="0.2">
      <c r="T3523" s="32" t="str">
        <f t="shared" si="62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 x14ac:dyDescent="0.2">
      <c r="T3524" s="32" t="str">
        <f t="shared" si="62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 x14ac:dyDescent="0.2">
      <c r="T3525" s="32" t="str">
        <f t="shared" si="62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 x14ac:dyDescent="0.2">
      <c r="T3526" s="32" t="str">
        <f t="shared" ref="T3526:T3589" si="63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 x14ac:dyDescent="0.2">
      <c r="T3527" s="32" t="str">
        <f t="shared" si="63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 x14ac:dyDescent="0.2">
      <c r="T3528" s="32" t="str">
        <f t="shared" si="63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 x14ac:dyDescent="0.2">
      <c r="T3529" s="32" t="str">
        <f t="shared" si="63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 x14ac:dyDescent="0.2">
      <c r="T3530" s="32" t="str">
        <f t="shared" si="63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 x14ac:dyDescent="0.2">
      <c r="T3531" s="32" t="str">
        <f t="shared" si="63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 x14ac:dyDescent="0.2">
      <c r="T3532" s="32" t="str">
        <f t="shared" si="63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 x14ac:dyDescent="0.2">
      <c r="T3533" s="32" t="str">
        <f t="shared" si="63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 x14ac:dyDescent="0.2">
      <c r="T3534" s="32" t="str">
        <f t="shared" si="63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 x14ac:dyDescent="0.2">
      <c r="T3535" s="32" t="str">
        <f t="shared" si="63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 x14ac:dyDescent="0.2">
      <c r="T3536" s="32" t="str">
        <f t="shared" si="63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 x14ac:dyDescent="0.2">
      <c r="T3537" s="32" t="str">
        <f t="shared" si="63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 x14ac:dyDescent="0.2">
      <c r="T3538" s="32" t="str">
        <f t="shared" si="63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 x14ac:dyDescent="0.2">
      <c r="T3539" s="32" t="str">
        <f t="shared" si="63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 x14ac:dyDescent="0.2">
      <c r="T3540" s="32" t="str">
        <f t="shared" si="63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 x14ac:dyDescent="0.2">
      <c r="T3541" s="32" t="str">
        <f t="shared" si="63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 x14ac:dyDescent="0.2">
      <c r="T3542" s="32" t="str">
        <f t="shared" si="63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 x14ac:dyDescent="0.2">
      <c r="T3543" s="32" t="str">
        <f t="shared" si="63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 x14ac:dyDescent="0.2">
      <c r="T3544" s="32" t="str">
        <f t="shared" si="63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 x14ac:dyDescent="0.2">
      <c r="T3545" s="32" t="str">
        <f t="shared" si="63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 x14ac:dyDescent="0.2">
      <c r="T3546" s="32" t="str">
        <f t="shared" si="63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 x14ac:dyDescent="0.2">
      <c r="T3547" s="32" t="str">
        <f t="shared" si="63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 x14ac:dyDescent="0.2">
      <c r="T3548" s="32" t="str">
        <f t="shared" si="63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 x14ac:dyDescent="0.2">
      <c r="T3549" s="32" t="str">
        <f t="shared" si="63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 x14ac:dyDescent="0.2">
      <c r="T3550" s="32" t="str">
        <f t="shared" si="63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 x14ac:dyDescent="0.2">
      <c r="T3551" s="32" t="str">
        <f t="shared" si="63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 x14ac:dyDescent="0.2">
      <c r="T3552" s="32" t="str">
        <f t="shared" si="63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 x14ac:dyDescent="0.2">
      <c r="T3553" s="32" t="str">
        <f t="shared" si="63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 x14ac:dyDescent="0.2">
      <c r="T3554" s="32" t="str">
        <f t="shared" si="63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 x14ac:dyDescent="0.2">
      <c r="T3555" s="32" t="str">
        <f t="shared" si="63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 x14ac:dyDescent="0.2">
      <c r="T3556" s="32" t="str">
        <f t="shared" si="63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 x14ac:dyDescent="0.2">
      <c r="T3557" s="32" t="str">
        <f t="shared" si="63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 x14ac:dyDescent="0.2">
      <c r="T3558" s="32" t="str">
        <f t="shared" si="63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 x14ac:dyDescent="0.2">
      <c r="T3559" s="32" t="str">
        <f t="shared" si="63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 x14ac:dyDescent="0.2">
      <c r="T3560" s="32" t="str">
        <f t="shared" si="63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 x14ac:dyDescent="0.2">
      <c r="T3561" s="32" t="str">
        <f t="shared" si="63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 x14ac:dyDescent="0.2">
      <c r="T3562" s="32" t="str">
        <f t="shared" si="63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 x14ac:dyDescent="0.2">
      <c r="T3563" s="32" t="str">
        <f t="shared" si="63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 x14ac:dyDescent="0.2">
      <c r="T3564" s="32" t="str">
        <f t="shared" si="63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 x14ac:dyDescent="0.2">
      <c r="T3565" s="32" t="str">
        <f t="shared" si="63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 x14ac:dyDescent="0.2">
      <c r="T3566" s="32" t="str">
        <f t="shared" si="63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 x14ac:dyDescent="0.2">
      <c r="T3567" s="32" t="str">
        <f t="shared" si="63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 x14ac:dyDescent="0.2">
      <c r="T3568" s="32" t="str">
        <f t="shared" si="63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 x14ac:dyDescent="0.2">
      <c r="T3569" s="32" t="str">
        <f t="shared" si="63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 x14ac:dyDescent="0.2">
      <c r="T3570" s="32" t="str">
        <f t="shared" si="63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 x14ac:dyDescent="0.2">
      <c r="T3571" s="32" t="str">
        <f t="shared" si="63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 x14ac:dyDescent="0.2">
      <c r="T3572" s="32" t="str">
        <f t="shared" si="63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 x14ac:dyDescent="0.2">
      <c r="T3573" s="32" t="str">
        <f t="shared" si="63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 x14ac:dyDescent="0.2">
      <c r="T3574" s="32" t="str">
        <f t="shared" si="63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 x14ac:dyDescent="0.2">
      <c r="T3575" s="32" t="str">
        <f t="shared" si="63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 x14ac:dyDescent="0.2">
      <c r="T3576" s="32" t="str">
        <f t="shared" si="63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 x14ac:dyDescent="0.2">
      <c r="T3577" s="32" t="str">
        <f t="shared" si="63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 x14ac:dyDescent="0.2">
      <c r="T3578" s="32" t="str">
        <f t="shared" si="63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 x14ac:dyDescent="0.2">
      <c r="T3579" s="32" t="str">
        <f t="shared" si="63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 x14ac:dyDescent="0.2">
      <c r="T3580" s="32" t="str">
        <f t="shared" si="63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 x14ac:dyDescent="0.2">
      <c r="T3581" s="32" t="str">
        <f t="shared" si="63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 x14ac:dyDescent="0.2">
      <c r="T3582" s="32" t="str">
        <f t="shared" si="63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 x14ac:dyDescent="0.2">
      <c r="T3583" s="32" t="str">
        <f t="shared" si="63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 x14ac:dyDescent="0.2">
      <c r="T3584" s="32" t="str">
        <f t="shared" si="63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 x14ac:dyDescent="0.2">
      <c r="T3585" s="32" t="str">
        <f t="shared" si="63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 x14ac:dyDescent="0.2">
      <c r="T3586" s="32" t="str">
        <f t="shared" si="63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 x14ac:dyDescent="0.2">
      <c r="T3587" s="32" t="str">
        <f t="shared" si="63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 x14ac:dyDescent="0.2">
      <c r="T3588" s="32" t="str">
        <f t="shared" si="63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 x14ac:dyDescent="0.2">
      <c r="T3589" s="32" t="str">
        <f t="shared" si="63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 x14ac:dyDescent="0.2">
      <c r="T3590" s="32" t="str">
        <f t="shared" ref="T3590:T3653" si="64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 x14ac:dyDescent="0.2">
      <c r="T3591" s="32" t="str">
        <f t="shared" si="64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 x14ac:dyDescent="0.2">
      <c r="T3592" s="32" t="str">
        <f t="shared" si="64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 x14ac:dyDescent="0.2">
      <c r="T3593" s="32" t="str">
        <f t="shared" si="64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 x14ac:dyDescent="0.2">
      <c r="T3594" s="32" t="str">
        <f t="shared" si="64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 x14ac:dyDescent="0.2">
      <c r="T3595" s="32" t="str">
        <f t="shared" si="64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 x14ac:dyDescent="0.2">
      <c r="T3596" s="32" t="str">
        <f t="shared" si="64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 x14ac:dyDescent="0.2">
      <c r="T3597" s="32" t="str">
        <f t="shared" si="64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 x14ac:dyDescent="0.2">
      <c r="T3598" s="32" t="str">
        <f t="shared" si="64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 x14ac:dyDescent="0.2">
      <c r="T3599" s="32" t="str">
        <f t="shared" si="64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 x14ac:dyDescent="0.2">
      <c r="T3600" s="32" t="str">
        <f t="shared" si="64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 x14ac:dyDescent="0.2">
      <c r="T3601" s="32" t="str">
        <f t="shared" si="64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 x14ac:dyDescent="0.2">
      <c r="T3602" s="32" t="str">
        <f t="shared" si="64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 x14ac:dyDescent="0.2">
      <c r="T3603" s="32" t="str">
        <f t="shared" si="64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 x14ac:dyDescent="0.2">
      <c r="T3604" s="32" t="str">
        <f t="shared" si="64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 x14ac:dyDescent="0.2">
      <c r="T3605" s="32" t="str">
        <f t="shared" si="64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 x14ac:dyDescent="0.2">
      <c r="T3606" s="32" t="str">
        <f t="shared" si="64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 x14ac:dyDescent="0.2">
      <c r="T3607" s="32" t="str">
        <f t="shared" si="64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 x14ac:dyDescent="0.2">
      <c r="T3608" s="32" t="str">
        <f t="shared" si="64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 x14ac:dyDescent="0.2">
      <c r="T3609" s="32" t="str">
        <f t="shared" si="64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 x14ac:dyDescent="0.2">
      <c r="T3610" s="32" t="str">
        <f t="shared" si="64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 x14ac:dyDescent="0.2">
      <c r="T3611" s="32" t="str">
        <f t="shared" si="64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 x14ac:dyDescent="0.2">
      <c r="T3612" s="32" t="str">
        <f t="shared" si="64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 x14ac:dyDescent="0.2">
      <c r="T3613" s="32" t="str">
        <f t="shared" si="64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 x14ac:dyDescent="0.2">
      <c r="T3614" s="32" t="str">
        <f t="shared" si="64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 x14ac:dyDescent="0.2">
      <c r="T3615" s="32" t="str">
        <f t="shared" si="64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 x14ac:dyDescent="0.2">
      <c r="T3616" s="32" t="str">
        <f t="shared" si="64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 x14ac:dyDescent="0.2">
      <c r="T3617" s="32" t="str">
        <f t="shared" si="64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 x14ac:dyDescent="0.2">
      <c r="T3618" s="32" t="str">
        <f t="shared" si="64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 x14ac:dyDescent="0.2">
      <c r="T3619" s="32" t="str">
        <f t="shared" si="64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 x14ac:dyDescent="0.2">
      <c r="T3620" s="32" t="str">
        <f t="shared" si="64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 x14ac:dyDescent="0.2">
      <c r="T3621" s="32" t="str">
        <f t="shared" si="64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 x14ac:dyDescent="0.2">
      <c r="T3622" s="32" t="str">
        <f t="shared" si="64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 x14ac:dyDescent="0.2">
      <c r="T3623" s="32" t="str">
        <f t="shared" si="64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 x14ac:dyDescent="0.2">
      <c r="T3624" s="32" t="str">
        <f t="shared" si="64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 x14ac:dyDescent="0.2">
      <c r="T3625" s="32" t="str">
        <f t="shared" si="64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 x14ac:dyDescent="0.2">
      <c r="T3626" s="32" t="str">
        <f t="shared" si="64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 x14ac:dyDescent="0.2">
      <c r="T3627" s="32" t="str">
        <f t="shared" si="64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 x14ac:dyDescent="0.2">
      <c r="T3628" s="32" t="str">
        <f t="shared" si="64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 x14ac:dyDescent="0.2">
      <c r="T3629" s="32" t="str">
        <f t="shared" si="64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 x14ac:dyDescent="0.2">
      <c r="T3630" s="32" t="str">
        <f t="shared" si="64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 x14ac:dyDescent="0.2">
      <c r="T3631" s="32" t="str">
        <f t="shared" si="64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 x14ac:dyDescent="0.2">
      <c r="T3632" s="32" t="str">
        <f t="shared" si="64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 x14ac:dyDescent="0.2">
      <c r="T3633" s="32" t="str">
        <f t="shared" si="64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 x14ac:dyDescent="0.2">
      <c r="T3634" s="32" t="str">
        <f t="shared" si="64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 x14ac:dyDescent="0.2">
      <c r="T3635" s="32" t="str">
        <f t="shared" si="64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 x14ac:dyDescent="0.2">
      <c r="T3636" s="32" t="str">
        <f t="shared" si="64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 x14ac:dyDescent="0.2">
      <c r="T3637" s="32" t="str">
        <f t="shared" si="64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 x14ac:dyDescent="0.2">
      <c r="T3638" s="32" t="str">
        <f t="shared" si="64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 x14ac:dyDescent="0.2">
      <c r="T3639" s="32" t="str">
        <f t="shared" si="64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 x14ac:dyDescent="0.2">
      <c r="T3640" s="32" t="str">
        <f t="shared" si="64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 x14ac:dyDescent="0.2">
      <c r="T3641" s="32" t="str">
        <f t="shared" si="64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 x14ac:dyDescent="0.2">
      <c r="T3642" s="32" t="str">
        <f t="shared" si="64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 x14ac:dyDescent="0.2">
      <c r="T3643" s="32" t="str">
        <f t="shared" si="64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 x14ac:dyDescent="0.2">
      <c r="T3644" s="32" t="str">
        <f t="shared" si="64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 x14ac:dyDescent="0.2">
      <c r="T3645" s="32" t="str">
        <f t="shared" si="64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 x14ac:dyDescent="0.2">
      <c r="T3646" s="32" t="str">
        <f t="shared" si="64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 x14ac:dyDescent="0.2">
      <c r="T3647" s="32" t="str">
        <f t="shared" si="64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 x14ac:dyDescent="0.2">
      <c r="T3648" s="32" t="str">
        <f t="shared" si="64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 x14ac:dyDescent="0.2">
      <c r="T3649" s="32" t="str">
        <f t="shared" si="64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 x14ac:dyDescent="0.2">
      <c r="T3650" s="32" t="str">
        <f t="shared" si="64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 x14ac:dyDescent="0.2">
      <c r="T3651" s="32" t="str">
        <f t="shared" si="64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 x14ac:dyDescent="0.2">
      <c r="T3652" s="32" t="str">
        <f t="shared" si="64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 x14ac:dyDescent="0.2">
      <c r="T3653" s="32" t="str">
        <f t="shared" si="64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 x14ac:dyDescent="0.2">
      <c r="T3654" s="32" t="str">
        <f t="shared" ref="T3654:T3717" si="65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 x14ac:dyDescent="0.2">
      <c r="T3655" s="32" t="str">
        <f t="shared" si="65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 x14ac:dyDescent="0.2">
      <c r="T3656" s="32" t="str">
        <f t="shared" si="65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 x14ac:dyDescent="0.2">
      <c r="T3657" s="32" t="str">
        <f t="shared" si="65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 x14ac:dyDescent="0.2">
      <c r="T3658" s="32" t="str">
        <f t="shared" si="65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 x14ac:dyDescent="0.2">
      <c r="T3659" s="32" t="str">
        <f t="shared" si="65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 x14ac:dyDescent="0.2">
      <c r="T3660" s="32" t="str">
        <f t="shared" si="65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 x14ac:dyDescent="0.2">
      <c r="T3661" s="32" t="str">
        <f t="shared" si="65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 x14ac:dyDescent="0.2">
      <c r="T3662" s="32" t="str">
        <f t="shared" si="65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 x14ac:dyDescent="0.2">
      <c r="T3663" s="32" t="str">
        <f t="shared" si="65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 x14ac:dyDescent="0.2">
      <c r="T3664" s="32" t="str">
        <f t="shared" si="65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 x14ac:dyDescent="0.2">
      <c r="T3665" s="32" t="str">
        <f t="shared" si="65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 x14ac:dyDescent="0.2">
      <c r="T3666" s="32" t="str">
        <f t="shared" si="65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 x14ac:dyDescent="0.2">
      <c r="T3667" s="32" t="str">
        <f t="shared" si="65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 x14ac:dyDescent="0.2">
      <c r="T3668" s="32" t="str">
        <f t="shared" si="65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 x14ac:dyDescent="0.2">
      <c r="T3669" s="32" t="str">
        <f t="shared" si="65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 x14ac:dyDescent="0.2">
      <c r="T3670" s="32" t="str">
        <f t="shared" si="65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 x14ac:dyDescent="0.2">
      <c r="T3671" s="32" t="str">
        <f t="shared" si="65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 x14ac:dyDescent="0.2">
      <c r="T3672" s="32" t="str">
        <f t="shared" si="65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 x14ac:dyDescent="0.2">
      <c r="T3673" s="32" t="str">
        <f t="shared" si="65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 x14ac:dyDescent="0.2">
      <c r="T3674" s="32" t="str">
        <f t="shared" si="65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 x14ac:dyDescent="0.2">
      <c r="T3675" s="32" t="str">
        <f t="shared" si="65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 x14ac:dyDescent="0.2">
      <c r="T3676" s="32" t="str">
        <f t="shared" si="65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 x14ac:dyDescent="0.2">
      <c r="T3677" s="32" t="str">
        <f t="shared" si="65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 x14ac:dyDescent="0.2">
      <c r="T3678" s="32" t="str">
        <f t="shared" si="65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 x14ac:dyDescent="0.2">
      <c r="T3679" s="32" t="str">
        <f t="shared" si="65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 x14ac:dyDescent="0.2">
      <c r="T3680" s="32" t="str">
        <f t="shared" si="65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 x14ac:dyDescent="0.2">
      <c r="T3681" s="32" t="str">
        <f t="shared" si="65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 x14ac:dyDescent="0.2">
      <c r="T3682" s="32" t="str">
        <f t="shared" si="65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 x14ac:dyDescent="0.2">
      <c r="T3683" s="32" t="str">
        <f t="shared" si="65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 x14ac:dyDescent="0.2">
      <c r="T3684" s="32" t="str">
        <f t="shared" si="65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 x14ac:dyDescent="0.2">
      <c r="T3685" s="32" t="str">
        <f t="shared" si="65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 x14ac:dyDescent="0.2">
      <c r="T3686" s="32" t="str">
        <f t="shared" si="65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 x14ac:dyDescent="0.2">
      <c r="T3687" s="32" t="str">
        <f t="shared" si="65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 x14ac:dyDescent="0.2">
      <c r="T3688" s="32" t="str">
        <f t="shared" si="65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 x14ac:dyDescent="0.2">
      <c r="T3689" s="32" t="str">
        <f t="shared" si="65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 x14ac:dyDescent="0.2">
      <c r="T3690" s="32" t="str">
        <f t="shared" si="65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 x14ac:dyDescent="0.2">
      <c r="T3691" s="32" t="str">
        <f t="shared" si="65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 x14ac:dyDescent="0.2">
      <c r="T3692" s="32" t="str">
        <f t="shared" si="65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 x14ac:dyDescent="0.2">
      <c r="T3693" s="32" t="str">
        <f t="shared" si="65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 x14ac:dyDescent="0.2">
      <c r="T3694" s="32" t="str">
        <f t="shared" si="65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 x14ac:dyDescent="0.2">
      <c r="T3695" s="32" t="str">
        <f t="shared" si="65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 x14ac:dyDescent="0.2">
      <c r="T3696" s="32" t="str">
        <f t="shared" si="65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 x14ac:dyDescent="0.2">
      <c r="T3697" s="32" t="str">
        <f t="shared" si="65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 x14ac:dyDescent="0.2">
      <c r="T3698" s="32" t="str">
        <f t="shared" si="65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 x14ac:dyDescent="0.2">
      <c r="T3699" s="32" t="str">
        <f t="shared" si="65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 x14ac:dyDescent="0.2">
      <c r="T3700" s="32" t="str">
        <f t="shared" si="65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 x14ac:dyDescent="0.2">
      <c r="T3701" s="32" t="str">
        <f t="shared" si="65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 x14ac:dyDescent="0.2">
      <c r="T3702" s="32" t="str">
        <f t="shared" si="65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 x14ac:dyDescent="0.2">
      <c r="T3703" s="32" t="str">
        <f t="shared" si="65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 x14ac:dyDescent="0.2">
      <c r="T3704" s="32" t="str">
        <f t="shared" si="65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 x14ac:dyDescent="0.2">
      <c r="T3705" s="32" t="str">
        <f t="shared" si="65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 x14ac:dyDescent="0.2">
      <c r="T3706" s="32" t="str">
        <f t="shared" si="65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 x14ac:dyDescent="0.2">
      <c r="T3707" s="32" t="str">
        <f t="shared" si="65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 x14ac:dyDescent="0.2">
      <c r="T3708" s="32" t="str">
        <f t="shared" si="65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 x14ac:dyDescent="0.2">
      <c r="T3709" s="32" t="str">
        <f t="shared" si="65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 x14ac:dyDescent="0.2">
      <c r="T3710" s="32" t="str">
        <f t="shared" si="65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 x14ac:dyDescent="0.2">
      <c r="T3711" s="32" t="str">
        <f t="shared" si="65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 x14ac:dyDescent="0.2">
      <c r="T3712" s="32" t="str">
        <f t="shared" si="65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 x14ac:dyDescent="0.2">
      <c r="T3713" s="32" t="str">
        <f t="shared" si="65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 x14ac:dyDescent="0.2">
      <c r="T3714" s="32" t="str">
        <f t="shared" si="65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 x14ac:dyDescent="0.2">
      <c r="T3715" s="32" t="str">
        <f t="shared" si="65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 x14ac:dyDescent="0.2">
      <c r="T3716" s="32" t="str">
        <f t="shared" si="65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 x14ac:dyDescent="0.2">
      <c r="T3717" s="32" t="str">
        <f t="shared" si="65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 x14ac:dyDescent="0.2">
      <c r="T3718" s="32" t="str">
        <f t="shared" ref="T3718:T3781" si="66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 x14ac:dyDescent="0.2">
      <c r="T3719" s="32" t="str">
        <f t="shared" si="66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 x14ac:dyDescent="0.2">
      <c r="T3720" s="32" t="str">
        <f t="shared" si="66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 x14ac:dyDescent="0.2">
      <c r="T3721" s="32" t="str">
        <f t="shared" si="66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 x14ac:dyDescent="0.2">
      <c r="T3722" s="32" t="str">
        <f t="shared" si="66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 x14ac:dyDescent="0.2">
      <c r="T3723" s="32" t="str">
        <f t="shared" si="66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 x14ac:dyDescent="0.2">
      <c r="T3724" s="32" t="str">
        <f t="shared" si="66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 x14ac:dyDescent="0.2">
      <c r="T3725" s="32" t="str">
        <f t="shared" si="66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 x14ac:dyDescent="0.2">
      <c r="T3726" s="32" t="str">
        <f t="shared" si="66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 x14ac:dyDescent="0.2">
      <c r="T3727" s="32" t="str">
        <f t="shared" si="66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 x14ac:dyDescent="0.2">
      <c r="T3728" s="32" t="str">
        <f t="shared" si="66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 x14ac:dyDescent="0.2">
      <c r="T3729" s="32" t="str">
        <f t="shared" si="66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 x14ac:dyDescent="0.2">
      <c r="T3730" s="32" t="str">
        <f t="shared" si="66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 x14ac:dyDescent="0.2">
      <c r="T3731" s="32" t="str">
        <f t="shared" si="66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 x14ac:dyDescent="0.2">
      <c r="T3732" s="32" t="str">
        <f t="shared" si="66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 x14ac:dyDescent="0.2">
      <c r="T3733" s="32" t="str">
        <f t="shared" si="66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 x14ac:dyDescent="0.2">
      <c r="T3734" s="32" t="str">
        <f t="shared" si="66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 x14ac:dyDescent="0.2">
      <c r="T3735" s="32" t="str">
        <f t="shared" si="66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 x14ac:dyDescent="0.2">
      <c r="T3736" s="32" t="str">
        <f t="shared" si="66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 x14ac:dyDescent="0.2">
      <c r="T3737" s="32" t="str">
        <f t="shared" si="66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 x14ac:dyDescent="0.2">
      <c r="T3738" s="32" t="str">
        <f t="shared" si="66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 x14ac:dyDescent="0.2">
      <c r="T3739" s="32" t="str">
        <f t="shared" si="66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 x14ac:dyDescent="0.2">
      <c r="T3740" s="32" t="str">
        <f t="shared" si="66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 x14ac:dyDescent="0.2">
      <c r="T3741" s="32" t="str">
        <f t="shared" si="66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 x14ac:dyDescent="0.2">
      <c r="T3742" s="32" t="str">
        <f t="shared" si="66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 x14ac:dyDescent="0.2">
      <c r="T3743" s="32" t="str">
        <f t="shared" si="66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 x14ac:dyDescent="0.2">
      <c r="T3744" s="32" t="str">
        <f t="shared" si="66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 x14ac:dyDescent="0.2">
      <c r="T3745" s="32" t="str">
        <f t="shared" si="66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 x14ac:dyDescent="0.2">
      <c r="T3746" s="32" t="str">
        <f t="shared" si="66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 x14ac:dyDescent="0.2">
      <c r="T3747" s="32" t="str">
        <f t="shared" si="66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 x14ac:dyDescent="0.2">
      <c r="T3748" s="32" t="str">
        <f t="shared" si="66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 x14ac:dyDescent="0.2">
      <c r="T3749" s="32" t="str">
        <f t="shared" si="66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 x14ac:dyDescent="0.2">
      <c r="T3750" s="32" t="str">
        <f t="shared" si="66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 x14ac:dyDescent="0.2">
      <c r="T3751" s="32" t="str">
        <f t="shared" si="66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 x14ac:dyDescent="0.2">
      <c r="T3752" s="32" t="str">
        <f t="shared" si="66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 x14ac:dyDescent="0.2">
      <c r="T3753" s="32" t="str">
        <f t="shared" si="66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 x14ac:dyDescent="0.2">
      <c r="T3754" s="32" t="str">
        <f t="shared" si="66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 x14ac:dyDescent="0.2">
      <c r="T3755" s="32" t="str">
        <f t="shared" si="66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 x14ac:dyDescent="0.2">
      <c r="T3756" s="32" t="str">
        <f t="shared" si="66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 x14ac:dyDescent="0.2">
      <c r="T3757" s="32" t="str">
        <f t="shared" si="66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 x14ac:dyDescent="0.2">
      <c r="T3758" s="32" t="str">
        <f t="shared" si="66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 x14ac:dyDescent="0.2">
      <c r="T3759" s="32" t="str">
        <f t="shared" si="66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 x14ac:dyDescent="0.2">
      <c r="T3760" s="32" t="str">
        <f t="shared" si="66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 x14ac:dyDescent="0.2">
      <c r="T3761" s="32" t="str">
        <f t="shared" si="66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 x14ac:dyDescent="0.2">
      <c r="T3762" s="32" t="str">
        <f t="shared" si="66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 x14ac:dyDescent="0.2">
      <c r="T3763" s="32" t="str">
        <f t="shared" si="66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 x14ac:dyDescent="0.2">
      <c r="T3764" s="32" t="str">
        <f t="shared" si="66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 x14ac:dyDescent="0.2">
      <c r="T3765" s="32" t="str">
        <f t="shared" si="66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 x14ac:dyDescent="0.2">
      <c r="T3766" s="32" t="str">
        <f t="shared" si="66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 x14ac:dyDescent="0.2">
      <c r="T3767" s="32" t="str">
        <f t="shared" si="66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 x14ac:dyDescent="0.2">
      <c r="T3768" s="32" t="str">
        <f t="shared" si="66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 x14ac:dyDescent="0.2">
      <c r="T3769" s="32" t="str">
        <f t="shared" si="66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 x14ac:dyDescent="0.2">
      <c r="T3770" s="32" t="str">
        <f t="shared" si="66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 x14ac:dyDescent="0.2">
      <c r="T3771" s="32" t="str">
        <f t="shared" si="66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 x14ac:dyDescent="0.2">
      <c r="T3772" s="32" t="str">
        <f t="shared" si="66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 x14ac:dyDescent="0.2">
      <c r="T3773" s="32" t="str">
        <f t="shared" si="66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 x14ac:dyDescent="0.2">
      <c r="T3774" s="32" t="str">
        <f t="shared" si="66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 x14ac:dyDescent="0.2">
      <c r="T3775" s="32" t="str">
        <f t="shared" si="66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 x14ac:dyDescent="0.2">
      <c r="T3776" s="32" t="str">
        <f t="shared" si="66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 x14ac:dyDescent="0.2">
      <c r="T3777" s="32" t="str">
        <f t="shared" si="66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 x14ac:dyDescent="0.2">
      <c r="T3778" s="32" t="str">
        <f t="shared" si="66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 x14ac:dyDescent="0.2">
      <c r="T3779" s="32" t="str">
        <f t="shared" si="66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 x14ac:dyDescent="0.2">
      <c r="T3780" s="32" t="str">
        <f t="shared" si="66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 x14ac:dyDescent="0.2">
      <c r="T3781" s="32" t="str">
        <f t="shared" si="66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 x14ac:dyDescent="0.2">
      <c r="T3782" s="32" t="str">
        <f t="shared" ref="T3782:T3845" si="67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 x14ac:dyDescent="0.2">
      <c r="T3783" s="32" t="str">
        <f t="shared" si="67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 x14ac:dyDescent="0.2">
      <c r="T3784" s="32" t="str">
        <f t="shared" si="67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 x14ac:dyDescent="0.2">
      <c r="T3785" s="32" t="str">
        <f t="shared" si="67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 x14ac:dyDescent="0.2">
      <c r="T3786" s="32" t="str">
        <f t="shared" si="67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 x14ac:dyDescent="0.2">
      <c r="T3787" s="32" t="str">
        <f t="shared" si="67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 x14ac:dyDescent="0.2">
      <c r="T3788" s="32" t="str">
        <f t="shared" si="67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 x14ac:dyDescent="0.2">
      <c r="T3789" s="32" t="str">
        <f t="shared" si="67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 x14ac:dyDescent="0.2">
      <c r="T3790" s="32" t="str">
        <f t="shared" si="67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 x14ac:dyDescent="0.2">
      <c r="T3791" s="32" t="str">
        <f t="shared" si="67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 x14ac:dyDescent="0.2">
      <c r="T3792" s="32" t="str">
        <f t="shared" si="67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 x14ac:dyDescent="0.2">
      <c r="T3793" s="32" t="str">
        <f t="shared" si="67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 x14ac:dyDescent="0.2">
      <c r="T3794" s="32" t="str">
        <f t="shared" si="67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 x14ac:dyDescent="0.2">
      <c r="T3795" s="32" t="str">
        <f t="shared" si="67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 x14ac:dyDescent="0.2">
      <c r="T3796" s="32" t="str">
        <f t="shared" si="67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 x14ac:dyDescent="0.2">
      <c r="T3797" s="32" t="str">
        <f t="shared" si="67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 x14ac:dyDescent="0.2">
      <c r="T3798" s="32" t="str">
        <f t="shared" si="67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 x14ac:dyDescent="0.2">
      <c r="T3799" s="32" t="str">
        <f t="shared" si="67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 x14ac:dyDescent="0.2">
      <c r="T3800" s="32" t="str">
        <f t="shared" si="67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 x14ac:dyDescent="0.2">
      <c r="T3801" s="32" t="str">
        <f t="shared" si="67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 x14ac:dyDescent="0.2">
      <c r="T3802" s="32" t="str">
        <f t="shared" si="67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 x14ac:dyDescent="0.2">
      <c r="T3803" s="32" t="str">
        <f t="shared" si="67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 x14ac:dyDescent="0.2">
      <c r="T3804" s="32" t="str">
        <f t="shared" si="67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 x14ac:dyDescent="0.2">
      <c r="T3805" s="32" t="str">
        <f t="shared" si="67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 x14ac:dyDescent="0.2">
      <c r="T3806" s="32" t="str">
        <f t="shared" si="67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 x14ac:dyDescent="0.2">
      <c r="T3807" s="32" t="str">
        <f t="shared" si="67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 x14ac:dyDescent="0.2">
      <c r="T3808" s="32" t="str">
        <f t="shared" si="67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 x14ac:dyDescent="0.2">
      <c r="T3809" s="32" t="str">
        <f t="shared" si="67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 x14ac:dyDescent="0.2">
      <c r="T3810" s="32" t="str">
        <f t="shared" si="67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 x14ac:dyDescent="0.2">
      <c r="T3811" s="32" t="str">
        <f t="shared" si="67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 x14ac:dyDescent="0.2">
      <c r="T3812" s="32" t="str">
        <f t="shared" si="67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 x14ac:dyDescent="0.2">
      <c r="T3813" s="32" t="str">
        <f t="shared" si="67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 x14ac:dyDescent="0.2">
      <c r="T3814" s="32" t="str">
        <f t="shared" si="67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 x14ac:dyDescent="0.2">
      <c r="T3815" s="32" t="str">
        <f t="shared" si="67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 x14ac:dyDescent="0.2">
      <c r="T3816" s="32" t="str">
        <f t="shared" si="67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 x14ac:dyDescent="0.2">
      <c r="T3817" s="32" t="str">
        <f t="shared" si="67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 x14ac:dyDescent="0.2">
      <c r="T3818" s="32" t="str">
        <f t="shared" si="67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 x14ac:dyDescent="0.2">
      <c r="T3819" s="32" t="str">
        <f t="shared" si="67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 x14ac:dyDescent="0.2">
      <c r="T3820" s="32" t="str">
        <f t="shared" si="67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 x14ac:dyDescent="0.2">
      <c r="T3821" s="32" t="str">
        <f t="shared" si="67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 x14ac:dyDescent="0.2">
      <c r="T3822" s="32" t="str">
        <f t="shared" si="67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 x14ac:dyDescent="0.2">
      <c r="T3823" s="32" t="str">
        <f t="shared" si="67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 x14ac:dyDescent="0.2">
      <c r="T3824" s="32" t="str">
        <f t="shared" si="67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 x14ac:dyDescent="0.2">
      <c r="T3825" s="32" t="str">
        <f t="shared" si="67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 x14ac:dyDescent="0.2">
      <c r="T3826" s="32" t="str">
        <f t="shared" si="67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 x14ac:dyDescent="0.2">
      <c r="T3827" s="32" t="str">
        <f t="shared" si="67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 x14ac:dyDescent="0.2">
      <c r="T3828" s="32" t="str">
        <f t="shared" si="67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 x14ac:dyDescent="0.2">
      <c r="T3829" s="32" t="str">
        <f t="shared" si="67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 x14ac:dyDescent="0.2">
      <c r="T3830" s="32" t="str">
        <f t="shared" si="67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 x14ac:dyDescent="0.2">
      <c r="T3831" s="32" t="str">
        <f t="shared" si="67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 x14ac:dyDescent="0.2">
      <c r="T3832" s="32" t="str">
        <f t="shared" si="67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 x14ac:dyDescent="0.2">
      <c r="T3833" s="32" t="str">
        <f t="shared" si="67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 x14ac:dyDescent="0.2">
      <c r="T3834" s="32" t="str">
        <f t="shared" si="67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 x14ac:dyDescent="0.2">
      <c r="T3835" s="32" t="str">
        <f t="shared" si="67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 x14ac:dyDescent="0.2">
      <c r="T3836" s="32" t="str">
        <f t="shared" si="67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 x14ac:dyDescent="0.2">
      <c r="T3837" s="32" t="str">
        <f t="shared" si="67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 x14ac:dyDescent="0.2">
      <c r="T3838" s="32" t="str">
        <f t="shared" si="67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 x14ac:dyDescent="0.2">
      <c r="T3839" s="32" t="str">
        <f t="shared" si="67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 x14ac:dyDescent="0.2">
      <c r="T3840" s="32" t="str">
        <f t="shared" si="67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 x14ac:dyDescent="0.2">
      <c r="T3841" s="32" t="str">
        <f t="shared" si="67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 x14ac:dyDescent="0.2">
      <c r="T3842" s="32" t="str">
        <f t="shared" si="67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 x14ac:dyDescent="0.2">
      <c r="T3843" s="32" t="str">
        <f t="shared" si="67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 x14ac:dyDescent="0.2">
      <c r="T3844" s="32" t="str">
        <f t="shared" si="67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 x14ac:dyDescent="0.2">
      <c r="T3845" s="32" t="str">
        <f t="shared" si="67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 x14ac:dyDescent="0.2">
      <c r="T3846" s="32" t="str">
        <f t="shared" ref="T3846:T3909" si="68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 x14ac:dyDescent="0.2">
      <c r="T3847" s="32" t="str">
        <f t="shared" si="68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 x14ac:dyDescent="0.2">
      <c r="T3848" s="32" t="str">
        <f t="shared" si="68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 x14ac:dyDescent="0.2">
      <c r="T3849" s="32" t="str">
        <f t="shared" si="68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 x14ac:dyDescent="0.2">
      <c r="T3850" s="32" t="str">
        <f t="shared" si="68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 x14ac:dyDescent="0.2">
      <c r="T3851" s="32" t="str">
        <f t="shared" si="68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 x14ac:dyDescent="0.2">
      <c r="T3852" s="32" t="str">
        <f t="shared" si="68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 x14ac:dyDescent="0.2">
      <c r="T3853" s="32" t="str">
        <f t="shared" si="68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 x14ac:dyDescent="0.2">
      <c r="T3854" s="32" t="str">
        <f t="shared" si="68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 x14ac:dyDescent="0.2">
      <c r="T3855" s="32" t="str">
        <f t="shared" si="68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 x14ac:dyDescent="0.2">
      <c r="T3856" s="32" t="str">
        <f t="shared" si="68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 x14ac:dyDescent="0.2">
      <c r="T3857" s="32" t="str">
        <f t="shared" si="68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 x14ac:dyDescent="0.2">
      <c r="T3858" s="32" t="str">
        <f t="shared" si="68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 x14ac:dyDescent="0.2">
      <c r="T3859" s="32" t="str">
        <f t="shared" si="68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 x14ac:dyDescent="0.2">
      <c r="T3860" s="32" t="str">
        <f t="shared" si="68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 x14ac:dyDescent="0.2">
      <c r="T3861" s="32" t="str">
        <f t="shared" si="68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 x14ac:dyDescent="0.2">
      <c r="T3862" s="32" t="str">
        <f t="shared" si="68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 x14ac:dyDescent="0.2">
      <c r="T3863" s="32" t="str">
        <f t="shared" si="68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 x14ac:dyDescent="0.2">
      <c r="T3864" s="32" t="str">
        <f t="shared" si="68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 x14ac:dyDescent="0.2">
      <c r="T3865" s="32" t="str">
        <f t="shared" si="68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 x14ac:dyDescent="0.2">
      <c r="T3866" s="32" t="str">
        <f t="shared" si="68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 x14ac:dyDescent="0.2">
      <c r="T3867" s="32" t="str">
        <f t="shared" si="68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 x14ac:dyDescent="0.2">
      <c r="T3868" s="32" t="str">
        <f t="shared" si="68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 x14ac:dyDescent="0.2">
      <c r="T3869" s="32" t="str">
        <f t="shared" si="68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 x14ac:dyDescent="0.2">
      <c r="T3870" s="32" t="str">
        <f t="shared" si="68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 x14ac:dyDescent="0.2">
      <c r="T3871" s="32" t="str">
        <f t="shared" si="68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 x14ac:dyDescent="0.2">
      <c r="T3872" s="32" t="str">
        <f t="shared" si="68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 x14ac:dyDescent="0.2">
      <c r="T3873" s="32" t="str">
        <f t="shared" si="68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 x14ac:dyDescent="0.2">
      <c r="T3874" s="32" t="str">
        <f t="shared" si="68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 x14ac:dyDescent="0.2">
      <c r="T3875" s="32" t="str">
        <f t="shared" si="68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 x14ac:dyDescent="0.2">
      <c r="T3876" s="32" t="str">
        <f t="shared" si="68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 x14ac:dyDescent="0.2">
      <c r="T3877" s="32" t="str">
        <f t="shared" si="68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 x14ac:dyDescent="0.2">
      <c r="T3878" s="32" t="str">
        <f t="shared" si="68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 x14ac:dyDescent="0.2">
      <c r="T3879" s="32" t="str">
        <f t="shared" si="68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 x14ac:dyDescent="0.2">
      <c r="T3880" s="32" t="str">
        <f t="shared" si="68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 x14ac:dyDescent="0.2">
      <c r="T3881" s="32" t="str">
        <f t="shared" si="68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 x14ac:dyDescent="0.2">
      <c r="T3882" s="32" t="str">
        <f t="shared" si="68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 x14ac:dyDescent="0.2">
      <c r="T3883" s="32" t="str">
        <f t="shared" si="68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 x14ac:dyDescent="0.2">
      <c r="T3884" s="32" t="str">
        <f t="shared" si="68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 x14ac:dyDescent="0.2">
      <c r="T3885" s="32" t="str">
        <f t="shared" si="68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 x14ac:dyDescent="0.2">
      <c r="T3886" s="32" t="str">
        <f t="shared" si="68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 x14ac:dyDescent="0.2">
      <c r="T3887" s="32" t="str">
        <f t="shared" si="68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 x14ac:dyDescent="0.2">
      <c r="T3888" s="32" t="str">
        <f t="shared" si="68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 x14ac:dyDescent="0.2">
      <c r="T3889" s="32" t="str">
        <f t="shared" si="68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 x14ac:dyDescent="0.2">
      <c r="T3890" s="32" t="str">
        <f t="shared" si="68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 x14ac:dyDescent="0.2">
      <c r="T3891" s="32" t="str">
        <f t="shared" si="68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 x14ac:dyDescent="0.2">
      <c r="T3892" s="32" t="str">
        <f t="shared" si="68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 x14ac:dyDescent="0.2">
      <c r="T3893" s="32" t="str">
        <f t="shared" si="68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 x14ac:dyDescent="0.2">
      <c r="T3894" s="32" t="str">
        <f t="shared" si="68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 x14ac:dyDescent="0.2">
      <c r="T3895" s="32" t="str">
        <f t="shared" si="68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 x14ac:dyDescent="0.2">
      <c r="T3896" s="32" t="str">
        <f t="shared" si="68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 x14ac:dyDescent="0.2">
      <c r="T3897" s="32" t="str">
        <f t="shared" si="68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 x14ac:dyDescent="0.2">
      <c r="T3898" s="32" t="str">
        <f t="shared" si="68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 x14ac:dyDescent="0.2">
      <c r="T3899" s="32" t="str">
        <f t="shared" si="68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 x14ac:dyDescent="0.2">
      <c r="T3900" s="32" t="str">
        <f t="shared" si="68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 x14ac:dyDescent="0.2">
      <c r="T3901" s="32" t="str">
        <f t="shared" si="68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 x14ac:dyDescent="0.2">
      <c r="T3902" s="32" t="str">
        <f t="shared" si="68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 x14ac:dyDescent="0.2">
      <c r="T3903" s="32" t="str">
        <f t="shared" si="68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 x14ac:dyDescent="0.2">
      <c r="T3904" s="32" t="str">
        <f t="shared" si="68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 x14ac:dyDescent="0.2">
      <c r="T3905" s="32" t="str">
        <f t="shared" si="68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 x14ac:dyDescent="0.2">
      <c r="T3906" s="32" t="str">
        <f t="shared" si="68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 x14ac:dyDescent="0.2">
      <c r="T3907" s="32" t="str">
        <f t="shared" si="68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 x14ac:dyDescent="0.2">
      <c r="T3908" s="32" t="str">
        <f t="shared" si="68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 x14ac:dyDescent="0.2">
      <c r="T3909" s="32" t="str">
        <f t="shared" si="68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 x14ac:dyDescent="0.2">
      <c r="T3910" s="32" t="str">
        <f t="shared" ref="T3910:T3950" si="69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 x14ac:dyDescent="0.2">
      <c r="T3911" s="32" t="str">
        <f t="shared" si="69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 x14ac:dyDescent="0.2">
      <c r="T3912" s="32" t="str">
        <f t="shared" si="69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 x14ac:dyDescent="0.2">
      <c r="T3913" s="32" t="str">
        <f t="shared" si="69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 x14ac:dyDescent="0.2">
      <c r="T3914" s="32" t="str">
        <f t="shared" si="69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 x14ac:dyDescent="0.2">
      <c r="T3915" s="32" t="str">
        <f t="shared" si="69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 x14ac:dyDescent="0.2">
      <c r="T3916" s="32" t="str">
        <f t="shared" si="69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 x14ac:dyDescent="0.2">
      <c r="T3917" s="32" t="str">
        <f t="shared" si="69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 x14ac:dyDescent="0.2">
      <c r="T3918" s="32" t="str">
        <f t="shared" si="69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 x14ac:dyDescent="0.2">
      <c r="T3919" s="32" t="str">
        <f t="shared" si="69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 x14ac:dyDescent="0.2">
      <c r="T3920" s="32" t="str">
        <f t="shared" si="69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 x14ac:dyDescent="0.2">
      <c r="T3921" s="32" t="str">
        <f t="shared" si="69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 x14ac:dyDescent="0.2">
      <c r="T3922" s="32" t="str">
        <f t="shared" si="69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 x14ac:dyDescent="0.2">
      <c r="T3923" s="32" t="str">
        <f t="shared" si="69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 x14ac:dyDescent="0.2">
      <c r="T3924" s="32" t="str">
        <f t="shared" si="69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 x14ac:dyDescent="0.2">
      <c r="T3925" s="32" t="str">
        <f t="shared" si="69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 x14ac:dyDescent="0.2">
      <c r="T3926" s="32" t="str">
        <f t="shared" si="69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 x14ac:dyDescent="0.2">
      <c r="T3927" s="32" t="str">
        <f t="shared" si="69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 x14ac:dyDescent="0.2">
      <c r="T3928" s="32" t="str">
        <f t="shared" si="69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 x14ac:dyDescent="0.2">
      <c r="T3929" s="32" t="str">
        <f t="shared" si="69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 x14ac:dyDescent="0.2">
      <c r="T3930" s="32" t="str">
        <f t="shared" si="69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 x14ac:dyDescent="0.2">
      <c r="T3931" s="32" t="str">
        <f t="shared" si="69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 x14ac:dyDescent="0.2">
      <c r="T3932" s="32" t="str">
        <f t="shared" si="69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 x14ac:dyDescent="0.2">
      <c r="T3933" s="32" t="str">
        <f t="shared" si="69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 x14ac:dyDescent="0.2">
      <c r="T3934" s="32" t="str">
        <f t="shared" si="69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 x14ac:dyDescent="0.2">
      <c r="T3935" s="32" t="str">
        <f t="shared" si="69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 x14ac:dyDescent="0.2">
      <c r="T3936" s="32" t="str">
        <f t="shared" si="69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 x14ac:dyDescent="0.2">
      <c r="T3937" s="32" t="str">
        <f t="shared" si="69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 x14ac:dyDescent="0.2">
      <c r="T3938" s="32" t="str">
        <f t="shared" si="69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 x14ac:dyDescent="0.2">
      <c r="T3939" s="32" t="str">
        <f t="shared" si="69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 x14ac:dyDescent="0.2">
      <c r="T3940" s="32" t="str">
        <f t="shared" si="69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 x14ac:dyDescent="0.2">
      <c r="T3941" s="32" t="str">
        <f t="shared" si="69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 x14ac:dyDescent="0.2">
      <c r="T3942" s="32" t="str">
        <f t="shared" si="69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 x14ac:dyDescent="0.2">
      <c r="T3943" s="32" t="str">
        <f t="shared" si="69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 x14ac:dyDescent="0.2">
      <c r="T3944" s="32" t="str">
        <f t="shared" si="69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 x14ac:dyDescent="0.2">
      <c r="T3945" s="32" t="str">
        <f t="shared" si="69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 x14ac:dyDescent="0.2">
      <c r="T3946" s="32" t="str">
        <f t="shared" si="69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 x14ac:dyDescent="0.2">
      <c r="T3947" s="32" t="str">
        <f t="shared" si="69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 x14ac:dyDescent="0.2">
      <c r="T3948" s="32" t="str">
        <f t="shared" si="69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 x14ac:dyDescent="0.2">
      <c r="T3949" s="32" t="str">
        <f t="shared" si="69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 x14ac:dyDescent="0.2">
      <c r="T3950" s="32" t="str">
        <f t="shared" si="69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sheetProtection sheet="1" objects="1" scenarios="1"/>
  <sortState xmlns:xlrd2="http://schemas.microsoft.com/office/spreadsheetml/2017/richdata2" ref="A3:C20">
    <sortCondition ref="C3:C20"/>
  </sortState>
  <mergeCells count="1">
    <mergeCell ref="A1:J1"/>
  </mergeCells>
  <conditionalFormatting sqref="H3:I3">
    <cfRule type="containsText" dxfId="1701" priority="62" stopIfTrue="1" operator="containsText" text="X">
      <formula>NOT(ISERROR(SEARCH("X",H3)))</formula>
    </cfRule>
  </conditionalFormatting>
  <conditionalFormatting sqref="A4:F18">
    <cfRule type="expression" dxfId="1700" priority="52">
      <formula>OR($H4="x",$I4="x")</formula>
    </cfRule>
  </conditionalFormatting>
  <conditionalFormatting sqref="C4:C7">
    <cfRule type="expression" dxfId="1699" priority="47">
      <formula>OR($H4="x",$I4="x")</formula>
    </cfRule>
  </conditionalFormatting>
  <conditionalFormatting sqref="B4:B7">
    <cfRule type="expression" dxfId="1698" priority="41">
      <formula>OR($H4="x",$I4="x")</formula>
    </cfRule>
  </conditionalFormatting>
  <conditionalFormatting sqref="A4:A7">
    <cfRule type="expression" dxfId="1697" priority="45">
      <formula>OR($H4="x",$I4="x")</formula>
    </cfRule>
  </conditionalFormatting>
  <conditionalFormatting sqref="D3">
    <cfRule type="expression" dxfId="1696" priority="38">
      <formula>OR($H3="x",$I3="x")</formula>
    </cfRule>
  </conditionalFormatting>
  <conditionalFormatting sqref="A3">
    <cfRule type="expression" dxfId="1695" priority="35">
      <formula>OR($H3="x",$I3="x")</formula>
    </cfRule>
  </conditionalFormatting>
  <conditionalFormatting sqref="A3:E3">
    <cfRule type="expression" dxfId="1694" priority="37">
      <formula>OR($H3="x",$I3="x")</formula>
    </cfRule>
  </conditionalFormatting>
  <conditionalFormatting sqref="C3">
    <cfRule type="expression" dxfId="1693" priority="36">
      <formula>OR($H3="x",$I3="x")</formula>
    </cfRule>
  </conditionalFormatting>
  <conditionalFormatting sqref="B3">
    <cfRule type="expression" dxfId="1692" priority="34">
      <formula>OR($H3="x",$I3="x")</formula>
    </cfRule>
  </conditionalFormatting>
  <conditionalFormatting sqref="F3:F18">
    <cfRule type="expression" dxfId="1691" priority="27">
      <formula>OR(H3="x",I3="x")</formula>
    </cfRule>
  </conditionalFormatting>
  <conditionalFormatting sqref="F3">
    <cfRule type="expression" dxfId="1690" priority="26">
      <formula>OR($H3="x",$I3="x")</formula>
    </cfRule>
  </conditionalFormatting>
  <conditionalFormatting sqref="H4:I18">
    <cfRule type="containsText" dxfId="1689" priority="13" stopIfTrue="1" operator="containsText" text="X">
      <formula>NOT(ISERROR(SEARCH("X",H4)))</formula>
    </cfRule>
  </conditionalFormatting>
  <conditionalFormatting sqref="G3:G18">
    <cfRule type="cellIs" dxfId="1688" priority="1" operator="equal">
      <formula>"r2"</formula>
    </cfRule>
    <cfRule type="cellIs" dxfId="1687" priority="2" operator="equal">
      <formula>"r3"</formula>
    </cfRule>
    <cfRule type="cellIs" dxfId="1686" priority="3" operator="equal">
      <formula>"r4"</formula>
    </cfRule>
    <cfRule type="cellIs" dxfId="1685" priority="6" operator="equal">
      <formula>"r5"</formula>
    </cfRule>
    <cfRule type="cellIs" dxfId="1684" priority="7" operator="equal">
      <formula>"r6"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DF6E-1118-436D-8282-6F808C6777DD}">
  <sheetPr codeName="Feuil41">
    <tabColor theme="5" tint="0.59999389629810485"/>
    <pageSetUpPr fitToPage="1"/>
  </sheetPr>
  <dimension ref="A1:AC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hidden="1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16.85546875" style="34" hidden="1" customWidth="1"/>
    <col min="19" max="29" width="11.42578125" style="32" hidden="1" customWidth="1"/>
    <col min="30" max="30" width="11.42578125" style="32" customWidth="1"/>
    <col min="31" max="16384" width="11.42578125" style="32"/>
  </cols>
  <sheetData>
    <row r="1" spans="1:25" ht="37.5" customHeight="1" x14ac:dyDescent="0.2">
      <c r="A1" s="1255" t="s">
        <v>4637</v>
      </c>
      <c r="B1" s="1255"/>
      <c r="C1" s="1255"/>
      <c r="D1" s="1255"/>
      <c r="E1" s="1255"/>
      <c r="F1" s="1255"/>
      <c r="G1" s="1255"/>
      <c r="H1" s="1255"/>
      <c r="I1" s="1255"/>
      <c r="J1" s="1256"/>
      <c r="K1" s="63" t="s">
        <v>4637</v>
      </c>
      <c r="L1" s="40"/>
      <c r="N1" s="59"/>
      <c r="Q1" s="61"/>
      <c r="R1" s="60"/>
    </row>
    <row r="2" spans="1:25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 x14ac:dyDescent="0.2">
      <c r="A3" s="49" t="s">
        <v>144</v>
      </c>
      <c r="B3" s="389">
        <v>1</v>
      </c>
      <c r="C3" s="388">
        <v>0.16388888888888889</v>
      </c>
      <c r="D3" s="388" t="s">
        <v>352</v>
      </c>
      <c r="E3" s="741" t="s">
        <v>4638</v>
      </c>
      <c r="F3" s="389" t="str">
        <f>IF('Semaine P6'!X9&lt;&gt;"",'Semaine P6'!X9,"")</f>
        <v/>
      </c>
      <c r="G3" s="128" t="str">
        <f>IF('Semaine P6'!X9&lt;&gt;"",'Semaine P6'!A9,"")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 x14ac:dyDescent="0.2">
      <c r="A4" s="51" t="s">
        <v>86</v>
      </c>
      <c r="B4" s="391">
        <v>1</v>
      </c>
      <c r="C4" s="390">
        <v>0.17569444444444443</v>
      </c>
      <c r="D4" s="390" t="s">
        <v>322</v>
      </c>
      <c r="E4" s="392" t="s">
        <v>610</v>
      </c>
      <c r="F4" s="391" t="str">
        <f>IF('Semaine P6'!X21&lt;&gt;"",'Semaine P6'!X21,"")</f>
        <v/>
      </c>
      <c r="G4" s="130" t="str">
        <f>IF('Semaine P6'!X21&lt;&gt;"",'Semaine P6'!A21,"")</f>
        <v/>
      </c>
      <c r="H4" s="130" t="str">
        <f t="shared" ref="H4:H15" si="0">IF($F4="","",INDEX($L$3:$M$37,MATCH(F4,$L$3:$L$37,0),2))</f>
        <v/>
      </c>
      <c r="I4" s="130" t="str">
        <f t="shared" ref="I4:I15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 x14ac:dyDescent="0.2">
      <c r="A5" s="51" t="s">
        <v>144</v>
      </c>
      <c r="B5" s="391">
        <v>2</v>
      </c>
      <c r="C5" s="390">
        <v>0.18541666666666665</v>
      </c>
      <c r="D5" s="390" t="s">
        <v>287</v>
      </c>
      <c r="E5" s="392" t="s">
        <v>4639</v>
      </c>
      <c r="F5" s="391" t="str">
        <f>IF('Semaine P6'!X25&lt;&gt;"",'Semaine P6'!X25,"")</f>
        <v/>
      </c>
      <c r="G5" s="130" t="str">
        <f>IF('Semaine P6'!X25&lt;&gt;"",'Semaine P6'!A25,"")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 x14ac:dyDescent="0.2">
      <c r="A6" s="51" t="s">
        <v>86</v>
      </c>
      <c r="B6" s="391">
        <v>2</v>
      </c>
      <c r="C6" s="390">
        <v>0.1902777777777778</v>
      </c>
      <c r="D6" s="390" t="s">
        <v>288</v>
      </c>
      <c r="E6" s="392" t="s">
        <v>610</v>
      </c>
      <c r="F6" s="391" t="str">
        <f>IF('Semaine P6'!X13&lt;&gt;"",'Semaine P6'!X13,"")</f>
        <v/>
      </c>
      <c r="G6" s="130" t="str">
        <f>IF('Semaine P6'!X13&lt;&gt;"",'Semaine P6'!A13,"")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 x14ac:dyDescent="0.2">
      <c r="A7" s="51" t="s">
        <v>144</v>
      </c>
      <c r="B7" s="391">
        <v>3</v>
      </c>
      <c r="C7" s="390">
        <v>0.19097222222222224</v>
      </c>
      <c r="D7" s="390" t="s">
        <v>290</v>
      </c>
      <c r="E7" s="392" t="s">
        <v>4640</v>
      </c>
      <c r="F7" s="391" t="str">
        <f>IF('Semaine P6'!S21&lt;&gt;"",'Semaine P6'!S21,"")</f>
        <v/>
      </c>
      <c r="G7" s="130" t="str">
        <f>IF('Semaine P6'!S21&lt;&gt;"",'Semaine P6'!A21,"")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 x14ac:dyDescent="0.2">
      <c r="A8" s="51" t="s">
        <v>144</v>
      </c>
      <c r="B8" s="391">
        <v>4</v>
      </c>
      <c r="C8" s="390">
        <v>0.19583333333333333</v>
      </c>
      <c r="D8" s="390" t="s">
        <v>327</v>
      </c>
      <c r="E8" s="392" t="s">
        <v>610</v>
      </c>
      <c r="F8" s="391" t="str">
        <f>IF('Semaine P6'!X17&lt;&gt;"",'Semaine P6'!X17,"")</f>
        <v/>
      </c>
      <c r="G8" s="130" t="str">
        <f>IF('Semaine P6'!X17&lt;&gt;"",'Semaine P6'!A17,"")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 x14ac:dyDescent="0.2">
      <c r="A9" s="51" t="s">
        <v>86</v>
      </c>
      <c r="B9" s="391">
        <v>3</v>
      </c>
      <c r="C9" s="390">
        <v>0.2</v>
      </c>
      <c r="D9" s="390" t="s">
        <v>293</v>
      </c>
      <c r="E9" s="392" t="s">
        <v>610</v>
      </c>
      <c r="F9" s="391" t="str">
        <f>IF('Semaine P6'!S9&lt;&gt;"",'Semaine P6'!S9,"")</f>
        <v/>
      </c>
      <c r="G9" s="130" t="str">
        <f>IF('Semaine P6'!S9&lt;&gt;"",'Semaine P6'!A9,"")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 x14ac:dyDescent="0.2">
      <c r="A10" s="51" t="s">
        <v>144</v>
      </c>
      <c r="B10" s="391">
        <v>5</v>
      </c>
      <c r="C10" s="390">
        <v>0.2</v>
      </c>
      <c r="D10" s="390" t="s">
        <v>293</v>
      </c>
      <c r="E10" s="392" t="s">
        <v>610</v>
      </c>
      <c r="F10" s="391" t="str">
        <f>IF('Semaine P6'!S13&lt;&gt;"",'Semaine P6'!S13,"")</f>
        <v/>
      </c>
      <c r="G10" s="130" t="str">
        <f>IF('Semaine P6'!S13&lt;&gt;"",'Semaine P6'!A13,"")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 x14ac:dyDescent="0.2">
      <c r="A11" s="51" t="s">
        <v>86</v>
      </c>
      <c r="B11" s="391">
        <v>4</v>
      </c>
      <c r="C11" s="390">
        <v>0.20763888888888887</v>
      </c>
      <c r="D11" s="390" t="s">
        <v>332</v>
      </c>
      <c r="E11" s="392" t="s">
        <v>610</v>
      </c>
      <c r="F11" s="391" t="str">
        <f>IF('Semaine P6'!S17&lt;&gt;"",'Semaine P6'!S17,"")</f>
        <v/>
      </c>
      <c r="G11" s="130" t="str">
        <f>IF('Semaine P6'!S17&lt;&gt;"",'Semaine P6'!A17,"")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 x14ac:dyDescent="0.2">
      <c r="A12" s="51" t="s">
        <v>86</v>
      </c>
      <c r="B12" s="391">
        <v>5</v>
      </c>
      <c r="C12" s="390">
        <v>0.21180555555555555</v>
      </c>
      <c r="D12" s="390" t="s">
        <v>353</v>
      </c>
      <c r="E12" s="392" t="s">
        <v>610</v>
      </c>
      <c r="F12" s="391" t="str">
        <f>IF('Semaine P6'!N9&lt;&gt;"",'Semaine P6'!N9,"")</f>
        <v/>
      </c>
      <c r="G12" s="130" t="str">
        <f>IF('Semaine P6'!N9&lt;&gt;"",'Semaine P6'!A9,"")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 x14ac:dyDescent="0.2">
      <c r="A13" s="51" t="s">
        <v>144</v>
      </c>
      <c r="B13" s="391">
        <v>6</v>
      </c>
      <c r="C13" s="390">
        <v>0.21319444444444444</v>
      </c>
      <c r="D13" s="390" t="s">
        <v>350</v>
      </c>
      <c r="E13" s="392" t="s">
        <v>610</v>
      </c>
      <c r="F13" s="391" t="str">
        <f>IF('Semaine P6'!S25&lt;&gt;"",'Semaine P6'!S25,"")</f>
        <v/>
      </c>
      <c r="G13" s="130" t="str">
        <f>IF('Semaine P6'!S25&lt;&gt;"",'Semaine P6'!A25,"")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 x14ac:dyDescent="0.2">
      <c r="A14" s="51" t="s">
        <v>144</v>
      </c>
      <c r="B14" s="391">
        <v>7</v>
      </c>
      <c r="C14" s="390">
        <v>0.22430555555555556</v>
      </c>
      <c r="D14" s="390" t="s">
        <v>355</v>
      </c>
      <c r="E14" s="392" t="s">
        <v>610</v>
      </c>
      <c r="F14" s="391" t="str">
        <f>IF('Semaine P6'!N13&lt;&gt;"",'Semaine P6'!N13,"")</f>
        <v/>
      </c>
      <c r="G14" s="130" t="str">
        <f>IF('Semaine P6'!N13&lt;&gt;"",'Semaine P6'!A13,"")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 x14ac:dyDescent="0.2">
      <c r="A15" s="765" t="s">
        <v>86</v>
      </c>
      <c r="B15" s="391">
        <v>6</v>
      </c>
      <c r="C15" s="390">
        <v>0.22916666666666666</v>
      </c>
      <c r="D15" s="390" t="s">
        <v>351</v>
      </c>
      <c r="E15" s="392" t="s">
        <v>610</v>
      </c>
      <c r="F15" s="391" t="str">
        <f>IF('Semaine P6'!N17&lt;&gt;"",'Semaine P6'!N17,"")</f>
        <v/>
      </c>
      <c r="G15" s="130" t="str">
        <f>IF('Semaine P6'!N17&lt;&gt;"",'Semaine P6'!A17,"")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 x14ac:dyDescent="0.2">
      <c r="A16" s="765" t="s">
        <v>144</v>
      </c>
      <c r="B16" s="391">
        <v>8</v>
      </c>
      <c r="C16" s="390">
        <v>0.2298611111111111</v>
      </c>
      <c r="D16" s="390">
        <v>0.24374999999999999</v>
      </c>
      <c r="E16" s="392" t="s">
        <v>610</v>
      </c>
      <c r="F16" s="391" t="str">
        <f>IF('Semaine P6'!I9&lt;&gt;"",'Semaine P6'!I9,"")</f>
        <v/>
      </c>
      <c r="G16" s="130" t="str">
        <f>IF('Semaine P6'!I9&lt;&gt;"",'Semaine P6'!A9,"")</f>
        <v/>
      </c>
      <c r="H16" s="130" t="str">
        <f t="shared" ref="H16" si="5">IF($F16="","",INDEX($L$3:$M$37,MATCH(F16,$L$3:$L$37,0),2))</f>
        <v/>
      </c>
      <c r="I16" s="130" t="str">
        <f t="shared" ref="I16" si="6">IF(F16="","",INDEX($L$3:$M$37,MATCH(F16,$L$3:$L$37,0),2))</f>
        <v/>
      </c>
      <c r="J16" s="131" t="s">
        <v>486</v>
      </c>
      <c r="L16" s="34">
        <v>1014</v>
      </c>
      <c r="M16" s="34" t="str">
        <f t="shared" ref="M16:M20" si="7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 x14ac:dyDescent="0.2">
      <c r="A17"/>
      <c r="B17"/>
      <c r="C17"/>
      <c r="D17"/>
      <c r="E17"/>
      <c r="F17"/>
      <c r="G17"/>
      <c r="H17"/>
      <c r="I17"/>
      <c r="J17" s="131" t="s">
        <v>491</v>
      </c>
      <c r="L17" s="34">
        <v>1015</v>
      </c>
      <c r="M17" s="34" t="str">
        <f t="shared" si="7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 x14ac:dyDescent="0.2">
      <c r="A18"/>
      <c r="B18"/>
      <c r="C18"/>
      <c r="D18"/>
      <c r="E18"/>
      <c r="F18"/>
      <c r="G18"/>
      <c r="H18"/>
      <c r="I18"/>
      <c r="J18" s="131" t="s">
        <v>486</v>
      </c>
      <c r="L18" s="34">
        <v>1016</v>
      </c>
      <c r="M18" s="34" t="str">
        <f t="shared" si="7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 x14ac:dyDescent="0.2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7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 x14ac:dyDescent="0.2">
      <c r="A20" s="90"/>
      <c r="B20" s="90"/>
      <c r="C20" s="90"/>
      <c r="D20" s="90"/>
      <c r="E20" s="90"/>
      <c r="F20" s="90"/>
      <c r="G20" s="90"/>
      <c r="H20" s="90"/>
      <c r="I20" s="90"/>
      <c r="J20"/>
      <c r="L20" s="34">
        <v>1018</v>
      </c>
      <c r="M20" s="34" t="str">
        <f t="shared" si="7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 x14ac:dyDescent="0.2">
      <c r="A21" s="90"/>
      <c r="B21" s="90"/>
      <c r="C21" s="90"/>
      <c r="D21" s="90"/>
      <c r="E21" s="90"/>
      <c r="F21" s="90"/>
      <c r="G21" s="90"/>
      <c r="H21" s="90"/>
      <c r="I21" s="90"/>
      <c r="J21"/>
      <c r="L21" s="34">
        <v>1019</v>
      </c>
      <c r="M21" s="34" t="str">
        <f>IF(WEEKDAY($A$1)=5,"X","")</f>
        <v>X</v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 x14ac:dyDescent="0.2">
      <c r="A22" s="90"/>
      <c r="B22" s="90"/>
      <c r="C22" s="172"/>
      <c r="D22" s="172"/>
      <c r="E22" s="90"/>
      <c r="F22" s="90"/>
      <c r="G22" s="90"/>
      <c r="H22" s="90"/>
      <c r="I22" s="90"/>
      <c r="J22"/>
      <c r="L22" s="34">
        <v>1020</v>
      </c>
      <c r="M22" s="34" t="str">
        <f t="shared" ref="M22:M26" si="8">IF(WEEKDAY($A$1)=5,"X","")</f>
        <v>X</v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 x14ac:dyDescent="0.2">
      <c r="A23" s="90"/>
      <c r="B23" s="90"/>
      <c r="C23" s="90"/>
      <c r="D23" s="172"/>
      <c r="E23" s="90"/>
      <c r="F23" s="90"/>
      <c r="G23" s="90"/>
      <c r="H23" s="90"/>
      <c r="I23" s="90"/>
      <c r="J23" s="90"/>
      <c r="L23" s="34">
        <v>1021</v>
      </c>
      <c r="M23" s="34" t="str">
        <f t="shared" si="8"/>
        <v>X</v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 x14ac:dyDescent="0.2">
      <c r="D24" s="172"/>
      <c r="J24" s="90"/>
      <c r="L24" s="34">
        <v>1022</v>
      </c>
      <c r="M24" s="34" t="str">
        <f t="shared" si="8"/>
        <v>X</v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 x14ac:dyDescent="0.2">
      <c r="A25" s="90"/>
      <c r="B25" s="90"/>
      <c r="C25" s="90"/>
      <c r="D25" s="172"/>
      <c r="E25" s="90"/>
      <c r="F25" s="90"/>
      <c r="G25" s="90"/>
      <c r="H25" s="90"/>
      <c r="I25" s="90"/>
      <c r="J25" s="90"/>
      <c r="L25" s="34">
        <v>1023</v>
      </c>
      <c r="M25" s="34" t="str">
        <f t="shared" si="8"/>
        <v>X</v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 x14ac:dyDescent="0.2">
      <c r="A26" s="90"/>
      <c r="B26" s="90"/>
      <c r="C26" s="90"/>
      <c r="D26" s="172"/>
      <c r="E26" s="90"/>
      <c r="F26" s="90"/>
      <c r="G26" s="90"/>
      <c r="H26" s="90"/>
      <c r="I26" s="90"/>
      <c r="J26" s="90"/>
      <c r="L26" s="34">
        <v>1024</v>
      </c>
      <c r="M26" s="34" t="str">
        <f t="shared" si="8"/>
        <v>X</v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 x14ac:dyDescent="0.2">
      <c r="A27" s="90"/>
      <c r="B27" s="90"/>
      <c r="C27" s="90"/>
      <c r="D27" s="172"/>
      <c r="E27" s="90"/>
      <c r="F27" s="90"/>
      <c r="G27" s="90"/>
      <c r="H27" s="90"/>
      <c r="I27" s="90"/>
      <c r="L27" s="34">
        <v>1025</v>
      </c>
      <c r="M27" s="34" t="str">
        <f>IF(WEEKDAY($A$1)=6,"X","")</f>
        <v/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 x14ac:dyDescent="0.2">
      <c r="A28" s="90"/>
      <c r="B28" s="90"/>
      <c r="C28" s="90"/>
      <c r="D28" s="172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9">IF(WEEKDAY($A$1)=6,"X","")</f>
        <v/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 x14ac:dyDescent="0.2">
      <c r="A29" s="90"/>
      <c r="B29" s="90"/>
      <c r="C29" s="90"/>
      <c r="D29" s="172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 x14ac:dyDescent="0.2">
      <c r="A30" s="90"/>
      <c r="B30" s="90"/>
      <c r="C30" s="90"/>
      <c r="D30" s="172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 x14ac:dyDescent="0.2">
      <c r="A31" s="90"/>
      <c r="B31" s="90"/>
      <c r="C31" s="90"/>
      <c r="D31" s="172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 x14ac:dyDescent="0.2">
      <c r="A32" s="90"/>
      <c r="B32" s="90"/>
      <c r="C32" s="90"/>
      <c r="D32" s="172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 x14ac:dyDescent="0.2">
      <c r="A33" s="90"/>
      <c r="B33" s="90"/>
      <c r="C33" s="90"/>
      <c r="D33" s="172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 x14ac:dyDescent="0.2">
      <c r="A34" s="90"/>
      <c r="B34" s="90"/>
      <c r="C34" s="90"/>
      <c r="D34" s="172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 x14ac:dyDescent="0.2">
      <c r="A35" s="90"/>
      <c r="B35" s="90"/>
      <c r="C35" s="90"/>
      <c r="D35" s="172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 x14ac:dyDescent="0.2">
      <c r="A36" s="90"/>
      <c r="B36" s="90"/>
      <c r="C36" s="90"/>
      <c r="D36" s="172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 x14ac:dyDescent="0.2">
      <c r="C37" s="38"/>
      <c r="D37" s="37"/>
      <c r="E37" s="78"/>
      <c r="F37" s="36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 x14ac:dyDescent="0.2">
      <c r="C38" s="38"/>
      <c r="D38" s="37"/>
      <c r="E38" s="78"/>
      <c r="F38" s="36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 x14ac:dyDescent="0.2">
      <c r="C39" s="38"/>
      <c r="D39" s="37"/>
      <c r="E39" s="78"/>
      <c r="F39" s="36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 x14ac:dyDescent="0.2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 x14ac:dyDescent="0.2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 x14ac:dyDescent="0.2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 x14ac:dyDescent="0.2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 x14ac:dyDescent="0.2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 x14ac:dyDescent="0.2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 x14ac:dyDescent="0.2">
      <c r="C46" s="38"/>
      <c r="D46" s="37"/>
      <c r="E46" s="78"/>
      <c r="F46" s="36"/>
      <c r="G46" s="37"/>
      <c r="H46" s="300"/>
      <c r="I46" s="30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 x14ac:dyDescent="0.2">
      <c r="C47" s="38"/>
      <c r="D47" s="37"/>
      <c r="E47" s="78"/>
      <c r="F47" s="36"/>
      <c r="G47" s="37"/>
      <c r="H47" s="300"/>
      <c r="I47" s="30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 x14ac:dyDescent="0.2">
      <c r="C48" s="38"/>
      <c r="D48" s="37"/>
      <c r="E48" s="78"/>
      <c r="F48" s="36"/>
      <c r="G48" s="37"/>
      <c r="H48" s="300"/>
      <c r="I48" s="30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 x14ac:dyDescent="0.2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 x14ac:dyDescent="0.2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 x14ac:dyDescent="0.2">
      <c r="C51" s="38"/>
      <c r="D51" s="37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 x14ac:dyDescent="0.2">
      <c r="C52" s="38"/>
      <c r="D52" s="37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 x14ac:dyDescent="0.2">
      <c r="C53" s="38"/>
      <c r="D53" s="37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 x14ac:dyDescent="0.2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 x14ac:dyDescent="0.2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 x14ac:dyDescent="0.2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 x14ac:dyDescent="0.2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 x14ac:dyDescent="0.2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 x14ac:dyDescent="0.2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 x14ac:dyDescent="0.2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 x14ac:dyDescent="0.2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 x14ac:dyDescent="0.2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 x14ac:dyDescent="0.2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 x14ac:dyDescent="0.2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 x14ac:dyDescent="0.2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 x14ac:dyDescent="0.2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 x14ac:dyDescent="0.2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 x14ac:dyDescent="0.2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 x14ac:dyDescent="0.2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11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 x14ac:dyDescent="0.2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11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 x14ac:dyDescent="0.2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11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 x14ac:dyDescent="0.2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11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 x14ac:dyDescent="0.2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11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 x14ac:dyDescent="0.2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11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 x14ac:dyDescent="0.2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11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 x14ac:dyDescent="0.2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11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 x14ac:dyDescent="0.2">
      <c r="C77" s="38"/>
      <c r="D77" s="37"/>
      <c r="E77" s="78"/>
      <c r="F77" s="36"/>
      <c r="G77" s="37"/>
      <c r="H77" s="300"/>
      <c r="I77" s="300"/>
      <c r="J77" s="300"/>
      <c r="Q77" s="36"/>
      <c r="S77" s="36"/>
      <c r="T77" s="32" t="str">
        <f t="shared" si="11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 x14ac:dyDescent="0.2">
      <c r="C78" s="38"/>
      <c r="D78" s="37"/>
      <c r="E78" s="78"/>
      <c r="F78" s="36"/>
      <c r="G78" s="37"/>
      <c r="H78" s="300"/>
      <c r="I78" s="300"/>
      <c r="J78" s="300"/>
      <c r="Q78" s="36"/>
      <c r="S78" s="36"/>
      <c r="T78" s="32" t="str">
        <f t="shared" si="11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 x14ac:dyDescent="0.2">
      <c r="C79" s="38"/>
      <c r="D79" s="37"/>
      <c r="E79" s="78"/>
      <c r="F79" s="36"/>
      <c r="G79" s="37"/>
      <c r="H79" s="300"/>
      <c r="I79" s="300"/>
      <c r="J79" s="300"/>
      <c r="Q79" s="36"/>
      <c r="S79" s="36"/>
      <c r="T79" s="32" t="str">
        <f t="shared" si="11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 x14ac:dyDescent="0.2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11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 x14ac:dyDescent="0.2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11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 x14ac:dyDescent="0.2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11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 x14ac:dyDescent="0.2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11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 x14ac:dyDescent="0.2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11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 x14ac:dyDescent="0.2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11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 x14ac:dyDescent="0.2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11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 x14ac:dyDescent="0.2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11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 x14ac:dyDescent="0.2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11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 x14ac:dyDescent="0.2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11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 x14ac:dyDescent="0.2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11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 x14ac:dyDescent="0.2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11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 x14ac:dyDescent="0.2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11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 x14ac:dyDescent="0.2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11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 x14ac:dyDescent="0.2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11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 x14ac:dyDescent="0.2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11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 x14ac:dyDescent="0.2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11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 x14ac:dyDescent="0.2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11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 x14ac:dyDescent="0.2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11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 x14ac:dyDescent="0.2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11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 x14ac:dyDescent="0.2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11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 x14ac:dyDescent="0.2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11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 x14ac:dyDescent="0.2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11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 x14ac:dyDescent="0.2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11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 x14ac:dyDescent="0.2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11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 x14ac:dyDescent="0.2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11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 x14ac:dyDescent="0.2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11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 x14ac:dyDescent="0.2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11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 x14ac:dyDescent="0.2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11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 x14ac:dyDescent="0.2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11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 x14ac:dyDescent="0.2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11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 x14ac:dyDescent="0.2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11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 x14ac:dyDescent="0.2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11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 x14ac:dyDescent="0.2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11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 x14ac:dyDescent="0.2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11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 x14ac:dyDescent="0.2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11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 x14ac:dyDescent="0.2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11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 x14ac:dyDescent="0.2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11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 x14ac:dyDescent="0.2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11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 x14ac:dyDescent="0.2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11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 x14ac:dyDescent="0.2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11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 x14ac:dyDescent="0.2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11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 x14ac:dyDescent="0.2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11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 x14ac:dyDescent="0.2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11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 x14ac:dyDescent="0.2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11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 x14ac:dyDescent="0.2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11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 x14ac:dyDescent="0.2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11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 x14ac:dyDescent="0.2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11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 x14ac:dyDescent="0.2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11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 x14ac:dyDescent="0.2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11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 x14ac:dyDescent="0.2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11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 x14ac:dyDescent="0.2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11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 x14ac:dyDescent="0.2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11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 x14ac:dyDescent="0.2">
      <c r="C133" s="38"/>
      <c r="D133" s="37"/>
      <c r="F133" s="36"/>
      <c r="G133" s="37"/>
      <c r="H133" s="300"/>
      <c r="I133" s="300"/>
      <c r="J133" s="300"/>
      <c r="Q133" s="36"/>
      <c r="S133" s="36"/>
      <c r="T133" s="32" t="str">
        <f t="shared" ref="T133:T196" si="12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 x14ac:dyDescent="0.2">
      <c r="C134" s="38"/>
      <c r="D134" s="37"/>
      <c r="F134" s="36"/>
      <c r="G134" s="37"/>
      <c r="H134" s="300"/>
      <c r="I134" s="300"/>
      <c r="J134" s="300"/>
      <c r="Q134" s="36"/>
      <c r="S134" s="36"/>
      <c r="T134" s="32" t="str">
        <f t="shared" si="12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 x14ac:dyDescent="0.2">
      <c r="C135" s="38"/>
      <c r="D135" s="37"/>
      <c r="F135" s="36"/>
      <c r="G135" s="37"/>
      <c r="H135" s="300"/>
      <c r="I135" s="300"/>
      <c r="J135" s="300"/>
      <c r="Q135" s="36"/>
      <c r="S135" s="36"/>
      <c r="T135" s="32" t="str">
        <f t="shared" si="12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 x14ac:dyDescent="0.2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2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 x14ac:dyDescent="0.2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2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 x14ac:dyDescent="0.2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2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 x14ac:dyDescent="0.2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2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 x14ac:dyDescent="0.2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2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 x14ac:dyDescent="0.2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2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 x14ac:dyDescent="0.2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2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 x14ac:dyDescent="0.2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2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 x14ac:dyDescent="0.2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2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 x14ac:dyDescent="0.2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2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 x14ac:dyDescent="0.2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2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 x14ac:dyDescent="0.2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2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 x14ac:dyDescent="0.2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2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 x14ac:dyDescent="0.2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2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 x14ac:dyDescent="0.2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2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 x14ac:dyDescent="0.2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2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 x14ac:dyDescent="0.2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2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 x14ac:dyDescent="0.2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2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 x14ac:dyDescent="0.2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2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 x14ac:dyDescent="0.2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2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 x14ac:dyDescent="0.2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2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 x14ac:dyDescent="0.2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2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 x14ac:dyDescent="0.2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2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 x14ac:dyDescent="0.2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2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 x14ac:dyDescent="0.2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2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 x14ac:dyDescent="0.2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2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 x14ac:dyDescent="0.2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2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 x14ac:dyDescent="0.2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2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 x14ac:dyDescent="0.2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2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 x14ac:dyDescent="0.2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2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 x14ac:dyDescent="0.2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2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 x14ac:dyDescent="0.2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2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 x14ac:dyDescent="0.2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2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 x14ac:dyDescent="0.2">
      <c r="J169" s="300"/>
      <c r="N169" s="35"/>
      <c r="O169" s="90"/>
      <c r="P169" s="35"/>
      <c r="Q169" s="36"/>
      <c r="S169" s="36"/>
      <c r="T169" s="32" t="str">
        <f t="shared" si="12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 x14ac:dyDescent="0.2">
      <c r="J170" s="300"/>
      <c r="O170" s="90"/>
      <c r="Q170" s="36"/>
      <c r="S170" s="36"/>
      <c r="T170" s="32" t="str">
        <f t="shared" si="12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 x14ac:dyDescent="0.2">
      <c r="J171" s="300"/>
      <c r="O171" s="90"/>
      <c r="Q171" s="36"/>
      <c r="S171" s="36"/>
      <c r="T171" s="32" t="str">
        <f t="shared" si="12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 x14ac:dyDescent="0.2">
      <c r="O172" s="90"/>
      <c r="Q172" s="36"/>
      <c r="S172" s="36"/>
      <c r="T172" s="32" t="str">
        <f t="shared" si="12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 x14ac:dyDescent="0.2">
      <c r="T173" s="32" t="str">
        <f t="shared" si="12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 x14ac:dyDescent="0.2">
      <c r="T174" s="32" t="str">
        <f t="shared" si="12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 x14ac:dyDescent="0.2">
      <c r="T175" s="32" t="str">
        <f t="shared" si="12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 x14ac:dyDescent="0.2">
      <c r="T176" s="32" t="str">
        <f t="shared" si="12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 x14ac:dyDescent="0.2">
      <c r="T177" s="32" t="str">
        <f t="shared" si="12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 x14ac:dyDescent="0.2">
      <c r="T178" s="32" t="str">
        <f t="shared" si="12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 x14ac:dyDescent="0.2">
      <c r="T179" s="32" t="str">
        <f t="shared" si="12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 x14ac:dyDescent="0.2">
      <c r="T180" s="32" t="str">
        <f t="shared" si="12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 x14ac:dyDescent="0.2">
      <c r="T181" s="32" t="str">
        <f t="shared" si="12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 x14ac:dyDescent="0.2">
      <c r="T182" s="32" t="str">
        <f t="shared" si="12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 x14ac:dyDescent="0.2">
      <c r="T183" s="32" t="str">
        <f t="shared" si="12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 x14ac:dyDescent="0.2">
      <c r="T184" s="32" t="str">
        <f t="shared" si="12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 x14ac:dyDescent="0.2">
      <c r="T185" s="32" t="str">
        <f t="shared" si="12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 x14ac:dyDescent="0.2">
      <c r="T186" s="32" t="str">
        <f t="shared" si="12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 x14ac:dyDescent="0.2">
      <c r="T187" s="32" t="str">
        <f t="shared" si="12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 x14ac:dyDescent="0.2">
      <c r="T188" s="32" t="str">
        <f t="shared" si="12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 x14ac:dyDescent="0.2">
      <c r="T189" s="32" t="str">
        <f t="shared" si="12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 x14ac:dyDescent="0.2">
      <c r="T190" s="32" t="str">
        <f t="shared" si="12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 x14ac:dyDescent="0.2">
      <c r="T191" s="32" t="str">
        <f t="shared" si="12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 x14ac:dyDescent="0.2">
      <c r="T192" s="32" t="str">
        <f t="shared" si="12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 x14ac:dyDescent="0.2">
      <c r="T193" s="32" t="str">
        <f t="shared" si="12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 x14ac:dyDescent="0.2">
      <c r="T194" s="32" t="str">
        <f t="shared" si="12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 x14ac:dyDescent="0.2">
      <c r="T195" s="32" t="str">
        <f t="shared" si="12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 x14ac:dyDescent="0.2">
      <c r="T196" s="32" t="str">
        <f t="shared" si="12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 x14ac:dyDescent="0.2">
      <c r="T197" s="32" t="str">
        <f t="shared" ref="T197:T260" si="13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 x14ac:dyDescent="0.2">
      <c r="T198" s="32" t="str">
        <f t="shared" si="13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 x14ac:dyDescent="0.2">
      <c r="T199" s="32" t="str">
        <f t="shared" si="13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 x14ac:dyDescent="0.2">
      <c r="T200" s="32" t="str">
        <f t="shared" si="13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 x14ac:dyDescent="0.2">
      <c r="T201" s="32" t="str">
        <f t="shared" si="13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 x14ac:dyDescent="0.2">
      <c r="T202" s="32" t="str">
        <f t="shared" si="13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 x14ac:dyDescent="0.2">
      <c r="T203" s="32" t="str">
        <f t="shared" si="13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 x14ac:dyDescent="0.2">
      <c r="T204" s="32" t="str">
        <f t="shared" si="13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 x14ac:dyDescent="0.2">
      <c r="T205" s="32" t="str">
        <f t="shared" si="13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 x14ac:dyDescent="0.2">
      <c r="T206" s="32" t="str">
        <f t="shared" si="13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 x14ac:dyDescent="0.2">
      <c r="T207" s="32" t="str">
        <f t="shared" si="13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 x14ac:dyDescent="0.2">
      <c r="T208" s="32" t="str">
        <f t="shared" si="13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 x14ac:dyDescent="0.2">
      <c r="T209" s="32" t="str">
        <f t="shared" si="13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 x14ac:dyDescent="0.2">
      <c r="T210" s="32" t="str">
        <f t="shared" si="13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 x14ac:dyDescent="0.2">
      <c r="T211" s="32" t="str">
        <f t="shared" si="13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 x14ac:dyDescent="0.2">
      <c r="T212" s="32" t="str">
        <f t="shared" si="13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 x14ac:dyDescent="0.2">
      <c r="T213" s="32" t="str">
        <f t="shared" si="13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 x14ac:dyDescent="0.2">
      <c r="T214" s="32" t="str">
        <f t="shared" si="13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 x14ac:dyDescent="0.2">
      <c r="T215" s="32" t="str">
        <f t="shared" si="13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 x14ac:dyDescent="0.2">
      <c r="T216" s="32" t="str">
        <f t="shared" si="13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 x14ac:dyDescent="0.2">
      <c r="T217" s="32" t="str">
        <f t="shared" si="13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 x14ac:dyDescent="0.2">
      <c r="T218" s="32" t="str">
        <f t="shared" si="13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 x14ac:dyDescent="0.2">
      <c r="T219" s="32" t="str">
        <f t="shared" si="13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 x14ac:dyDescent="0.2">
      <c r="T220" s="32" t="str">
        <f t="shared" si="13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 x14ac:dyDescent="0.2">
      <c r="T221" s="32" t="str">
        <f t="shared" si="13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 x14ac:dyDescent="0.2">
      <c r="T222" s="32" t="str">
        <f t="shared" si="13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 x14ac:dyDescent="0.2">
      <c r="T223" s="32" t="str">
        <f t="shared" si="13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 x14ac:dyDescent="0.2">
      <c r="T224" s="32" t="str">
        <f t="shared" si="13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 x14ac:dyDescent="0.2">
      <c r="T225" s="32" t="str">
        <f t="shared" si="13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 x14ac:dyDescent="0.2">
      <c r="T226" s="32" t="str">
        <f t="shared" si="13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 x14ac:dyDescent="0.2">
      <c r="T227" s="32" t="str">
        <f t="shared" si="13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 x14ac:dyDescent="0.2">
      <c r="T228" s="32" t="str">
        <f t="shared" si="13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 x14ac:dyDescent="0.2">
      <c r="T229" s="32" t="str">
        <f t="shared" si="13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 x14ac:dyDescent="0.2">
      <c r="T230" s="32" t="str">
        <f t="shared" si="13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 x14ac:dyDescent="0.2">
      <c r="T231" s="32" t="str">
        <f t="shared" si="13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 x14ac:dyDescent="0.2">
      <c r="T232" s="32" t="str">
        <f t="shared" si="13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 x14ac:dyDescent="0.2">
      <c r="T233" s="32" t="str">
        <f t="shared" si="13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 x14ac:dyDescent="0.2">
      <c r="T234" s="32" t="str">
        <f t="shared" si="13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 x14ac:dyDescent="0.2">
      <c r="T235" s="32" t="str">
        <f t="shared" si="13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 x14ac:dyDescent="0.2">
      <c r="T236" s="32" t="str">
        <f t="shared" si="13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 x14ac:dyDescent="0.2">
      <c r="T237" s="32" t="str">
        <f t="shared" si="13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 x14ac:dyDescent="0.2">
      <c r="T238" s="32" t="str">
        <f t="shared" si="13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 x14ac:dyDescent="0.2">
      <c r="T239" s="32" t="str">
        <f t="shared" si="13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 x14ac:dyDescent="0.2">
      <c r="T240" s="32" t="str">
        <f t="shared" si="13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 x14ac:dyDescent="0.2">
      <c r="T241" s="32" t="str">
        <f t="shared" si="13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 x14ac:dyDescent="0.2">
      <c r="T242" s="32" t="str">
        <f t="shared" si="13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 x14ac:dyDescent="0.2">
      <c r="T243" s="32" t="str">
        <f t="shared" si="13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 x14ac:dyDescent="0.2">
      <c r="T244" s="32" t="str">
        <f t="shared" si="13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 x14ac:dyDescent="0.2">
      <c r="T245" s="32" t="str">
        <f t="shared" si="13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 x14ac:dyDescent="0.2">
      <c r="T246" s="32" t="str">
        <f t="shared" si="13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 x14ac:dyDescent="0.2">
      <c r="T247" s="32" t="str">
        <f t="shared" si="13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 x14ac:dyDescent="0.2">
      <c r="T248" s="32" t="str">
        <f t="shared" si="13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 x14ac:dyDescent="0.2">
      <c r="T249" s="32" t="str">
        <f t="shared" si="13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 x14ac:dyDescent="0.2">
      <c r="T250" s="32" t="str">
        <f t="shared" si="13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 x14ac:dyDescent="0.2">
      <c r="T251" s="32" t="str">
        <f t="shared" si="13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 x14ac:dyDescent="0.2">
      <c r="T252" s="32" t="str">
        <f t="shared" si="13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 x14ac:dyDescent="0.2">
      <c r="T253" s="32" t="str">
        <f t="shared" si="13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 x14ac:dyDescent="0.2">
      <c r="T254" s="32" t="str">
        <f t="shared" si="13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 x14ac:dyDescent="0.2">
      <c r="T255" s="32" t="str">
        <f t="shared" si="13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 x14ac:dyDescent="0.2">
      <c r="T256" s="32" t="str">
        <f t="shared" si="13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 x14ac:dyDescent="0.2">
      <c r="T257" s="32" t="str">
        <f t="shared" si="13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 x14ac:dyDescent="0.2">
      <c r="T258" s="32" t="str">
        <f t="shared" si="13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 x14ac:dyDescent="0.2">
      <c r="T259" s="32" t="str">
        <f t="shared" si="13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 x14ac:dyDescent="0.2">
      <c r="T260" s="32" t="str">
        <f t="shared" si="13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 x14ac:dyDescent="0.2">
      <c r="T261" s="32" t="str">
        <f t="shared" ref="T261:T324" si="14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 x14ac:dyDescent="0.2">
      <c r="T262" s="32" t="str">
        <f t="shared" si="14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 x14ac:dyDescent="0.2">
      <c r="T263" s="32" t="str">
        <f t="shared" si="14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 x14ac:dyDescent="0.2">
      <c r="T264" s="32" t="str">
        <f t="shared" si="14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 x14ac:dyDescent="0.2">
      <c r="T265" s="32" t="str">
        <f t="shared" si="14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 x14ac:dyDescent="0.2">
      <c r="T266" s="32" t="str">
        <f t="shared" si="14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 x14ac:dyDescent="0.2">
      <c r="T267" s="32" t="str">
        <f t="shared" si="14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 x14ac:dyDescent="0.2">
      <c r="T268" s="32" t="str">
        <f t="shared" si="14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 x14ac:dyDescent="0.2">
      <c r="T269" s="32" t="str">
        <f t="shared" si="14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 x14ac:dyDescent="0.2">
      <c r="T270" s="32" t="str">
        <f t="shared" si="14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 x14ac:dyDescent="0.2">
      <c r="T271" s="32" t="str">
        <f t="shared" si="14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 x14ac:dyDescent="0.2">
      <c r="T272" s="32" t="str">
        <f t="shared" si="14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 x14ac:dyDescent="0.2">
      <c r="T273" s="32" t="str">
        <f t="shared" si="14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 x14ac:dyDescent="0.2">
      <c r="T274" s="32" t="str">
        <f t="shared" si="14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 x14ac:dyDescent="0.2">
      <c r="T275" s="32" t="str">
        <f t="shared" si="14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 x14ac:dyDescent="0.2">
      <c r="T276" s="32" t="str">
        <f t="shared" si="14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 x14ac:dyDescent="0.2">
      <c r="T277" s="32" t="str">
        <f t="shared" si="14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 x14ac:dyDescent="0.2">
      <c r="T278" s="32" t="str">
        <f t="shared" si="14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 x14ac:dyDescent="0.2">
      <c r="T279" s="32" t="str">
        <f t="shared" si="14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 x14ac:dyDescent="0.2">
      <c r="T280" s="32" t="str">
        <f t="shared" si="14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 x14ac:dyDescent="0.2">
      <c r="T281" s="32" t="str">
        <f t="shared" si="14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 x14ac:dyDescent="0.2">
      <c r="T282" s="32" t="str">
        <f t="shared" si="14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 x14ac:dyDescent="0.2">
      <c r="T283" s="32" t="str">
        <f t="shared" si="14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 x14ac:dyDescent="0.2">
      <c r="T284" s="32" t="str">
        <f t="shared" si="14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 x14ac:dyDescent="0.2">
      <c r="T285" s="32" t="str">
        <f t="shared" si="14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 x14ac:dyDescent="0.2">
      <c r="T286" s="32" t="str">
        <f t="shared" si="14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 x14ac:dyDescent="0.2">
      <c r="T287" s="32" t="str">
        <f t="shared" si="14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 x14ac:dyDescent="0.2">
      <c r="T288" s="32" t="str">
        <f t="shared" si="14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 x14ac:dyDescent="0.2">
      <c r="T289" s="32" t="str">
        <f t="shared" si="14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 x14ac:dyDescent="0.2">
      <c r="T290" s="32" t="str">
        <f t="shared" si="14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 x14ac:dyDescent="0.2">
      <c r="T291" s="32" t="str">
        <f t="shared" si="14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 x14ac:dyDescent="0.2">
      <c r="T292" s="32" t="str">
        <f t="shared" si="14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 x14ac:dyDescent="0.2">
      <c r="T293" s="32" t="str">
        <f t="shared" si="14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 x14ac:dyDescent="0.2">
      <c r="T294" s="32" t="str">
        <f t="shared" si="14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 x14ac:dyDescent="0.2">
      <c r="T295" s="32" t="str">
        <f t="shared" si="14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 x14ac:dyDescent="0.2">
      <c r="T296" s="32" t="str">
        <f t="shared" si="14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 x14ac:dyDescent="0.2">
      <c r="T297" s="32" t="str">
        <f t="shared" si="14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 x14ac:dyDescent="0.2">
      <c r="T298" s="32" t="str">
        <f t="shared" si="14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 x14ac:dyDescent="0.2">
      <c r="T299" s="32" t="str">
        <f t="shared" si="14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 x14ac:dyDescent="0.2">
      <c r="T300" s="32" t="str">
        <f t="shared" si="14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 x14ac:dyDescent="0.2">
      <c r="T301" s="32" t="str">
        <f t="shared" si="14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 x14ac:dyDescent="0.2">
      <c r="T302" s="32" t="str">
        <f t="shared" si="14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 x14ac:dyDescent="0.2">
      <c r="T303" s="32" t="str">
        <f t="shared" si="14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 x14ac:dyDescent="0.2">
      <c r="T304" s="32" t="str">
        <f t="shared" si="14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 x14ac:dyDescent="0.2">
      <c r="T305" s="32" t="str">
        <f t="shared" si="14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 x14ac:dyDescent="0.2">
      <c r="T306" s="32" t="str">
        <f t="shared" si="14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 x14ac:dyDescent="0.2">
      <c r="T307" s="32" t="str">
        <f t="shared" si="14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 x14ac:dyDescent="0.2">
      <c r="T308" s="32" t="str">
        <f t="shared" si="14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 x14ac:dyDescent="0.2">
      <c r="T309" s="32" t="str">
        <f t="shared" si="14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 x14ac:dyDescent="0.2">
      <c r="T310" s="32" t="str">
        <f t="shared" si="14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 x14ac:dyDescent="0.2">
      <c r="T311" s="32" t="str">
        <f t="shared" si="14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 x14ac:dyDescent="0.2">
      <c r="T312" s="32" t="str">
        <f t="shared" si="14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 x14ac:dyDescent="0.2">
      <c r="T313" s="32" t="str">
        <f t="shared" si="14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 x14ac:dyDescent="0.2">
      <c r="T314" s="32" t="str">
        <f t="shared" si="14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 x14ac:dyDescent="0.2">
      <c r="T315" s="32" t="str">
        <f t="shared" si="14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 x14ac:dyDescent="0.2">
      <c r="T316" s="32" t="str">
        <f t="shared" si="14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 x14ac:dyDescent="0.2">
      <c r="T317" s="32" t="str">
        <f t="shared" si="14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 x14ac:dyDescent="0.2">
      <c r="T318" s="32" t="str">
        <f t="shared" si="14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 x14ac:dyDescent="0.2">
      <c r="T319" s="32" t="str">
        <f t="shared" si="14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 x14ac:dyDescent="0.2">
      <c r="T320" s="32" t="str">
        <f t="shared" si="14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 x14ac:dyDescent="0.2">
      <c r="T321" s="32" t="str">
        <f t="shared" si="14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 x14ac:dyDescent="0.2">
      <c r="T322" s="32" t="str">
        <f t="shared" si="14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 x14ac:dyDescent="0.2">
      <c r="T323" s="32" t="str">
        <f t="shared" si="14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 x14ac:dyDescent="0.2">
      <c r="T324" s="32" t="str">
        <f t="shared" si="14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 x14ac:dyDescent="0.2">
      <c r="T325" s="32" t="str">
        <f t="shared" ref="T325:T388" si="15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 x14ac:dyDescent="0.2">
      <c r="T326" s="32" t="str">
        <f t="shared" si="15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 x14ac:dyDescent="0.2">
      <c r="T327" s="32" t="str">
        <f t="shared" si="15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 x14ac:dyDescent="0.2">
      <c r="T328" s="32" t="str">
        <f t="shared" si="15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 x14ac:dyDescent="0.2">
      <c r="T329" s="32" t="str">
        <f t="shared" si="15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 x14ac:dyDescent="0.2">
      <c r="T330" s="32" t="str">
        <f t="shared" si="15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 x14ac:dyDescent="0.2">
      <c r="T331" s="32" t="str">
        <f t="shared" si="15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 x14ac:dyDescent="0.2">
      <c r="T332" s="32" t="str">
        <f t="shared" si="15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 x14ac:dyDescent="0.2">
      <c r="T333" s="32" t="str">
        <f t="shared" si="15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 x14ac:dyDescent="0.2">
      <c r="T334" s="32" t="str">
        <f t="shared" si="15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 x14ac:dyDescent="0.2">
      <c r="T335" s="32" t="str">
        <f t="shared" si="15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 x14ac:dyDescent="0.2">
      <c r="T336" s="32" t="str">
        <f t="shared" si="15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 x14ac:dyDescent="0.2">
      <c r="T337" s="32" t="str">
        <f t="shared" si="15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 x14ac:dyDescent="0.2">
      <c r="T338" s="32" t="str">
        <f t="shared" si="15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 x14ac:dyDescent="0.2">
      <c r="T339" s="32" t="str">
        <f t="shared" si="15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 x14ac:dyDescent="0.2">
      <c r="T340" s="32" t="str">
        <f t="shared" si="15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 x14ac:dyDescent="0.2">
      <c r="T341" s="32" t="str">
        <f t="shared" si="15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 x14ac:dyDescent="0.2">
      <c r="T342" s="32" t="str">
        <f t="shared" si="15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 x14ac:dyDescent="0.2">
      <c r="T343" s="32" t="str">
        <f t="shared" si="15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 x14ac:dyDescent="0.2">
      <c r="T344" s="32" t="str">
        <f t="shared" si="15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 x14ac:dyDescent="0.2">
      <c r="T345" s="32" t="str">
        <f t="shared" si="15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 x14ac:dyDescent="0.2">
      <c r="T346" s="32" t="str">
        <f t="shared" si="15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 x14ac:dyDescent="0.2">
      <c r="T347" s="32" t="str">
        <f t="shared" si="15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 x14ac:dyDescent="0.2">
      <c r="T348" s="32" t="str">
        <f t="shared" si="15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 x14ac:dyDescent="0.2">
      <c r="T349" s="32" t="str">
        <f t="shared" si="15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 x14ac:dyDescent="0.2">
      <c r="T350" s="32" t="str">
        <f t="shared" si="15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 x14ac:dyDescent="0.2">
      <c r="T351" s="32" t="str">
        <f t="shared" si="15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 x14ac:dyDescent="0.2">
      <c r="T352" s="32" t="str">
        <f t="shared" si="15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 x14ac:dyDescent="0.2">
      <c r="T353" s="32" t="str">
        <f t="shared" si="15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 x14ac:dyDescent="0.2">
      <c r="T354" s="32" t="str">
        <f t="shared" si="15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 x14ac:dyDescent="0.2">
      <c r="T355" s="32" t="str">
        <f t="shared" si="15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 x14ac:dyDescent="0.2">
      <c r="T356" s="32" t="str">
        <f t="shared" si="15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 x14ac:dyDescent="0.2">
      <c r="T357" s="32" t="str">
        <f t="shared" si="15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 x14ac:dyDescent="0.2">
      <c r="T358" s="32" t="str">
        <f t="shared" si="15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 x14ac:dyDescent="0.2">
      <c r="T359" s="32" t="str">
        <f t="shared" si="15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 x14ac:dyDescent="0.2">
      <c r="T360" s="32" t="str">
        <f t="shared" si="15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 x14ac:dyDescent="0.2">
      <c r="T361" s="32" t="str">
        <f t="shared" si="15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 x14ac:dyDescent="0.2">
      <c r="T362" s="32" t="str">
        <f t="shared" si="15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 x14ac:dyDescent="0.2">
      <c r="T363" s="32" t="str">
        <f t="shared" si="15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 x14ac:dyDescent="0.2">
      <c r="T364" s="32" t="str">
        <f t="shared" si="15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 x14ac:dyDescent="0.2">
      <c r="T365" s="32" t="str">
        <f t="shared" si="15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 x14ac:dyDescent="0.2">
      <c r="T366" s="32" t="str">
        <f t="shared" si="15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 x14ac:dyDescent="0.2">
      <c r="T367" s="32" t="str">
        <f t="shared" si="15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 x14ac:dyDescent="0.2">
      <c r="T368" s="32" t="str">
        <f t="shared" si="15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 x14ac:dyDescent="0.2">
      <c r="T369" s="32" t="str">
        <f t="shared" si="15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 x14ac:dyDescent="0.2">
      <c r="T370" s="32" t="str">
        <f t="shared" si="15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 x14ac:dyDescent="0.2">
      <c r="T371" s="32" t="str">
        <f t="shared" si="15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 x14ac:dyDescent="0.2">
      <c r="T372" s="32" t="str">
        <f t="shared" si="15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 x14ac:dyDescent="0.2">
      <c r="T373" s="32" t="str">
        <f t="shared" si="15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 x14ac:dyDescent="0.2">
      <c r="T374" s="32" t="str">
        <f t="shared" si="15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 x14ac:dyDescent="0.2">
      <c r="T375" s="32" t="str">
        <f t="shared" si="15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 x14ac:dyDescent="0.2">
      <c r="T376" s="32" t="str">
        <f t="shared" si="15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 x14ac:dyDescent="0.2">
      <c r="T377" s="32" t="str">
        <f t="shared" si="15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 x14ac:dyDescent="0.2">
      <c r="T378" s="32" t="str">
        <f t="shared" si="15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 x14ac:dyDescent="0.2">
      <c r="T379" s="32" t="str">
        <f t="shared" si="15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 x14ac:dyDescent="0.2">
      <c r="T380" s="32" t="str">
        <f t="shared" si="15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 x14ac:dyDescent="0.2">
      <c r="T381" s="32" t="str">
        <f t="shared" si="15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 x14ac:dyDescent="0.2">
      <c r="T382" s="32" t="str">
        <f t="shared" si="15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 x14ac:dyDescent="0.2">
      <c r="T383" s="32" t="str">
        <f t="shared" si="15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 x14ac:dyDescent="0.2">
      <c r="T384" s="32" t="str">
        <f t="shared" si="15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 x14ac:dyDescent="0.2">
      <c r="T385" s="32" t="str">
        <f t="shared" si="15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 x14ac:dyDescent="0.2">
      <c r="T386" s="32" t="str">
        <f t="shared" si="15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 x14ac:dyDescent="0.2">
      <c r="T387" s="32" t="str">
        <f t="shared" si="15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 x14ac:dyDescent="0.2">
      <c r="T388" s="32" t="str">
        <f t="shared" si="15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 x14ac:dyDescent="0.2">
      <c r="T389" s="32" t="str">
        <f t="shared" ref="T389:T452" si="16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 x14ac:dyDescent="0.2">
      <c r="T390" s="32" t="str">
        <f t="shared" si="16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 x14ac:dyDescent="0.2">
      <c r="T391" s="32" t="str">
        <f t="shared" si="16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 x14ac:dyDescent="0.2">
      <c r="T392" s="32" t="str">
        <f t="shared" si="16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 x14ac:dyDescent="0.2">
      <c r="T393" s="32" t="str">
        <f t="shared" si="16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 x14ac:dyDescent="0.2">
      <c r="T394" s="32" t="str">
        <f t="shared" si="16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 x14ac:dyDescent="0.2">
      <c r="T395" s="32" t="str">
        <f t="shared" si="16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 x14ac:dyDescent="0.2">
      <c r="T396" s="32" t="str">
        <f t="shared" si="16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 x14ac:dyDescent="0.2">
      <c r="T397" s="32" t="str">
        <f t="shared" si="16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 x14ac:dyDescent="0.2">
      <c r="T398" s="32" t="str">
        <f t="shared" si="16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 x14ac:dyDescent="0.2">
      <c r="T399" s="32" t="str">
        <f t="shared" si="16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 x14ac:dyDescent="0.2">
      <c r="T400" s="32" t="str">
        <f t="shared" si="16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 x14ac:dyDescent="0.2">
      <c r="T401" s="32" t="str">
        <f t="shared" si="16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 x14ac:dyDescent="0.2">
      <c r="T402" s="32" t="str">
        <f t="shared" si="16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 x14ac:dyDescent="0.2">
      <c r="T403" s="32" t="str">
        <f t="shared" si="16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 x14ac:dyDescent="0.2">
      <c r="T404" s="32" t="str">
        <f t="shared" si="16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 x14ac:dyDescent="0.2">
      <c r="T405" s="32" t="str">
        <f t="shared" si="16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 x14ac:dyDescent="0.2">
      <c r="T406" s="32" t="str">
        <f t="shared" si="16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 x14ac:dyDescent="0.2">
      <c r="T407" s="32" t="str">
        <f t="shared" si="16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 x14ac:dyDescent="0.2">
      <c r="T408" s="32" t="str">
        <f t="shared" si="16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 x14ac:dyDescent="0.2">
      <c r="T409" s="32" t="str">
        <f t="shared" si="16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 x14ac:dyDescent="0.2">
      <c r="T410" s="32" t="str">
        <f t="shared" si="16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 x14ac:dyDescent="0.2">
      <c r="T411" s="32" t="str">
        <f t="shared" si="16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 x14ac:dyDescent="0.2">
      <c r="T412" s="32" t="str">
        <f t="shared" si="16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 x14ac:dyDescent="0.2">
      <c r="T413" s="32" t="str">
        <f t="shared" si="16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 x14ac:dyDescent="0.2">
      <c r="T414" s="32" t="str">
        <f t="shared" si="16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 x14ac:dyDescent="0.2">
      <c r="T415" s="32" t="str">
        <f t="shared" si="16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 x14ac:dyDescent="0.2">
      <c r="T416" s="32" t="str">
        <f t="shared" si="16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 x14ac:dyDescent="0.2">
      <c r="T417" s="32" t="str">
        <f t="shared" si="16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 x14ac:dyDescent="0.2">
      <c r="T418" s="32" t="str">
        <f t="shared" si="16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 x14ac:dyDescent="0.2">
      <c r="T419" s="32" t="str">
        <f t="shared" si="16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 x14ac:dyDescent="0.2">
      <c r="T420" s="32" t="str">
        <f t="shared" si="16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 x14ac:dyDescent="0.2">
      <c r="T421" s="32" t="str">
        <f t="shared" si="16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 x14ac:dyDescent="0.2">
      <c r="T422" s="32" t="str">
        <f t="shared" si="16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 x14ac:dyDescent="0.2">
      <c r="T423" s="32" t="str">
        <f t="shared" si="16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 x14ac:dyDescent="0.2">
      <c r="T424" s="32" t="str">
        <f t="shared" si="16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 x14ac:dyDescent="0.2">
      <c r="T425" s="32" t="str">
        <f t="shared" si="16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 x14ac:dyDescent="0.2">
      <c r="T426" s="32" t="str">
        <f t="shared" si="16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 x14ac:dyDescent="0.2">
      <c r="T427" s="32" t="str">
        <f t="shared" si="16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 x14ac:dyDescent="0.2">
      <c r="T428" s="32" t="str">
        <f t="shared" si="16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 x14ac:dyDescent="0.2">
      <c r="T429" s="32" t="str">
        <f t="shared" si="16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 x14ac:dyDescent="0.2">
      <c r="T430" s="32" t="str">
        <f t="shared" si="16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 x14ac:dyDescent="0.2">
      <c r="T431" s="32" t="str">
        <f t="shared" si="16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 x14ac:dyDescent="0.2">
      <c r="T432" s="32" t="str">
        <f t="shared" si="16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 x14ac:dyDescent="0.2">
      <c r="T433" s="32" t="str">
        <f t="shared" si="16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 x14ac:dyDescent="0.2">
      <c r="T434" s="32" t="str">
        <f t="shared" si="16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 x14ac:dyDescent="0.2">
      <c r="T435" s="32" t="str">
        <f t="shared" si="16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 x14ac:dyDescent="0.2">
      <c r="T436" s="32" t="str">
        <f t="shared" si="16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 x14ac:dyDescent="0.2">
      <c r="T437" s="32" t="str">
        <f t="shared" si="16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 x14ac:dyDescent="0.2">
      <c r="T438" s="32" t="str">
        <f t="shared" si="16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 x14ac:dyDescent="0.2">
      <c r="T439" s="32" t="str">
        <f t="shared" si="16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 x14ac:dyDescent="0.2">
      <c r="T440" s="32" t="str">
        <f t="shared" si="16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 x14ac:dyDescent="0.2">
      <c r="T441" s="32" t="str">
        <f t="shared" si="16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 x14ac:dyDescent="0.2">
      <c r="T442" s="32" t="str">
        <f t="shared" si="16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 x14ac:dyDescent="0.2">
      <c r="T443" s="32" t="str">
        <f t="shared" si="16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 x14ac:dyDescent="0.2">
      <c r="T444" s="32" t="str">
        <f t="shared" si="16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 x14ac:dyDescent="0.2">
      <c r="T445" s="32" t="str">
        <f t="shared" si="16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 x14ac:dyDescent="0.2">
      <c r="T446" s="32" t="str">
        <f t="shared" si="16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 x14ac:dyDescent="0.2">
      <c r="T447" s="32" t="str">
        <f t="shared" si="16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 x14ac:dyDescent="0.2">
      <c r="T448" s="32" t="str">
        <f t="shared" si="16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 x14ac:dyDescent="0.2">
      <c r="T449" s="32" t="str">
        <f t="shared" si="16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 x14ac:dyDescent="0.2">
      <c r="T450" s="32" t="str">
        <f t="shared" si="16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 x14ac:dyDescent="0.2">
      <c r="T451" s="32" t="str">
        <f t="shared" si="16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 x14ac:dyDescent="0.2">
      <c r="T452" s="32" t="str">
        <f t="shared" si="16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 x14ac:dyDescent="0.2">
      <c r="T453" s="32" t="str">
        <f t="shared" ref="T453:T517" si="17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 x14ac:dyDescent="0.2">
      <c r="T454" s="32" t="str">
        <f t="shared" si="17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 x14ac:dyDescent="0.2">
      <c r="T455" s="32" t="str">
        <f t="shared" si="17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 x14ac:dyDescent="0.2">
      <c r="T456" s="32" t="str">
        <f t="shared" si="17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 x14ac:dyDescent="0.2">
      <c r="T457" s="32" t="str">
        <f t="shared" si="17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 x14ac:dyDescent="0.2">
      <c r="T458" s="32" t="str">
        <f t="shared" si="17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 x14ac:dyDescent="0.2">
      <c r="T459" s="32" t="str">
        <f t="shared" si="17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 x14ac:dyDescent="0.2">
      <c r="T460" s="32" t="str">
        <f t="shared" si="17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 x14ac:dyDescent="0.2">
      <c r="T461" s="32" t="str">
        <f t="shared" si="17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 x14ac:dyDescent="0.2">
      <c r="T462" s="32" t="str">
        <f t="shared" si="17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 x14ac:dyDescent="0.2">
      <c r="T463" s="32" t="str">
        <f t="shared" si="17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 x14ac:dyDescent="0.2">
      <c r="T464" s="32" t="str">
        <f t="shared" si="17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 x14ac:dyDescent="0.2">
      <c r="T465" s="32" t="str">
        <f t="shared" si="17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 x14ac:dyDescent="0.2">
      <c r="T466" s="32" t="str">
        <f t="shared" si="17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 x14ac:dyDescent="0.2">
      <c r="T467" s="32" t="str">
        <f t="shared" si="17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 x14ac:dyDescent="0.2">
      <c r="T468" s="32" t="str">
        <f t="shared" si="17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 x14ac:dyDescent="0.2">
      <c r="T469" s="32" t="str">
        <f t="shared" si="17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 x14ac:dyDescent="0.2">
      <c r="T470" s="32" t="str">
        <f t="shared" si="17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 x14ac:dyDescent="0.2">
      <c r="T471" s="32" t="str">
        <f t="shared" si="17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 x14ac:dyDescent="0.2">
      <c r="T472" s="32" t="str">
        <f t="shared" si="17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 x14ac:dyDescent="0.2">
      <c r="T473" s="32" t="str">
        <f t="shared" si="17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 x14ac:dyDescent="0.2">
      <c r="T474" s="32" t="str">
        <f t="shared" si="17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 x14ac:dyDescent="0.2">
      <c r="T475" s="32" t="str">
        <f t="shared" si="17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 x14ac:dyDescent="0.2">
      <c r="T476" s="32" t="str">
        <f t="shared" si="17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 x14ac:dyDescent="0.2">
      <c r="T477" s="32" t="str">
        <f t="shared" si="17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 x14ac:dyDescent="0.2">
      <c r="T478" s="32" t="str">
        <f t="shared" si="17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 x14ac:dyDescent="0.2">
      <c r="T479" s="32" t="str">
        <f t="shared" si="17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 x14ac:dyDescent="0.2">
      <c r="T480" s="32" t="str">
        <f t="shared" si="17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 x14ac:dyDescent="0.2">
      <c r="T481" s="32" t="str">
        <f t="shared" si="17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 x14ac:dyDescent="0.2">
      <c r="T482" s="32" t="str">
        <f t="shared" si="17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 x14ac:dyDescent="0.2">
      <c r="T483" s="32" t="str">
        <f t="shared" si="17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 x14ac:dyDescent="0.2">
      <c r="T484" s="32" t="str">
        <f t="shared" si="17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 x14ac:dyDescent="0.2">
      <c r="T485" s="32" t="str">
        <f t="shared" si="17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 x14ac:dyDescent="0.2">
      <c r="T486" s="32" t="str">
        <f t="shared" si="17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 x14ac:dyDescent="0.2">
      <c r="T487" s="32" t="str">
        <f t="shared" si="17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 x14ac:dyDescent="0.2">
      <c r="T488" s="32" t="str">
        <f t="shared" si="17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 x14ac:dyDescent="0.2">
      <c r="T489" s="32" t="str">
        <f t="shared" si="17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 x14ac:dyDescent="0.2">
      <c r="T490" s="32" t="str">
        <f t="shared" si="17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 x14ac:dyDescent="0.2">
      <c r="T491" s="32" t="str">
        <f t="shared" si="17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 x14ac:dyDescent="0.2">
      <c r="T492" s="32" t="str">
        <f t="shared" si="17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 x14ac:dyDescent="0.2">
      <c r="T493" s="32" t="str">
        <f t="shared" si="17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 x14ac:dyDescent="0.2">
      <c r="T494" s="32" t="str">
        <f t="shared" si="17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 x14ac:dyDescent="0.2">
      <c r="T495" s="32" t="str">
        <f t="shared" si="17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 x14ac:dyDescent="0.2">
      <c r="T496" s="32" t="str">
        <f t="shared" si="17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 x14ac:dyDescent="0.2">
      <c r="T497" s="32" t="str">
        <f t="shared" si="17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 x14ac:dyDescent="0.2">
      <c r="T498" s="32" t="str">
        <f t="shared" si="17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 x14ac:dyDescent="0.2">
      <c r="T499" s="32" t="str">
        <f t="shared" si="17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 x14ac:dyDescent="0.2">
      <c r="T500" s="32" t="str">
        <f t="shared" si="17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 x14ac:dyDescent="0.2">
      <c r="T501" s="32" t="str">
        <f t="shared" si="17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 x14ac:dyDescent="0.2">
      <c r="T502" s="32" t="str">
        <f t="shared" si="17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 x14ac:dyDescent="0.2">
      <c r="T503" s="32" t="str">
        <f t="shared" si="17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 x14ac:dyDescent="0.2">
      <c r="T504" s="32" t="str">
        <f t="shared" si="17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 x14ac:dyDescent="0.2">
      <c r="T505" s="32" t="str">
        <f t="shared" si="17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 x14ac:dyDescent="0.2">
      <c r="T506" s="32" t="str">
        <f t="shared" si="17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 x14ac:dyDescent="0.2">
      <c r="T507" s="32" t="str">
        <f t="shared" si="17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 x14ac:dyDescent="0.2">
      <c r="T508" s="32" t="str">
        <f t="shared" si="17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 x14ac:dyDescent="0.2">
      <c r="T509" s="32" t="str">
        <f t="shared" si="17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 x14ac:dyDescent="0.2">
      <c r="T510" s="32" t="str">
        <f t="shared" si="17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 x14ac:dyDescent="0.2">
      <c r="T511" s="32" t="str">
        <f t="shared" si="17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 x14ac:dyDescent="0.2">
      <c r="T512" s="32" t="str">
        <f t="shared" si="17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 x14ac:dyDescent="0.2">
      <c r="T513" s="32" t="str">
        <f t="shared" si="17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 x14ac:dyDescent="0.2">
      <c r="T514" s="32" t="str">
        <f t="shared" si="17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 x14ac:dyDescent="0.2">
      <c r="T515" s="32" t="str">
        <f t="shared" si="17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 x14ac:dyDescent="0.2">
      <c r="T516" s="32" t="str">
        <f t="shared" si="17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 x14ac:dyDescent="0.2">
      <c r="T517" s="32" t="str">
        <f t="shared" si="17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 x14ac:dyDescent="0.2">
      <c r="T518" s="32" t="str">
        <f t="shared" ref="T518:T581" si="18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 x14ac:dyDescent="0.2">
      <c r="T519" s="32" t="str">
        <f t="shared" si="18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 x14ac:dyDescent="0.2">
      <c r="T520" s="32" t="str">
        <f t="shared" si="18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 x14ac:dyDescent="0.2">
      <c r="T521" s="32" t="str">
        <f t="shared" si="18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 x14ac:dyDescent="0.2">
      <c r="T522" s="32" t="str">
        <f t="shared" si="18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 x14ac:dyDescent="0.2">
      <c r="T523" s="32" t="str">
        <f t="shared" si="18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 x14ac:dyDescent="0.2">
      <c r="T524" s="32" t="str">
        <f t="shared" si="18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 x14ac:dyDescent="0.2">
      <c r="T525" s="32" t="str">
        <f t="shared" si="18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 x14ac:dyDescent="0.2">
      <c r="T526" s="32" t="str">
        <f t="shared" si="18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 x14ac:dyDescent="0.2">
      <c r="T527" s="32" t="str">
        <f t="shared" si="18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 x14ac:dyDescent="0.2">
      <c r="T528" s="32" t="str">
        <f t="shared" si="18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 x14ac:dyDescent="0.2">
      <c r="T529" s="32" t="str">
        <f t="shared" si="18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 x14ac:dyDescent="0.2">
      <c r="T530" s="32" t="str">
        <f t="shared" si="18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 x14ac:dyDescent="0.2">
      <c r="T531" s="32" t="str">
        <f t="shared" si="18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 x14ac:dyDescent="0.2">
      <c r="T532" s="32" t="str">
        <f t="shared" si="18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 x14ac:dyDescent="0.2">
      <c r="T533" s="32" t="str">
        <f t="shared" si="18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 x14ac:dyDescent="0.2">
      <c r="T534" s="32" t="str">
        <f t="shared" si="18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 x14ac:dyDescent="0.2">
      <c r="T535" s="32" t="str">
        <f t="shared" si="18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 x14ac:dyDescent="0.2">
      <c r="T536" s="32" t="str">
        <f t="shared" si="18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 x14ac:dyDescent="0.2">
      <c r="T537" s="32" t="str">
        <f t="shared" si="18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 x14ac:dyDescent="0.2">
      <c r="T538" s="32" t="str">
        <f t="shared" si="18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 x14ac:dyDescent="0.2">
      <c r="T539" s="32" t="str">
        <f t="shared" si="18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 x14ac:dyDescent="0.2">
      <c r="T540" s="32" t="str">
        <f t="shared" si="18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 x14ac:dyDescent="0.2">
      <c r="T541" s="32" t="str">
        <f t="shared" si="18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 x14ac:dyDescent="0.2">
      <c r="T542" s="32" t="str">
        <f t="shared" si="18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 x14ac:dyDescent="0.2">
      <c r="T543" s="32" t="str">
        <f t="shared" si="18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 x14ac:dyDescent="0.2">
      <c r="T544" s="32" t="str">
        <f t="shared" si="18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 x14ac:dyDescent="0.2">
      <c r="T545" s="32" t="str">
        <f t="shared" si="18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 x14ac:dyDescent="0.2">
      <c r="T546" s="32" t="str">
        <f t="shared" si="18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 x14ac:dyDescent="0.2">
      <c r="T547" s="32" t="str">
        <f t="shared" si="18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 x14ac:dyDescent="0.2">
      <c r="T548" s="32" t="str">
        <f t="shared" si="18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 x14ac:dyDescent="0.2">
      <c r="T549" s="32" t="str">
        <f t="shared" si="18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 x14ac:dyDescent="0.2">
      <c r="T550" s="32" t="str">
        <f t="shared" si="18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 x14ac:dyDescent="0.2">
      <c r="T551" s="32" t="str">
        <f t="shared" si="18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 x14ac:dyDescent="0.2">
      <c r="T552" s="32" t="str">
        <f t="shared" si="18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 x14ac:dyDescent="0.2">
      <c r="T553" s="32" t="str">
        <f t="shared" si="18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 x14ac:dyDescent="0.2">
      <c r="T554" s="32" t="str">
        <f t="shared" si="18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 x14ac:dyDescent="0.2">
      <c r="T555" s="32" t="str">
        <f t="shared" si="18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 x14ac:dyDescent="0.2">
      <c r="T556" s="32" t="str">
        <f t="shared" si="18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 x14ac:dyDescent="0.2">
      <c r="T557" s="32" t="str">
        <f t="shared" si="18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 x14ac:dyDescent="0.2">
      <c r="T558" s="32" t="str">
        <f t="shared" si="18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 x14ac:dyDescent="0.2">
      <c r="T559" s="32" t="str">
        <f t="shared" si="18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 x14ac:dyDescent="0.2">
      <c r="T560" s="32" t="str">
        <f t="shared" si="18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 x14ac:dyDescent="0.2">
      <c r="T561" s="32" t="str">
        <f t="shared" si="18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 x14ac:dyDescent="0.2">
      <c r="T562" s="32" t="str">
        <f t="shared" si="18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 x14ac:dyDescent="0.2">
      <c r="T563" s="32" t="str">
        <f t="shared" si="18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 x14ac:dyDescent="0.2">
      <c r="T564" s="32" t="str">
        <f t="shared" si="18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 x14ac:dyDescent="0.2">
      <c r="T565" s="32" t="str">
        <f t="shared" si="18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 x14ac:dyDescent="0.2">
      <c r="T566" s="32" t="str">
        <f t="shared" si="18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 x14ac:dyDescent="0.2">
      <c r="T567" s="32" t="str">
        <f t="shared" si="18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 x14ac:dyDescent="0.2">
      <c r="T568" s="32" t="str">
        <f t="shared" si="18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 x14ac:dyDescent="0.2">
      <c r="T569" s="32" t="str">
        <f t="shared" si="18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 x14ac:dyDescent="0.2">
      <c r="T570" s="32" t="str">
        <f t="shared" si="18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 x14ac:dyDescent="0.2">
      <c r="T571" s="32" t="str">
        <f t="shared" si="18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 x14ac:dyDescent="0.2">
      <c r="T572" s="32" t="str">
        <f t="shared" si="18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 x14ac:dyDescent="0.2">
      <c r="T573" s="32" t="str">
        <f t="shared" si="18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 x14ac:dyDescent="0.2">
      <c r="T574" s="32" t="str">
        <f t="shared" si="18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 x14ac:dyDescent="0.2">
      <c r="T575" s="32" t="str">
        <f t="shared" si="18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 x14ac:dyDescent="0.2">
      <c r="T576" s="32" t="str">
        <f t="shared" si="18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 x14ac:dyDescent="0.2">
      <c r="T577" s="32" t="str">
        <f t="shared" si="18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 x14ac:dyDescent="0.2">
      <c r="T578" s="32" t="str">
        <f t="shared" si="18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 x14ac:dyDescent="0.2">
      <c r="T579" s="32" t="str">
        <f t="shared" si="18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 x14ac:dyDescent="0.2">
      <c r="T580" s="32" t="str">
        <f t="shared" si="18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 x14ac:dyDescent="0.2">
      <c r="T581" s="32" t="str">
        <f t="shared" si="18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 x14ac:dyDescent="0.2">
      <c r="T582" s="32" t="str">
        <f t="shared" ref="T582:T645" si="19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 x14ac:dyDescent="0.2">
      <c r="T583" s="32" t="str">
        <f t="shared" si="19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 x14ac:dyDescent="0.2">
      <c r="T584" s="32" t="str">
        <f t="shared" si="19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 x14ac:dyDescent="0.2">
      <c r="T585" s="32" t="str">
        <f t="shared" si="19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 x14ac:dyDescent="0.2">
      <c r="T586" s="32" t="str">
        <f t="shared" si="19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 x14ac:dyDescent="0.2">
      <c r="T587" s="32" t="str">
        <f t="shared" si="19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 x14ac:dyDescent="0.2">
      <c r="T588" s="32" t="str">
        <f t="shared" si="19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 x14ac:dyDescent="0.2">
      <c r="T589" s="32" t="str">
        <f t="shared" si="19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 x14ac:dyDescent="0.2">
      <c r="T590" s="32" t="str">
        <f t="shared" si="19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 x14ac:dyDescent="0.2">
      <c r="T591" s="32" t="str">
        <f t="shared" si="19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 x14ac:dyDescent="0.2">
      <c r="T592" s="32" t="str">
        <f t="shared" si="19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 x14ac:dyDescent="0.2">
      <c r="T593" s="32" t="str">
        <f t="shared" si="19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 x14ac:dyDescent="0.2">
      <c r="T594" s="32" t="str">
        <f t="shared" si="19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 x14ac:dyDescent="0.2">
      <c r="T595" s="32" t="str">
        <f t="shared" si="19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 x14ac:dyDescent="0.2">
      <c r="T596" s="32" t="str">
        <f t="shared" si="19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 x14ac:dyDescent="0.2">
      <c r="T597" s="32" t="str">
        <f t="shared" si="19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 x14ac:dyDescent="0.2">
      <c r="T598" s="32" t="str">
        <f t="shared" si="19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 x14ac:dyDescent="0.2">
      <c r="T599" s="32" t="str">
        <f t="shared" si="19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 x14ac:dyDescent="0.2">
      <c r="T600" s="32" t="str">
        <f t="shared" si="19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 x14ac:dyDescent="0.2">
      <c r="T601" s="32" t="str">
        <f t="shared" si="19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 x14ac:dyDescent="0.2">
      <c r="T602" s="32" t="str">
        <f t="shared" si="19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 x14ac:dyDescent="0.2">
      <c r="T603" s="32" t="str">
        <f t="shared" si="19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 x14ac:dyDescent="0.2">
      <c r="T604" s="32" t="str">
        <f t="shared" si="19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 x14ac:dyDescent="0.2">
      <c r="T605" s="32" t="str">
        <f t="shared" si="19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 x14ac:dyDescent="0.2">
      <c r="T606" s="32" t="str">
        <f t="shared" si="19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 x14ac:dyDescent="0.2">
      <c r="T607" s="32" t="str">
        <f t="shared" si="19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 x14ac:dyDescent="0.2">
      <c r="T608" s="32" t="str">
        <f t="shared" si="19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 x14ac:dyDescent="0.2">
      <c r="T609" s="32" t="str">
        <f t="shared" si="19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 x14ac:dyDescent="0.2">
      <c r="T610" s="32" t="str">
        <f t="shared" si="19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 x14ac:dyDescent="0.2">
      <c r="T611" s="32" t="str">
        <f t="shared" si="19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 x14ac:dyDescent="0.2">
      <c r="T612" s="32" t="str">
        <f t="shared" si="19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 x14ac:dyDescent="0.2">
      <c r="T613" s="32" t="str">
        <f t="shared" si="19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 x14ac:dyDescent="0.2">
      <c r="T614" s="32" t="str">
        <f t="shared" si="19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 x14ac:dyDescent="0.2">
      <c r="T615" s="32" t="str">
        <f t="shared" si="19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 x14ac:dyDescent="0.2">
      <c r="T616" s="32" t="str">
        <f t="shared" si="19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 x14ac:dyDescent="0.2">
      <c r="T617" s="32" t="str">
        <f t="shared" si="19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 x14ac:dyDescent="0.2">
      <c r="T618" s="32" t="str">
        <f t="shared" si="19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 x14ac:dyDescent="0.2">
      <c r="T619" s="32" t="str">
        <f t="shared" si="19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 x14ac:dyDescent="0.2">
      <c r="T620" s="32" t="str">
        <f t="shared" si="19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 x14ac:dyDescent="0.2">
      <c r="T621" s="32" t="str">
        <f t="shared" si="19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 x14ac:dyDescent="0.2">
      <c r="T622" s="32" t="str">
        <f t="shared" si="19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 x14ac:dyDescent="0.2">
      <c r="T623" s="32" t="str">
        <f t="shared" si="19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 x14ac:dyDescent="0.2">
      <c r="T624" s="32" t="str">
        <f t="shared" si="19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 x14ac:dyDescent="0.2">
      <c r="T625" s="32" t="str">
        <f t="shared" si="19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 x14ac:dyDescent="0.2">
      <c r="T626" s="32" t="str">
        <f t="shared" si="19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 x14ac:dyDescent="0.2">
      <c r="T627" s="32" t="str">
        <f t="shared" si="19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 x14ac:dyDescent="0.2">
      <c r="T628" s="32" t="str">
        <f t="shared" si="19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 x14ac:dyDescent="0.2">
      <c r="T629" s="32" t="str">
        <f t="shared" si="19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 x14ac:dyDescent="0.2">
      <c r="T630" s="32" t="str">
        <f t="shared" si="19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 x14ac:dyDescent="0.2">
      <c r="T631" s="32" t="str">
        <f t="shared" si="19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 x14ac:dyDescent="0.2">
      <c r="T632" s="32" t="str">
        <f t="shared" si="19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 x14ac:dyDescent="0.2">
      <c r="T633" s="32" t="str">
        <f t="shared" si="19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 x14ac:dyDescent="0.2">
      <c r="T634" s="32" t="str">
        <f t="shared" si="19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 x14ac:dyDescent="0.2">
      <c r="T635" s="32" t="str">
        <f t="shared" si="19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 x14ac:dyDescent="0.2">
      <c r="T636" s="32" t="str">
        <f t="shared" si="19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 x14ac:dyDescent="0.2">
      <c r="T637" s="32" t="str">
        <f t="shared" si="19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 x14ac:dyDescent="0.2">
      <c r="T638" s="32" t="str">
        <f t="shared" si="19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 x14ac:dyDescent="0.2">
      <c r="T639" s="32" t="str">
        <f t="shared" si="19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 x14ac:dyDescent="0.2">
      <c r="T640" s="32" t="str">
        <f t="shared" si="19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 x14ac:dyDescent="0.2">
      <c r="T641" s="32" t="str">
        <f t="shared" si="19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 x14ac:dyDescent="0.2">
      <c r="T642" s="32" t="str">
        <f t="shared" si="19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 x14ac:dyDescent="0.2">
      <c r="T643" s="32" t="str">
        <f t="shared" si="19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 x14ac:dyDescent="0.2">
      <c r="T644" s="32" t="str">
        <f t="shared" si="19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 x14ac:dyDescent="0.2">
      <c r="T645" s="32" t="str">
        <f t="shared" si="19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 x14ac:dyDescent="0.2">
      <c r="T646" s="32" t="str">
        <f t="shared" ref="T646:T709" si="20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 x14ac:dyDescent="0.2">
      <c r="T647" s="32" t="str">
        <f t="shared" si="20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 x14ac:dyDescent="0.2">
      <c r="T648" s="32" t="str">
        <f t="shared" si="20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 x14ac:dyDescent="0.2">
      <c r="T649" s="32" t="str">
        <f t="shared" si="20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 x14ac:dyDescent="0.2">
      <c r="T650" s="32" t="str">
        <f t="shared" si="20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 x14ac:dyDescent="0.2">
      <c r="T651" s="32" t="str">
        <f t="shared" si="20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 x14ac:dyDescent="0.2">
      <c r="T652" s="32" t="str">
        <f t="shared" si="20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 x14ac:dyDescent="0.2">
      <c r="T653" s="32" t="str">
        <f t="shared" si="20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 x14ac:dyDescent="0.2">
      <c r="T654" s="32" t="str">
        <f t="shared" si="20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 x14ac:dyDescent="0.2">
      <c r="T655" s="32" t="str">
        <f t="shared" si="20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 x14ac:dyDescent="0.2">
      <c r="T656" s="32" t="str">
        <f t="shared" si="20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 x14ac:dyDescent="0.2">
      <c r="T657" s="32" t="str">
        <f t="shared" si="20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 x14ac:dyDescent="0.2">
      <c r="T658" s="32" t="str">
        <f t="shared" si="20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 x14ac:dyDescent="0.2">
      <c r="T659" s="32" t="str">
        <f t="shared" si="20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 x14ac:dyDescent="0.2">
      <c r="T660" s="32" t="str">
        <f t="shared" si="20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 x14ac:dyDescent="0.2">
      <c r="T661" s="32" t="str">
        <f t="shared" si="20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 x14ac:dyDescent="0.2">
      <c r="T662" s="32" t="str">
        <f t="shared" si="20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 x14ac:dyDescent="0.2">
      <c r="T663" s="32" t="str">
        <f t="shared" si="20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 x14ac:dyDescent="0.2">
      <c r="T664" s="32" t="str">
        <f t="shared" si="20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 x14ac:dyDescent="0.2">
      <c r="T665" s="32" t="str">
        <f t="shared" si="20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 x14ac:dyDescent="0.2">
      <c r="T666" s="32" t="str">
        <f t="shared" si="20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 x14ac:dyDescent="0.2">
      <c r="T667" s="32" t="str">
        <f t="shared" si="20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 x14ac:dyDescent="0.2">
      <c r="T668" s="32" t="str">
        <f t="shared" si="20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 x14ac:dyDescent="0.2">
      <c r="T669" s="32" t="str">
        <f t="shared" si="20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 x14ac:dyDescent="0.2">
      <c r="T670" s="32" t="str">
        <f t="shared" si="20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 x14ac:dyDescent="0.2">
      <c r="T671" s="32" t="str">
        <f t="shared" si="20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 x14ac:dyDescent="0.2">
      <c r="T672" s="32" t="str">
        <f t="shared" si="20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 x14ac:dyDescent="0.2">
      <c r="T673" s="32" t="str">
        <f t="shared" si="20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 x14ac:dyDescent="0.2">
      <c r="T674" s="32" t="str">
        <f t="shared" si="20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 x14ac:dyDescent="0.2">
      <c r="T675" s="32" t="str">
        <f t="shared" si="20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 x14ac:dyDescent="0.2">
      <c r="T676" s="32" t="str">
        <f t="shared" si="20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 x14ac:dyDescent="0.2">
      <c r="T677" s="32" t="str">
        <f t="shared" si="20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 x14ac:dyDescent="0.2">
      <c r="T678" s="32" t="str">
        <f t="shared" si="20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 x14ac:dyDescent="0.2">
      <c r="T679" s="32" t="str">
        <f t="shared" si="20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 x14ac:dyDescent="0.2">
      <c r="T680" s="32" t="str">
        <f t="shared" si="20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 x14ac:dyDescent="0.2">
      <c r="T681" s="32" t="str">
        <f t="shared" si="20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 x14ac:dyDescent="0.2">
      <c r="T682" s="32" t="str">
        <f t="shared" si="20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 x14ac:dyDescent="0.2">
      <c r="T683" s="32" t="str">
        <f t="shared" si="20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 x14ac:dyDescent="0.2">
      <c r="T684" s="32" t="str">
        <f t="shared" si="20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 x14ac:dyDescent="0.2">
      <c r="T685" s="32" t="str">
        <f t="shared" si="20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 x14ac:dyDescent="0.2">
      <c r="T686" s="32" t="str">
        <f t="shared" si="20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 x14ac:dyDescent="0.2">
      <c r="T687" s="32" t="str">
        <f t="shared" si="20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 x14ac:dyDescent="0.2">
      <c r="T688" s="32" t="str">
        <f t="shared" si="20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 x14ac:dyDescent="0.2">
      <c r="T689" s="32" t="str">
        <f t="shared" si="20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 x14ac:dyDescent="0.2">
      <c r="T690" s="32" t="str">
        <f t="shared" si="20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 x14ac:dyDescent="0.2">
      <c r="T691" s="32" t="str">
        <f t="shared" si="20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 x14ac:dyDescent="0.2">
      <c r="T692" s="32" t="str">
        <f t="shared" si="20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 x14ac:dyDescent="0.2">
      <c r="T693" s="32" t="str">
        <f t="shared" si="20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 x14ac:dyDescent="0.2">
      <c r="T694" s="32" t="str">
        <f t="shared" si="20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 x14ac:dyDescent="0.2">
      <c r="T695" s="32" t="str">
        <f t="shared" si="20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 x14ac:dyDescent="0.2">
      <c r="T696" s="32" t="str">
        <f t="shared" si="20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 x14ac:dyDescent="0.2">
      <c r="T697" s="32" t="str">
        <f t="shared" si="20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 x14ac:dyDescent="0.2">
      <c r="T698" s="32" t="str">
        <f t="shared" si="20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 x14ac:dyDescent="0.2">
      <c r="T699" s="32" t="str">
        <f t="shared" si="20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 x14ac:dyDescent="0.2">
      <c r="T700" s="32" t="str">
        <f t="shared" si="20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 x14ac:dyDescent="0.2">
      <c r="T701" s="32" t="str">
        <f t="shared" si="20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 x14ac:dyDescent="0.2">
      <c r="T702" s="32" t="str">
        <f t="shared" si="20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 x14ac:dyDescent="0.2">
      <c r="T703" s="32" t="str">
        <f t="shared" si="20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 x14ac:dyDescent="0.2">
      <c r="T704" s="32" t="str">
        <f t="shared" si="20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 x14ac:dyDescent="0.2">
      <c r="T705" s="32" t="str">
        <f t="shared" si="20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 x14ac:dyDescent="0.2">
      <c r="T706" s="32" t="str">
        <f t="shared" si="20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 x14ac:dyDescent="0.2">
      <c r="T707" s="32" t="str">
        <f t="shared" si="20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 x14ac:dyDescent="0.2">
      <c r="T708" s="32" t="str">
        <f t="shared" si="20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 x14ac:dyDescent="0.2">
      <c r="T709" s="32" t="str">
        <f t="shared" si="20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 x14ac:dyDescent="0.2">
      <c r="T710" s="32" t="str">
        <f t="shared" ref="T710:T773" si="21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 x14ac:dyDescent="0.2">
      <c r="T711" s="32" t="str">
        <f t="shared" si="21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 x14ac:dyDescent="0.2">
      <c r="T712" s="32" t="str">
        <f t="shared" si="21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 x14ac:dyDescent="0.2">
      <c r="T713" s="32" t="str">
        <f t="shared" si="21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 x14ac:dyDescent="0.2">
      <c r="T714" s="32" t="str">
        <f t="shared" si="21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 x14ac:dyDescent="0.2">
      <c r="T715" s="32" t="str">
        <f t="shared" si="21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 x14ac:dyDescent="0.2">
      <c r="T716" s="32" t="str">
        <f t="shared" si="21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 x14ac:dyDescent="0.2">
      <c r="T717" s="32" t="str">
        <f t="shared" si="21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 x14ac:dyDescent="0.2">
      <c r="T718" s="32" t="str">
        <f t="shared" si="21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 x14ac:dyDescent="0.2">
      <c r="T719" s="32" t="str">
        <f t="shared" si="21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 x14ac:dyDescent="0.2">
      <c r="T720" s="32" t="str">
        <f t="shared" si="21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 x14ac:dyDescent="0.2">
      <c r="T721" s="32" t="str">
        <f t="shared" si="21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 x14ac:dyDescent="0.2">
      <c r="T722" s="32" t="str">
        <f t="shared" si="21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 x14ac:dyDescent="0.2">
      <c r="T723" s="32" t="str">
        <f t="shared" si="21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 x14ac:dyDescent="0.2">
      <c r="T724" s="32" t="str">
        <f t="shared" si="21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 x14ac:dyDescent="0.2">
      <c r="T725" s="32" t="str">
        <f t="shared" si="21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 x14ac:dyDescent="0.2">
      <c r="T726" s="32" t="str">
        <f t="shared" si="21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 x14ac:dyDescent="0.2">
      <c r="T727" s="32" t="str">
        <f t="shared" si="21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 x14ac:dyDescent="0.2">
      <c r="T728" s="32" t="str">
        <f t="shared" si="21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 x14ac:dyDescent="0.2">
      <c r="T729" s="32" t="str">
        <f t="shared" si="21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 x14ac:dyDescent="0.2">
      <c r="T730" s="32" t="str">
        <f t="shared" si="21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 x14ac:dyDescent="0.2">
      <c r="T731" s="32" t="str">
        <f t="shared" si="21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 x14ac:dyDescent="0.2">
      <c r="T732" s="32" t="str">
        <f t="shared" si="21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 x14ac:dyDescent="0.2">
      <c r="T733" s="32" t="str">
        <f t="shared" si="21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 x14ac:dyDescent="0.2">
      <c r="T734" s="32" t="str">
        <f t="shared" si="21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 x14ac:dyDescent="0.2">
      <c r="T735" s="32" t="str">
        <f t="shared" si="21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 x14ac:dyDescent="0.2">
      <c r="T736" s="32" t="str">
        <f t="shared" si="21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 x14ac:dyDescent="0.2">
      <c r="T737" s="32" t="str">
        <f t="shared" si="21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 x14ac:dyDescent="0.2">
      <c r="T738" s="32" t="str">
        <f t="shared" si="21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 x14ac:dyDescent="0.2">
      <c r="T739" s="32" t="str">
        <f t="shared" si="21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 x14ac:dyDescent="0.2">
      <c r="T740" s="32" t="str">
        <f t="shared" si="21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 x14ac:dyDescent="0.2">
      <c r="T741" s="32" t="str">
        <f t="shared" si="21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 x14ac:dyDescent="0.2">
      <c r="T742" s="32" t="str">
        <f t="shared" si="21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 x14ac:dyDescent="0.2">
      <c r="T743" s="32" t="str">
        <f t="shared" si="21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 x14ac:dyDescent="0.2">
      <c r="T744" s="32" t="str">
        <f t="shared" si="21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 x14ac:dyDescent="0.2">
      <c r="T745" s="32" t="str">
        <f t="shared" si="21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 x14ac:dyDescent="0.2">
      <c r="T746" s="32" t="str">
        <f t="shared" si="21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 x14ac:dyDescent="0.2">
      <c r="T747" s="32" t="str">
        <f t="shared" si="21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 x14ac:dyDescent="0.2">
      <c r="T748" s="32" t="str">
        <f t="shared" si="21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 x14ac:dyDescent="0.2">
      <c r="T749" s="32" t="str">
        <f t="shared" si="21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 x14ac:dyDescent="0.2">
      <c r="T750" s="32" t="str">
        <f t="shared" si="21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 x14ac:dyDescent="0.2">
      <c r="T751" s="32" t="str">
        <f t="shared" si="21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 x14ac:dyDescent="0.2">
      <c r="T752" s="32" t="str">
        <f t="shared" si="21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 x14ac:dyDescent="0.2">
      <c r="T753" s="32" t="str">
        <f t="shared" si="21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 x14ac:dyDescent="0.2">
      <c r="T754" s="32" t="str">
        <f t="shared" si="21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 x14ac:dyDescent="0.2">
      <c r="T755" s="32" t="str">
        <f t="shared" si="21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 x14ac:dyDescent="0.2">
      <c r="T756" s="32" t="str">
        <f t="shared" si="21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 x14ac:dyDescent="0.2">
      <c r="T757" s="32" t="str">
        <f t="shared" si="21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 x14ac:dyDescent="0.2">
      <c r="T758" s="32" t="str">
        <f t="shared" si="21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 x14ac:dyDescent="0.2">
      <c r="T759" s="32" t="str">
        <f t="shared" si="21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 x14ac:dyDescent="0.2">
      <c r="T760" s="32" t="str">
        <f t="shared" si="21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 x14ac:dyDescent="0.2">
      <c r="T761" s="32" t="str">
        <f t="shared" si="21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 x14ac:dyDescent="0.2">
      <c r="T762" s="32" t="str">
        <f t="shared" si="21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 x14ac:dyDescent="0.2">
      <c r="T763" s="32" t="str">
        <f t="shared" si="21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 x14ac:dyDescent="0.2">
      <c r="T764" s="32" t="str">
        <f t="shared" si="21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 x14ac:dyDescent="0.2">
      <c r="T765" s="32" t="str">
        <f t="shared" si="21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 x14ac:dyDescent="0.2">
      <c r="T766" s="32" t="str">
        <f t="shared" si="21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 x14ac:dyDescent="0.2">
      <c r="T767" s="32" t="str">
        <f t="shared" si="21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 x14ac:dyDescent="0.2">
      <c r="T768" s="32" t="str">
        <f t="shared" si="21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 x14ac:dyDescent="0.2">
      <c r="T769" s="32" t="str">
        <f t="shared" si="21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 x14ac:dyDescent="0.2">
      <c r="T770" s="32" t="str">
        <f t="shared" si="21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 x14ac:dyDescent="0.2">
      <c r="T771" s="32" t="str">
        <f t="shared" si="21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 x14ac:dyDescent="0.2">
      <c r="T772" s="32" t="str">
        <f t="shared" si="21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 x14ac:dyDescent="0.2">
      <c r="T773" s="32" t="str">
        <f t="shared" si="21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 x14ac:dyDescent="0.2">
      <c r="T774" s="32" t="str">
        <f t="shared" ref="T774:T837" si="22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 x14ac:dyDescent="0.2">
      <c r="T775" s="32" t="str">
        <f t="shared" si="22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 x14ac:dyDescent="0.2">
      <c r="T776" s="32" t="str">
        <f t="shared" si="22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 x14ac:dyDescent="0.2">
      <c r="T777" s="32" t="str">
        <f t="shared" si="22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 x14ac:dyDescent="0.2">
      <c r="T778" s="32" t="str">
        <f t="shared" si="22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 x14ac:dyDescent="0.2">
      <c r="T779" s="32" t="str">
        <f t="shared" si="22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 x14ac:dyDescent="0.2">
      <c r="T780" s="32" t="str">
        <f t="shared" si="22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 x14ac:dyDescent="0.2">
      <c r="T781" s="32" t="str">
        <f t="shared" si="22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 x14ac:dyDescent="0.2">
      <c r="T782" s="32" t="str">
        <f t="shared" si="22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 x14ac:dyDescent="0.2">
      <c r="T783" s="32" t="str">
        <f t="shared" si="22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 x14ac:dyDescent="0.2">
      <c r="T784" s="32" t="str">
        <f t="shared" si="22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 x14ac:dyDescent="0.2">
      <c r="T785" s="32" t="str">
        <f t="shared" si="22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 x14ac:dyDescent="0.2">
      <c r="T786" s="32" t="str">
        <f t="shared" si="22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 x14ac:dyDescent="0.2">
      <c r="T787" s="32" t="str">
        <f t="shared" si="22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 x14ac:dyDescent="0.2">
      <c r="T788" s="32" t="str">
        <f t="shared" si="22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 x14ac:dyDescent="0.2">
      <c r="T789" s="32" t="str">
        <f t="shared" si="22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 x14ac:dyDescent="0.2">
      <c r="T790" s="32" t="str">
        <f t="shared" si="22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 x14ac:dyDescent="0.2">
      <c r="T791" s="32" t="str">
        <f t="shared" si="22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 x14ac:dyDescent="0.2">
      <c r="T792" s="32" t="str">
        <f t="shared" si="22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 x14ac:dyDescent="0.2">
      <c r="T793" s="32" t="str">
        <f t="shared" si="22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 x14ac:dyDescent="0.2">
      <c r="T794" s="32" t="str">
        <f t="shared" si="22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 x14ac:dyDescent="0.2">
      <c r="T795" s="32" t="str">
        <f t="shared" si="22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 x14ac:dyDescent="0.2">
      <c r="T796" s="32" t="str">
        <f t="shared" si="22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 x14ac:dyDescent="0.2">
      <c r="T797" s="32" t="str">
        <f t="shared" si="22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 x14ac:dyDescent="0.2">
      <c r="T798" s="32" t="str">
        <f t="shared" si="22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 x14ac:dyDescent="0.2">
      <c r="T799" s="32" t="str">
        <f t="shared" si="22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 x14ac:dyDescent="0.2">
      <c r="T800" s="32" t="str">
        <f t="shared" si="22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 x14ac:dyDescent="0.2">
      <c r="T801" s="32" t="str">
        <f t="shared" si="22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 x14ac:dyDescent="0.2">
      <c r="T802" s="32" t="str">
        <f t="shared" si="22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 x14ac:dyDescent="0.2">
      <c r="T803" s="32" t="str">
        <f t="shared" si="22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 x14ac:dyDescent="0.2">
      <c r="T804" s="32" t="str">
        <f t="shared" si="22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 x14ac:dyDescent="0.2">
      <c r="T805" s="32" t="str">
        <f t="shared" si="22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 x14ac:dyDescent="0.2">
      <c r="T806" s="32" t="str">
        <f t="shared" si="22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 x14ac:dyDescent="0.2">
      <c r="T807" s="32" t="str">
        <f t="shared" si="22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 x14ac:dyDescent="0.2">
      <c r="T808" s="32" t="str">
        <f t="shared" si="22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 x14ac:dyDescent="0.2">
      <c r="T809" s="32" t="str">
        <f t="shared" si="22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 x14ac:dyDescent="0.2">
      <c r="T810" s="32" t="str">
        <f t="shared" si="22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 x14ac:dyDescent="0.2">
      <c r="T811" s="32" t="str">
        <f t="shared" si="22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 x14ac:dyDescent="0.2">
      <c r="T812" s="32" t="str">
        <f t="shared" si="22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 x14ac:dyDescent="0.2">
      <c r="T813" s="32" t="str">
        <f t="shared" si="22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 x14ac:dyDescent="0.2">
      <c r="T814" s="32" t="str">
        <f t="shared" si="22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 x14ac:dyDescent="0.2">
      <c r="T815" s="32" t="str">
        <f t="shared" si="22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 x14ac:dyDescent="0.2">
      <c r="T816" s="32" t="str">
        <f t="shared" si="22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 x14ac:dyDescent="0.2">
      <c r="T817" s="32" t="str">
        <f t="shared" si="22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 x14ac:dyDescent="0.2">
      <c r="T818" s="32" t="str">
        <f t="shared" si="22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 x14ac:dyDescent="0.2">
      <c r="T819" s="32" t="str">
        <f t="shared" si="22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 x14ac:dyDescent="0.2">
      <c r="T820" s="32" t="str">
        <f t="shared" si="22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 x14ac:dyDescent="0.2">
      <c r="T821" s="32" t="str">
        <f t="shared" si="22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 x14ac:dyDescent="0.2">
      <c r="T822" s="32" t="str">
        <f t="shared" si="22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 x14ac:dyDescent="0.2">
      <c r="T823" s="32" t="str">
        <f t="shared" si="22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 x14ac:dyDescent="0.2">
      <c r="T824" s="32" t="str">
        <f t="shared" si="22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 x14ac:dyDescent="0.2">
      <c r="T825" s="32" t="str">
        <f t="shared" si="22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 x14ac:dyDescent="0.2">
      <c r="T826" s="32" t="str">
        <f t="shared" si="22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 x14ac:dyDescent="0.2">
      <c r="T827" s="32" t="str">
        <f t="shared" si="22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 x14ac:dyDescent="0.2">
      <c r="T828" s="32" t="str">
        <f t="shared" si="22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 x14ac:dyDescent="0.2">
      <c r="T829" s="32" t="str">
        <f t="shared" si="22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 x14ac:dyDescent="0.2">
      <c r="T830" s="32" t="str">
        <f t="shared" si="22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 x14ac:dyDescent="0.2">
      <c r="T831" s="32" t="str">
        <f t="shared" si="22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 x14ac:dyDescent="0.2">
      <c r="T832" s="32" t="str">
        <f t="shared" si="22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 x14ac:dyDescent="0.2">
      <c r="T833" s="32" t="str">
        <f t="shared" si="22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 x14ac:dyDescent="0.2">
      <c r="T834" s="32" t="str">
        <f t="shared" si="22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 x14ac:dyDescent="0.2">
      <c r="T835" s="32" t="str">
        <f t="shared" si="22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 x14ac:dyDescent="0.2">
      <c r="T836" s="32" t="str">
        <f t="shared" si="22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 x14ac:dyDescent="0.2">
      <c r="T837" s="32" t="str">
        <f t="shared" si="22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 x14ac:dyDescent="0.2">
      <c r="T838" s="32" t="str">
        <f t="shared" ref="T838:T901" si="23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 x14ac:dyDescent="0.2">
      <c r="T839" s="32" t="str">
        <f t="shared" si="23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 x14ac:dyDescent="0.2">
      <c r="T840" s="32" t="str">
        <f t="shared" si="23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 x14ac:dyDescent="0.2">
      <c r="T841" s="32" t="str">
        <f t="shared" si="23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 x14ac:dyDescent="0.2">
      <c r="T842" s="32" t="str">
        <f t="shared" si="23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 x14ac:dyDescent="0.2">
      <c r="T843" s="32" t="str">
        <f t="shared" si="23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 x14ac:dyDescent="0.2">
      <c r="T844" s="32" t="str">
        <f t="shared" si="23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 x14ac:dyDescent="0.2">
      <c r="T845" s="32" t="str">
        <f t="shared" si="23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 x14ac:dyDescent="0.2">
      <c r="T846" s="32" t="str">
        <f t="shared" si="23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 x14ac:dyDescent="0.2">
      <c r="T847" s="32" t="str">
        <f t="shared" si="23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 x14ac:dyDescent="0.2">
      <c r="T848" s="32" t="str">
        <f t="shared" si="23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 x14ac:dyDescent="0.2">
      <c r="T849" s="32" t="str">
        <f t="shared" si="23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 x14ac:dyDescent="0.2">
      <c r="T850" s="32" t="str">
        <f t="shared" si="23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 x14ac:dyDescent="0.2">
      <c r="T851" s="32" t="str">
        <f t="shared" si="23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 x14ac:dyDescent="0.2">
      <c r="T852" s="32" t="str">
        <f t="shared" si="23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 x14ac:dyDescent="0.2">
      <c r="T853" s="32" t="str">
        <f t="shared" si="23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 x14ac:dyDescent="0.2">
      <c r="T854" s="32" t="str">
        <f t="shared" si="23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 x14ac:dyDescent="0.2">
      <c r="T855" s="32" t="str">
        <f t="shared" si="23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 x14ac:dyDescent="0.2">
      <c r="T856" s="32" t="str">
        <f t="shared" si="23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 x14ac:dyDescent="0.2">
      <c r="T857" s="32" t="str">
        <f t="shared" si="23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 x14ac:dyDescent="0.2">
      <c r="T858" s="32" t="str">
        <f t="shared" si="23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 x14ac:dyDescent="0.2">
      <c r="T859" s="32" t="str">
        <f t="shared" si="23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 x14ac:dyDescent="0.2">
      <c r="T860" s="32" t="str">
        <f t="shared" si="23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 x14ac:dyDescent="0.2">
      <c r="T861" s="32" t="str">
        <f t="shared" si="23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 x14ac:dyDescent="0.2">
      <c r="T862" s="32" t="str">
        <f t="shared" si="23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 x14ac:dyDescent="0.2">
      <c r="T863" s="32" t="str">
        <f t="shared" si="23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 x14ac:dyDescent="0.2">
      <c r="T864" s="32" t="str">
        <f t="shared" si="23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 x14ac:dyDescent="0.2">
      <c r="T865" s="32" t="str">
        <f t="shared" si="23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 x14ac:dyDescent="0.2">
      <c r="T866" s="32" t="str">
        <f t="shared" si="23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 x14ac:dyDescent="0.2">
      <c r="T867" s="32" t="str">
        <f t="shared" si="23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 x14ac:dyDescent="0.2">
      <c r="T868" s="32" t="str">
        <f t="shared" si="23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 x14ac:dyDescent="0.2">
      <c r="T869" s="32" t="str">
        <f t="shared" si="23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 x14ac:dyDescent="0.2">
      <c r="T870" s="32" t="str">
        <f t="shared" si="23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 x14ac:dyDescent="0.2">
      <c r="T871" s="32" t="str">
        <f t="shared" si="23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 x14ac:dyDescent="0.2">
      <c r="T872" s="32" t="str">
        <f t="shared" si="23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 x14ac:dyDescent="0.2">
      <c r="T873" s="32" t="str">
        <f t="shared" si="23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 x14ac:dyDescent="0.2">
      <c r="T874" s="32" t="str">
        <f t="shared" si="23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 x14ac:dyDescent="0.2">
      <c r="T875" s="32" t="str">
        <f t="shared" si="23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 x14ac:dyDescent="0.2">
      <c r="T876" s="32" t="str">
        <f t="shared" si="23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 x14ac:dyDescent="0.2">
      <c r="T877" s="32" t="str">
        <f t="shared" si="23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 x14ac:dyDescent="0.2">
      <c r="T878" s="32" t="str">
        <f t="shared" si="23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 x14ac:dyDescent="0.2">
      <c r="T879" s="32" t="str">
        <f t="shared" si="23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 x14ac:dyDescent="0.2">
      <c r="T880" s="32" t="str">
        <f t="shared" si="23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 x14ac:dyDescent="0.2">
      <c r="T881" s="32" t="str">
        <f t="shared" si="23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 x14ac:dyDescent="0.2">
      <c r="T882" s="32" t="str">
        <f t="shared" si="23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 x14ac:dyDescent="0.2">
      <c r="T883" s="32" t="str">
        <f t="shared" si="23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 x14ac:dyDescent="0.2">
      <c r="T884" s="32" t="str">
        <f t="shared" si="23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 x14ac:dyDescent="0.2">
      <c r="T885" s="32" t="str">
        <f t="shared" si="23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 x14ac:dyDescent="0.2">
      <c r="T886" s="32" t="str">
        <f t="shared" si="23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 x14ac:dyDescent="0.2">
      <c r="T887" s="32" t="str">
        <f t="shared" si="23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 x14ac:dyDescent="0.2">
      <c r="T888" s="32" t="str">
        <f t="shared" si="23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 x14ac:dyDescent="0.2">
      <c r="T889" s="32" t="str">
        <f t="shared" si="23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 x14ac:dyDescent="0.2">
      <c r="T890" s="32" t="str">
        <f t="shared" si="23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 x14ac:dyDescent="0.2">
      <c r="T891" s="32" t="str">
        <f t="shared" si="23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 x14ac:dyDescent="0.2">
      <c r="T892" s="32" t="str">
        <f t="shared" si="23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 x14ac:dyDescent="0.2">
      <c r="T893" s="32" t="str">
        <f t="shared" si="23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 x14ac:dyDescent="0.2">
      <c r="T894" s="32" t="str">
        <f t="shared" si="23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 x14ac:dyDescent="0.2">
      <c r="T895" s="32" t="str">
        <f t="shared" si="23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 x14ac:dyDescent="0.2">
      <c r="T896" s="32" t="str">
        <f t="shared" si="23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 x14ac:dyDescent="0.2">
      <c r="T897" s="32" t="str">
        <f t="shared" si="23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 x14ac:dyDescent="0.2">
      <c r="T898" s="32" t="str">
        <f t="shared" si="23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 x14ac:dyDescent="0.2">
      <c r="T899" s="32" t="str">
        <f t="shared" si="23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 x14ac:dyDescent="0.2">
      <c r="T900" s="32" t="str">
        <f t="shared" si="23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 x14ac:dyDescent="0.2">
      <c r="T901" s="32" t="str">
        <f t="shared" si="23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 x14ac:dyDescent="0.2">
      <c r="T902" s="32" t="str">
        <f t="shared" ref="T902:T965" si="24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 x14ac:dyDescent="0.2">
      <c r="T903" s="32" t="str">
        <f t="shared" si="24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 x14ac:dyDescent="0.2">
      <c r="T904" s="32" t="str">
        <f t="shared" si="24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 x14ac:dyDescent="0.2">
      <c r="T905" s="32" t="str">
        <f t="shared" si="24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 x14ac:dyDescent="0.2">
      <c r="T906" s="32" t="str">
        <f t="shared" si="24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 x14ac:dyDescent="0.2">
      <c r="T907" s="32" t="str">
        <f t="shared" si="24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 x14ac:dyDescent="0.2">
      <c r="T908" s="32" t="str">
        <f t="shared" si="24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 x14ac:dyDescent="0.2">
      <c r="T909" s="32" t="str">
        <f t="shared" si="24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 x14ac:dyDescent="0.2">
      <c r="T910" s="32" t="str">
        <f t="shared" si="24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 x14ac:dyDescent="0.2">
      <c r="T911" s="32" t="str">
        <f t="shared" si="24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 x14ac:dyDescent="0.2">
      <c r="T912" s="32" t="str">
        <f t="shared" si="24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 x14ac:dyDescent="0.2">
      <c r="T913" s="32" t="str">
        <f t="shared" si="24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 x14ac:dyDescent="0.2">
      <c r="T914" s="32" t="str">
        <f t="shared" si="24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 x14ac:dyDescent="0.2">
      <c r="T915" s="32" t="str">
        <f t="shared" si="24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 x14ac:dyDescent="0.2">
      <c r="T916" s="32" t="str">
        <f t="shared" si="24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 x14ac:dyDescent="0.2">
      <c r="T917" s="32" t="str">
        <f t="shared" si="24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 x14ac:dyDescent="0.2">
      <c r="T918" s="32" t="str">
        <f t="shared" si="24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 x14ac:dyDescent="0.2">
      <c r="T919" s="32" t="str">
        <f t="shared" si="24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 x14ac:dyDescent="0.2">
      <c r="T920" s="32" t="str">
        <f t="shared" si="24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 x14ac:dyDescent="0.2">
      <c r="T921" s="32" t="str">
        <f t="shared" si="24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 x14ac:dyDescent="0.2">
      <c r="T922" s="32" t="str">
        <f t="shared" si="24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 x14ac:dyDescent="0.2">
      <c r="T923" s="32" t="str">
        <f t="shared" si="24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 x14ac:dyDescent="0.2">
      <c r="T924" s="32" t="str">
        <f t="shared" si="24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 x14ac:dyDescent="0.2">
      <c r="T925" s="32" t="str">
        <f t="shared" si="24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 x14ac:dyDescent="0.2">
      <c r="T926" s="32" t="str">
        <f t="shared" si="24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 x14ac:dyDescent="0.2">
      <c r="T927" s="32" t="str">
        <f t="shared" si="24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 x14ac:dyDescent="0.2">
      <c r="T928" s="32" t="str">
        <f t="shared" si="24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 x14ac:dyDescent="0.2">
      <c r="T929" s="32" t="str">
        <f t="shared" si="24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 x14ac:dyDescent="0.2">
      <c r="T930" s="32" t="str">
        <f t="shared" si="24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 x14ac:dyDescent="0.2">
      <c r="T931" s="32" t="str">
        <f t="shared" si="24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 x14ac:dyDescent="0.2">
      <c r="T932" s="32" t="str">
        <f t="shared" si="24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 x14ac:dyDescent="0.2">
      <c r="T933" s="32" t="str">
        <f t="shared" si="24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 x14ac:dyDescent="0.2">
      <c r="T934" s="32" t="str">
        <f t="shared" si="24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 x14ac:dyDescent="0.2">
      <c r="T935" s="32" t="str">
        <f t="shared" si="24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 x14ac:dyDescent="0.2">
      <c r="T936" s="32" t="str">
        <f t="shared" si="24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 x14ac:dyDescent="0.2">
      <c r="T937" s="32" t="str">
        <f t="shared" si="24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 x14ac:dyDescent="0.2">
      <c r="T938" s="32" t="str">
        <f t="shared" si="24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 x14ac:dyDescent="0.2">
      <c r="T939" s="32" t="str">
        <f t="shared" si="24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 x14ac:dyDescent="0.2">
      <c r="T940" s="32" t="str">
        <f t="shared" si="24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 x14ac:dyDescent="0.2">
      <c r="T941" s="32" t="str">
        <f t="shared" si="24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 x14ac:dyDescent="0.2">
      <c r="T942" s="32" t="str">
        <f t="shared" si="24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 x14ac:dyDescent="0.2">
      <c r="T943" s="32" t="str">
        <f t="shared" si="24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 x14ac:dyDescent="0.2">
      <c r="T944" s="32" t="str">
        <f t="shared" si="24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 x14ac:dyDescent="0.2">
      <c r="T945" s="32" t="str">
        <f t="shared" si="24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 x14ac:dyDescent="0.2">
      <c r="T946" s="32" t="str">
        <f t="shared" si="24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 x14ac:dyDescent="0.2">
      <c r="T947" s="32" t="str">
        <f t="shared" si="24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 x14ac:dyDescent="0.2">
      <c r="T948" s="32" t="str">
        <f t="shared" si="24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 x14ac:dyDescent="0.2">
      <c r="T949" s="32" t="str">
        <f t="shared" si="24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 x14ac:dyDescent="0.2">
      <c r="T950" s="32" t="str">
        <f t="shared" si="24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 x14ac:dyDescent="0.2">
      <c r="T951" s="32" t="str">
        <f t="shared" si="24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 x14ac:dyDescent="0.2">
      <c r="T952" s="32" t="str">
        <f t="shared" si="24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 x14ac:dyDescent="0.2">
      <c r="T953" s="32" t="str">
        <f t="shared" si="24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 x14ac:dyDescent="0.2">
      <c r="T954" s="32" t="str">
        <f t="shared" si="24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 x14ac:dyDescent="0.2">
      <c r="T955" s="32" t="str">
        <f t="shared" si="24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 x14ac:dyDescent="0.2">
      <c r="T956" s="32" t="str">
        <f t="shared" si="24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 x14ac:dyDescent="0.2">
      <c r="T957" s="32" t="str">
        <f t="shared" si="24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 x14ac:dyDescent="0.2">
      <c r="T958" s="32" t="str">
        <f t="shared" si="24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 x14ac:dyDescent="0.2">
      <c r="T959" s="32" t="str">
        <f t="shared" si="24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 x14ac:dyDescent="0.2">
      <c r="T960" s="32" t="str">
        <f t="shared" si="24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 x14ac:dyDescent="0.2">
      <c r="T961" s="32" t="str">
        <f t="shared" si="24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 x14ac:dyDescent="0.2">
      <c r="T962" s="32" t="str">
        <f t="shared" si="24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 x14ac:dyDescent="0.2">
      <c r="T963" s="32" t="str">
        <f t="shared" si="24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 x14ac:dyDescent="0.2">
      <c r="T964" s="32" t="str">
        <f t="shared" si="24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 x14ac:dyDescent="0.2">
      <c r="T965" s="32" t="str">
        <f t="shared" si="24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 x14ac:dyDescent="0.2">
      <c r="T966" s="32" t="str">
        <f t="shared" ref="T966:T1029" si="25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 x14ac:dyDescent="0.2">
      <c r="T967" s="32" t="str">
        <f t="shared" si="25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 x14ac:dyDescent="0.2">
      <c r="T968" s="32" t="str">
        <f t="shared" si="25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 x14ac:dyDescent="0.2">
      <c r="T969" s="32" t="str">
        <f t="shared" si="25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 x14ac:dyDescent="0.2">
      <c r="T970" s="32" t="str">
        <f t="shared" si="25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 x14ac:dyDescent="0.2">
      <c r="T971" s="32" t="str">
        <f t="shared" si="25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 x14ac:dyDescent="0.2">
      <c r="T972" s="32" t="str">
        <f t="shared" si="25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 x14ac:dyDescent="0.2">
      <c r="T973" s="32" t="str">
        <f t="shared" si="25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 x14ac:dyDescent="0.2">
      <c r="T974" s="32" t="str">
        <f t="shared" si="25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 x14ac:dyDescent="0.2">
      <c r="T975" s="32" t="str">
        <f t="shared" si="25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 x14ac:dyDescent="0.2">
      <c r="T976" s="32" t="str">
        <f t="shared" si="25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 x14ac:dyDescent="0.2">
      <c r="T977" s="32" t="str">
        <f t="shared" si="25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 x14ac:dyDescent="0.2">
      <c r="T978" s="32" t="str">
        <f t="shared" si="25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 x14ac:dyDescent="0.2">
      <c r="T979" s="32" t="str">
        <f t="shared" si="25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 x14ac:dyDescent="0.2">
      <c r="T980" s="32" t="str">
        <f t="shared" si="25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 x14ac:dyDescent="0.2">
      <c r="T981" s="32" t="str">
        <f t="shared" si="25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 x14ac:dyDescent="0.2">
      <c r="T982" s="32" t="str">
        <f t="shared" si="25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 x14ac:dyDescent="0.2">
      <c r="T983" s="32" t="str">
        <f t="shared" si="25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 x14ac:dyDescent="0.2">
      <c r="T984" s="32" t="str">
        <f t="shared" si="25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 x14ac:dyDescent="0.2">
      <c r="T985" s="32" t="str">
        <f t="shared" si="25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 x14ac:dyDescent="0.2">
      <c r="T986" s="32" t="str">
        <f t="shared" si="25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 x14ac:dyDescent="0.2">
      <c r="T987" s="32" t="str">
        <f t="shared" si="25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 x14ac:dyDescent="0.2">
      <c r="T988" s="32" t="str">
        <f t="shared" si="25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 x14ac:dyDescent="0.2">
      <c r="T989" s="32" t="str">
        <f t="shared" si="25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 x14ac:dyDescent="0.2">
      <c r="T990" s="32" t="str">
        <f t="shared" si="25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 x14ac:dyDescent="0.2">
      <c r="T991" s="32" t="str">
        <f t="shared" si="25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 x14ac:dyDescent="0.2">
      <c r="T992" s="32" t="str">
        <f t="shared" si="25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 x14ac:dyDescent="0.2">
      <c r="T993" s="32" t="str">
        <f t="shared" si="25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 x14ac:dyDescent="0.2">
      <c r="T994" s="32" t="str">
        <f t="shared" si="25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 x14ac:dyDescent="0.2">
      <c r="T995" s="32" t="str">
        <f t="shared" si="25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 x14ac:dyDescent="0.2">
      <c r="T996" s="32" t="str">
        <f t="shared" si="25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 x14ac:dyDescent="0.2">
      <c r="T997" s="32" t="str">
        <f t="shared" si="25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 x14ac:dyDescent="0.2">
      <c r="T998" s="32" t="str">
        <f t="shared" si="25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 x14ac:dyDescent="0.2">
      <c r="T999" s="32" t="str">
        <f t="shared" si="25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 x14ac:dyDescent="0.2">
      <c r="T1000" s="32" t="str">
        <f t="shared" si="25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 x14ac:dyDescent="0.2">
      <c r="T1001" s="32" t="str">
        <f t="shared" si="25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 x14ac:dyDescent="0.2">
      <c r="T1002" s="32" t="str">
        <f t="shared" si="25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 x14ac:dyDescent="0.2">
      <c r="T1003" s="32" t="str">
        <f t="shared" si="25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 x14ac:dyDescent="0.2">
      <c r="T1004" s="32" t="str">
        <f t="shared" si="25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 x14ac:dyDescent="0.2">
      <c r="T1005" s="32" t="str">
        <f t="shared" si="25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 x14ac:dyDescent="0.2">
      <c r="T1006" s="32" t="str">
        <f t="shared" si="25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 x14ac:dyDescent="0.2">
      <c r="T1007" s="32" t="str">
        <f t="shared" si="25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 x14ac:dyDescent="0.2">
      <c r="T1008" s="32" t="str">
        <f t="shared" si="25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 x14ac:dyDescent="0.2">
      <c r="T1009" s="32" t="str">
        <f t="shared" si="25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 x14ac:dyDescent="0.2">
      <c r="T1010" s="32" t="str">
        <f t="shared" si="25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 x14ac:dyDescent="0.2">
      <c r="T1011" s="32" t="str">
        <f t="shared" si="25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 x14ac:dyDescent="0.2">
      <c r="T1012" s="32" t="str">
        <f t="shared" si="25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 x14ac:dyDescent="0.2">
      <c r="T1013" s="32" t="str">
        <f t="shared" si="25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 x14ac:dyDescent="0.2">
      <c r="T1014" s="32" t="str">
        <f t="shared" si="25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 x14ac:dyDescent="0.2">
      <c r="T1015" s="32" t="str">
        <f t="shared" si="25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 x14ac:dyDescent="0.2">
      <c r="T1016" s="32" t="str">
        <f t="shared" si="25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 x14ac:dyDescent="0.2">
      <c r="T1017" s="32" t="str">
        <f t="shared" si="25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 x14ac:dyDescent="0.2">
      <c r="T1018" s="32" t="str">
        <f t="shared" si="25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 x14ac:dyDescent="0.2">
      <c r="T1019" s="32" t="str">
        <f t="shared" si="25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 x14ac:dyDescent="0.2">
      <c r="T1020" s="32" t="str">
        <f t="shared" si="25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 x14ac:dyDescent="0.2">
      <c r="T1021" s="32" t="str">
        <f t="shared" si="25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 x14ac:dyDescent="0.2">
      <c r="T1022" s="32" t="str">
        <f t="shared" si="25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 x14ac:dyDescent="0.2">
      <c r="T1023" s="32" t="str">
        <f t="shared" si="25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 x14ac:dyDescent="0.2">
      <c r="T1024" s="32" t="str">
        <f t="shared" si="25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 x14ac:dyDescent="0.2">
      <c r="T1025" s="32" t="str">
        <f t="shared" si="25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 x14ac:dyDescent="0.2">
      <c r="T1026" s="32" t="str">
        <f t="shared" si="25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 x14ac:dyDescent="0.2">
      <c r="T1027" s="32" t="str">
        <f t="shared" si="25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 x14ac:dyDescent="0.2">
      <c r="T1028" s="32" t="str">
        <f t="shared" si="25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 x14ac:dyDescent="0.2">
      <c r="T1029" s="32" t="str">
        <f t="shared" si="25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 x14ac:dyDescent="0.2">
      <c r="T1030" s="32" t="str">
        <f t="shared" ref="T1030:T1093" si="26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 x14ac:dyDescent="0.2">
      <c r="T1031" s="32" t="str">
        <f t="shared" si="26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 x14ac:dyDescent="0.2">
      <c r="T1032" s="32" t="str">
        <f t="shared" si="26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 x14ac:dyDescent="0.2">
      <c r="T1033" s="32" t="str">
        <f t="shared" si="26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 x14ac:dyDescent="0.2">
      <c r="T1034" s="32" t="str">
        <f t="shared" si="26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 x14ac:dyDescent="0.2">
      <c r="T1035" s="32" t="str">
        <f t="shared" si="26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 x14ac:dyDescent="0.2">
      <c r="T1036" s="32" t="str">
        <f t="shared" si="26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 x14ac:dyDescent="0.2">
      <c r="T1037" s="32" t="str">
        <f t="shared" si="26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 x14ac:dyDescent="0.2">
      <c r="T1038" s="32" t="str">
        <f t="shared" si="26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 x14ac:dyDescent="0.2">
      <c r="T1039" s="32" t="str">
        <f t="shared" si="26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 x14ac:dyDescent="0.2">
      <c r="T1040" s="32" t="str">
        <f t="shared" si="26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 x14ac:dyDescent="0.2">
      <c r="T1041" s="32" t="str">
        <f t="shared" si="26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 x14ac:dyDescent="0.2">
      <c r="T1042" s="32" t="str">
        <f t="shared" si="26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 x14ac:dyDescent="0.2">
      <c r="T1043" s="32" t="str">
        <f t="shared" si="26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 x14ac:dyDescent="0.2">
      <c r="T1044" s="32" t="str">
        <f t="shared" si="26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 x14ac:dyDescent="0.2">
      <c r="T1045" s="32" t="str">
        <f t="shared" si="26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 x14ac:dyDescent="0.2">
      <c r="T1046" s="32" t="str">
        <f t="shared" si="26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 x14ac:dyDescent="0.2">
      <c r="T1047" s="32" t="str">
        <f t="shared" si="26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 x14ac:dyDescent="0.2">
      <c r="T1048" s="32" t="str">
        <f t="shared" si="26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 x14ac:dyDescent="0.2">
      <c r="T1049" s="32" t="str">
        <f t="shared" si="26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 x14ac:dyDescent="0.2">
      <c r="T1050" s="32" t="str">
        <f t="shared" si="26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 x14ac:dyDescent="0.2">
      <c r="T1051" s="32" t="str">
        <f t="shared" si="26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 x14ac:dyDescent="0.2">
      <c r="T1052" s="32" t="str">
        <f t="shared" si="26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 x14ac:dyDescent="0.2">
      <c r="T1053" s="32" t="str">
        <f t="shared" si="26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 x14ac:dyDescent="0.2">
      <c r="T1054" s="32" t="str">
        <f t="shared" si="26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 x14ac:dyDescent="0.2">
      <c r="T1055" s="32" t="str">
        <f t="shared" si="26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 x14ac:dyDescent="0.2">
      <c r="T1056" s="32" t="str">
        <f t="shared" si="26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 x14ac:dyDescent="0.2">
      <c r="T1057" s="32" t="str">
        <f t="shared" si="26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 x14ac:dyDescent="0.2">
      <c r="T1058" s="32" t="str">
        <f t="shared" si="26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 x14ac:dyDescent="0.2">
      <c r="T1059" s="32" t="str">
        <f t="shared" si="26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 x14ac:dyDescent="0.2">
      <c r="T1060" s="32" t="str">
        <f t="shared" si="26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 x14ac:dyDescent="0.2">
      <c r="T1061" s="32" t="str">
        <f t="shared" si="26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 x14ac:dyDescent="0.2">
      <c r="T1062" s="32" t="str">
        <f t="shared" si="26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 x14ac:dyDescent="0.2">
      <c r="T1063" s="32" t="str">
        <f t="shared" si="26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 x14ac:dyDescent="0.2">
      <c r="T1064" s="32" t="str">
        <f t="shared" si="26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 x14ac:dyDescent="0.2">
      <c r="T1065" s="32" t="str">
        <f t="shared" si="26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 x14ac:dyDescent="0.2">
      <c r="T1066" s="32" t="str">
        <f t="shared" si="26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 x14ac:dyDescent="0.2">
      <c r="T1067" s="32" t="str">
        <f t="shared" si="26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 x14ac:dyDescent="0.2">
      <c r="T1068" s="32" t="str">
        <f t="shared" si="26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 x14ac:dyDescent="0.2">
      <c r="T1069" s="32" t="str">
        <f t="shared" si="26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 x14ac:dyDescent="0.2">
      <c r="T1070" s="32" t="str">
        <f t="shared" si="26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 x14ac:dyDescent="0.2">
      <c r="T1071" s="32" t="str">
        <f t="shared" si="26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 x14ac:dyDescent="0.2">
      <c r="T1072" s="32" t="str">
        <f t="shared" si="26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 x14ac:dyDescent="0.2">
      <c r="T1073" s="32" t="str">
        <f t="shared" si="26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 x14ac:dyDescent="0.2">
      <c r="T1074" s="32" t="str">
        <f t="shared" si="26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 x14ac:dyDescent="0.2">
      <c r="T1075" s="32" t="str">
        <f t="shared" si="26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 x14ac:dyDescent="0.2">
      <c r="T1076" s="32" t="str">
        <f t="shared" si="26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 x14ac:dyDescent="0.2">
      <c r="T1077" s="32" t="str">
        <f t="shared" si="26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 x14ac:dyDescent="0.2">
      <c r="T1078" s="32" t="str">
        <f t="shared" si="26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 x14ac:dyDescent="0.2">
      <c r="T1079" s="32" t="str">
        <f t="shared" si="26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 x14ac:dyDescent="0.2">
      <c r="T1080" s="32" t="str">
        <f t="shared" si="26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 x14ac:dyDescent="0.2">
      <c r="T1081" s="32" t="str">
        <f t="shared" si="26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 x14ac:dyDescent="0.2">
      <c r="T1082" s="32" t="str">
        <f t="shared" si="26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 x14ac:dyDescent="0.2">
      <c r="T1083" s="32" t="str">
        <f t="shared" si="26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 x14ac:dyDescent="0.2">
      <c r="T1084" s="32" t="str">
        <f t="shared" si="26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 x14ac:dyDescent="0.2">
      <c r="T1085" s="32" t="str">
        <f t="shared" si="26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 x14ac:dyDescent="0.2">
      <c r="T1086" s="32" t="str">
        <f t="shared" si="26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 x14ac:dyDescent="0.2">
      <c r="T1087" s="32" t="str">
        <f t="shared" si="26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 x14ac:dyDescent="0.2">
      <c r="T1088" s="32" t="str">
        <f t="shared" si="26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 x14ac:dyDescent="0.2">
      <c r="T1089" s="32" t="str">
        <f t="shared" si="26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 x14ac:dyDescent="0.2">
      <c r="T1090" s="32" t="str">
        <f t="shared" si="26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 x14ac:dyDescent="0.2">
      <c r="T1091" s="32" t="str">
        <f t="shared" si="26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 x14ac:dyDescent="0.2">
      <c r="T1092" s="32" t="str">
        <f t="shared" si="26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 x14ac:dyDescent="0.2">
      <c r="T1093" s="32" t="str">
        <f t="shared" si="26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 x14ac:dyDescent="0.2">
      <c r="T1094" s="32" t="str">
        <f t="shared" ref="T1094:T1157" si="27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 x14ac:dyDescent="0.2">
      <c r="T1095" s="32" t="str">
        <f t="shared" si="27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 x14ac:dyDescent="0.2">
      <c r="T1096" s="32" t="str">
        <f t="shared" si="27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 x14ac:dyDescent="0.2">
      <c r="T1097" s="32" t="str">
        <f t="shared" si="27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 x14ac:dyDescent="0.2">
      <c r="T1098" s="32" t="str">
        <f t="shared" si="27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 x14ac:dyDescent="0.2">
      <c r="T1099" s="32" t="str">
        <f t="shared" si="27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 x14ac:dyDescent="0.2">
      <c r="T1100" s="32" t="str">
        <f t="shared" si="27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 x14ac:dyDescent="0.2">
      <c r="T1101" s="32" t="str">
        <f t="shared" si="27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 x14ac:dyDescent="0.2">
      <c r="T1102" s="32" t="str">
        <f t="shared" si="27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 x14ac:dyDescent="0.2">
      <c r="T1103" s="32" t="str">
        <f t="shared" si="27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 x14ac:dyDescent="0.2">
      <c r="T1104" s="32" t="str">
        <f t="shared" si="27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 x14ac:dyDescent="0.2">
      <c r="T1105" s="32" t="str">
        <f t="shared" si="27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 x14ac:dyDescent="0.2">
      <c r="T1106" s="32" t="str">
        <f t="shared" si="27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 x14ac:dyDescent="0.2">
      <c r="T1107" s="32" t="str">
        <f t="shared" si="27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 x14ac:dyDescent="0.2">
      <c r="T1108" s="32" t="str">
        <f t="shared" si="27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 x14ac:dyDescent="0.2">
      <c r="T1109" s="32" t="str">
        <f t="shared" si="27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 x14ac:dyDescent="0.2">
      <c r="T1110" s="32" t="str">
        <f t="shared" si="27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 x14ac:dyDescent="0.2">
      <c r="T1111" s="32" t="str">
        <f t="shared" si="27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 x14ac:dyDescent="0.2">
      <c r="T1112" s="32" t="str">
        <f t="shared" si="27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 x14ac:dyDescent="0.2">
      <c r="T1113" s="32" t="str">
        <f t="shared" si="27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 x14ac:dyDescent="0.2">
      <c r="T1114" s="32" t="str">
        <f t="shared" si="27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 x14ac:dyDescent="0.2">
      <c r="T1115" s="32" t="str">
        <f t="shared" si="27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 x14ac:dyDescent="0.2">
      <c r="T1116" s="32" t="str">
        <f t="shared" si="27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 x14ac:dyDescent="0.2">
      <c r="T1117" s="32" t="str">
        <f t="shared" si="27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 x14ac:dyDescent="0.2">
      <c r="T1118" s="32" t="str">
        <f t="shared" si="27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 x14ac:dyDescent="0.2">
      <c r="T1119" s="32" t="str">
        <f t="shared" si="27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 x14ac:dyDescent="0.2">
      <c r="T1120" s="32" t="str">
        <f t="shared" si="27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 x14ac:dyDescent="0.2">
      <c r="T1121" s="32" t="str">
        <f t="shared" si="27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 x14ac:dyDescent="0.2">
      <c r="T1122" s="32" t="str">
        <f t="shared" si="27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 x14ac:dyDescent="0.2">
      <c r="T1123" s="32" t="str">
        <f t="shared" si="27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 x14ac:dyDescent="0.2">
      <c r="T1124" s="32" t="str">
        <f t="shared" si="27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 x14ac:dyDescent="0.2">
      <c r="T1125" s="32" t="str">
        <f t="shared" si="27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 x14ac:dyDescent="0.2">
      <c r="T1126" s="32" t="str">
        <f t="shared" si="27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 x14ac:dyDescent="0.2">
      <c r="T1127" s="32" t="str">
        <f t="shared" si="27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 x14ac:dyDescent="0.2">
      <c r="T1128" s="32" t="str">
        <f t="shared" si="27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 x14ac:dyDescent="0.2">
      <c r="T1129" s="32" t="str">
        <f t="shared" si="27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 x14ac:dyDescent="0.2">
      <c r="T1130" s="32" t="str">
        <f t="shared" si="27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 x14ac:dyDescent="0.2">
      <c r="T1131" s="32" t="str">
        <f t="shared" si="27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 x14ac:dyDescent="0.2">
      <c r="T1132" s="32" t="str">
        <f t="shared" si="27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 x14ac:dyDescent="0.2">
      <c r="T1133" s="32" t="str">
        <f t="shared" si="27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 x14ac:dyDescent="0.2">
      <c r="T1134" s="32" t="str">
        <f t="shared" si="27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 x14ac:dyDescent="0.2">
      <c r="T1135" s="32" t="str">
        <f t="shared" si="27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 x14ac:dyDescent="0.2">
      <c r="T1136" s="32" t="str">
        <f t="shared" si="27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 x14ac:dyDescent="0.2">
      <c r="T1137" s="32" t="str">
        <f t="shared" si="27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 x14ac:dyDescent="0.2">
      <c r="T1138" s="32" t="str">
        <f t="shared" si="27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 x14ac:dyDescent="0.2">
      <c r="T1139" s="32" t="str">
        <f t="shared" si="27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 x14ac:dyDescent="0.2">
      <c r="T1140" s="32" t="str">
        <f t="shared" si="27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 x14ac:dyDescent="0.2">
      <c r="T1141" s="32" t="str">
        <f t="shared" si="27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 x14ac:dyDescent="0.2">
      <c r="T1142" s="32" t="str">
        <f t="shared" si="27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 x14ac:dyDescent="0.2">
      <c r="T1143" s="32" t="str">
        <f t="shared" si="27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 x14ac:dyDescent="0.2">
      <c r="T1144" s="32" t="str">
        <f t="shared" si="27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 x14ac:dyDescent="0.2">
      <c r="T1145" s="32" t="str">
        <f t="shared" si="27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 x14ac:dyDescent="0.2">
      <c r="T1146" s="32" t="str">
        <f t="shared" si="27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 x14ac:dyDescent="0.2">
      <c r="T1147" s="32" t="str">
        <f t="shared" si="27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 x14ac:dyDescent="0.2">
      <c r="T1148" s="32" t="str">
        <f t="shared" si="27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 x14ac:dyDescent="0.2">
      <c r="T1149" s="32" t="str">
        <f t="shared" si="27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 x14ac:dyDescent="0.2">
      <c r="T1150" s="32" t="str">
        <f t="shared" si="27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 x14ac:dyDescent="0.2">
      <c r="T1151" s="32" t="str">
        <f t="shared" si="27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 x14ac:dyDescent="0.2">
      <c r="T1152" s="32" t="str">
        <f t="shared" si="27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 x14ac:dyDescent="0.2">
      <c r="T1153" s="32" t="str">
        <f t="shared" si="27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 x14ac:dyDescent="0.2">
      <c r="T1154" s="32" t="str">
        <f t="shared" si="27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 x14ac:dyDescent="0.2">
      <c r="T1155" s="32" t="str">
        <f t="shared" si="27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 x14ac:dyDescent="0.2">
      <c r="T1156" s="32" t="str">
        <f t="shared" si="27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 x14ac:dyDescent="0.2">
      <c r="T1157" s="32" t="str">
        <f t="shared" si="27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 x14ac:dyDescent="0.2">
      <c r="T1158" s="32" t="str">
        <f t="shared" ref="T1158:T1221" si="28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 x14ac:dyDescent="0.2">
      <c r="T1159" s="32" t="str">
        <f t="shared" si="28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 x14ac:dyDescent="0.2">
      <c r="T1160" s="32" t="str">
        <f t="shared" si="28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 x14ac:dyDescent="0.2">
      <c r="T1161" s="32" t="str">
        <f t="shared" si="28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 x14ac:dyDescent="0.2">
      <c r="T1162" s="32" t="str">
        <f t="shared" si="28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 x14ac:dyDescent="0.2">
      <c r="T1163" s="32" t="str">
        <f t="shared" si="28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 x14ac:dyDescent="0.2">
      <c r="T1164" s="32" t="str">
        <f t="shared" si="28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 x14ac:dyDescent="0.2">
      <c r="T1165" s="32" t="str">
        <f t="shared" si="28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 x14ac:dyDescent="0.2">
      <c r="T1166" s="32" t="str">
        <f t="shared" si="28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 x14ac:dyDescent="0.2">
      <c r="T1167" s="32" t="str">
        <f t="shared" si="28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 x14ac:dyDescent="0.2">
      <c r="T1168" s="32" t="str">
        <f t="shared" si="28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 x14ac:dyDescent="0.2">
      <c r="T1169" s="32" t="str">
        <f t="shared" si="28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 x14ac:dyDescent="0.2">
      <c r="T1170" s="32" t="str">
        <f t="shared" si="28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 x14ac:dyDescent="0.2">
      <c r="T1171" s="32" t="str">
        <f t="shared" si="28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 x14ac:dyDescent="0.2">
      <c r="T1172" s="32" t="str">
        <f t="shared" si="28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 x14ac:dyDescent="0.2">
      <c r="T1173" s="32" t="str">
        <f t="shared" si="28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 x14ac:dyDescent="0.2">
      <c r="T1174" s="32" t="str">
        <f t="shared" si="28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 x14ac:dyDescent="0.2">
      <c r="T1175" s="32" t="str">
        <f t="shared" si="28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 x14ac:dyDescent="0.2">
      <c r="T1176" s="32" t="str">
        <f t="shared" si="28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 x14ac:dyDescent="0.2">
      <c r="T1177" s="32" t="str">
        <f t="shared" si="28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 x14ac:dyDescent="0.2">
      <c r="T1178" s="32" t="str">
        <f t="shared" si="28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 x14ac:dyDescent="0.2">
      <c r="T1179" s="32" t="str">
        <f t="shared" si="28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 x14ac:dyDescent="0.2">
      <c r="T1180" s="32" t="str">
        <f t="shared" si="28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 x14ac:dyDescent="0.2">
      <c r="T1181" s="32" t="str">
        <f t="shared" si="28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 x14ac:dyDescent="0.2">
      <c r="T1182" s="32" t="str">
        <f t="shared" si="28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 x14ac:dyDescent="0.2">
      <c r="T1183" s="32" t="str">
        <f t="shared" si="28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 x14ac:dyDescent="0.2">
      <c r="T1184" s="32" t="str">
        <f t="shared" si="28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 x14ac:dyDescent="0.2">
      <c r="T1185" s="32" t="str">
        <f t="shared" si="28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 x14ac:dyDescent="0.2">
      <c r="T1186" s="32" t="str">
        <f t="shared" si="28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 x14ac:dyDescent="0.2">
      <c r="T1187" s="32" t="str">
        <f t="shared" si="28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 x14ac:dyDescent="0.2">
      <c r="T1188" s="32" t="str">
        <f t="shared" si="28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 x14ac:dyDescent="0.2">
      <c r="T1189" s="32" t="str">
        <f t="shared" si="28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 x14ac:dyDescent="0.2">
      <c r="T1190" s="32" t="str">
        <f t="shared" si="28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 x14ac:dyDescent="0.2">
      <c r="T1191" s="32" t="str">
        <f t="shared" si="28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 x14ac:dyDescent="0.2">
      <c r="T1192" s="32" t="str">
        <f t="shared" si="28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 x14ac:dyDescent="0.2">
      <c r="T1193" s="32" t="str">
        <f t="shared" si="28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 x14ac:dyDescent="0.2">
      <c r="T1194" s="32" t="str">
        <f t="shared" si="28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 x14ac:dyDescent="0.2">
      <c r="T1195" s="32" t="str">
        <f t="shared" si="28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 x14ac:dyDescent="0.2">
      <c r="T1196" s="32" t="str">
        <f t="shared" si="28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 x14ac:dyDescent="0.2">
      <c r="T1197" s="32" t="str">
        <f t="shared" si="28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 x14ac:dyDescent="0.2">
      <c r="T1198" s="32" t="str">
        <f t="shared" si="28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 x14ac:dyDescent="0.2">
      <c r="T1199" s="32" t="str">
        <f t="shared" si="28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 x14ac:dyDescent="0.2">
      <c r="T1200" s="32" t="str">
        <f t="shared" si="28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 x14ac:dyDescent="0.2">
      <c r="T1201" s="32" t="str">
        <f t="shared" si="28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 x14ac:dyDescent="0.2">
      <c r="T1202" s="32" t="str">
        <f t="shared" si="28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 x14ac:dyDescent="0.2">
      <c r="T1203" s="32" t="str">
        <f t="shared" si="28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 x14ac:dyDescent="0.2">
      <c r="T1204" s="32" t="str">
        <f t="shared" si="28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 x14ac:dyDescent="0.2">
      <c r="T1205" s="32" t="str">
        <f t="shared" si="28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 x14ac:dyDescent="0.2">
      <c r="T1206" s="32" t="str">
        <f t="shared" si="28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 x14ac:dyDescent="0.2">
      <c r="T1207" s="32" t="str">
        <f t="shared" si="28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 x14ac:dyDescent="0.2">
      <c r="T1208" s="32" t="str">
        <f t="shared" si="28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 x14ac:dyDescent="0.2">
      <c r="T1209" s="32" t="str">
        <f t="shared" si="28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 x14ac:dyDescent="0.2">
      <c r="T1210" s="32" t="str">
        <f t="shared" si="28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 x14ac:dyDescent="0.2">
      <c r="T1211" s="32" t="str">
        <f t="shared" si="28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 x14ac:dyDescent="0.2">
      <c r="T1212" s="32" t="str">
        <f t="shared" si="28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 x14ac:dyDescent="0.2">
      <c r="T1213" s="32" t="str">
        <f t="shared" si="28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 x14ac:dyDescent="0.2">
      <c r="T1214" s="32" t="str">
        <f t="shared" si="28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 x14ac:dyDescent="0.2">
      <c r="T1215" s="32" t="str">
        <f t="shared" si="28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 x14ac:dyDescent="0.2">
      <c r="T1216" s="32" t="str">
        <f t="shared" si="28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 x14ac:dyDescent="0.2">
      <c r="T1217" s="32" t="str">
        <f t="shared" si="28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 x14ac:dyDescent="0.2">
      <c r="T1218" s="32" t="str">
        <f t="shared" si="28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 x14ac:dyDescent="0.2">
      <c r="T1219" s="32" t="str">
        <f t="shared" si="28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 x14ac:dyDescent="0.2">
      <c r="T1220" s="32" t="str">
        <f t="shared" si="28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 x14ac:dyDescent="0.2">
      <c r="T1221" s="32" t="str">
        <f t="shared" si="28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 x14ac:dyDescent="0.2">
      <c r="T1222" s="32" t="str">
        <f t="shared" ref="T1222:T1285" si="29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 x14ac:dyDescent="0.2">
      <c r="T1223" s="32" t="str">
        <f t="shared" si="29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 x14ac:dyDescent="0.2">
      <c r="T1224" s="32" t="str">
        <f t="shared" si="29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 x14ac:dyDescent="0.2">
      <c r="T1225" s="32" t="str">
        <f t="shared" si="29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 x14ac:dyDescent="0.2">
      <c r="T1226" s="32" t="str">
        <f t="shared" si="29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 x14ac:dyDescent="0.2">
      <c r="T1227" s="32" t="str">
        <f t="shared" si="29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 x14ac:dyDescent="0.2">
      <c r="T1228" s="32" t="str">
        <f t="shared" si="29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 x14ac:dyDescent="0.2">
      <c r="T1229" s="32" t="str">
        <f t="shared" si="29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 x14ac:dyDescent="0.2">
      <c r="T1230" s="32" t="str">
        <f t="shared" si="29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 x14ac:dyDescent="0.2">
      <c r="T1231" s="32" t="str">
        <f t="shared" si="29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 x14ac:dyDescent="0.2">
      <c r="T1232" s="32" t="str">
        <f t="shared" si="29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 x14ac:dyDescent="0.2">
      <c r="T1233" s="32" t="str">
        <f t="shared" si="29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 x14ac:dyDescent="0.2">
      <c r="T1234" s="32" t="str">
        <f t="shared" si="29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 x14ac:dyDescent="0.2">
      <c r="T1235" s="32" t="str">
        <f t="shared" si="29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 x14ac:dyDescent="0.2">
      <c r="T1236" s="32" t="str">
        <f t="shared" si="29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 x14ac:dyDescent="0.2">
      <c r="T1237" s="32" t="str">
        <f t="shared" si="29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 x14ac:dyDescent="0.2">
      <c r="T1238" s="32" t="str">
        <f t="shared" si="29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 x14ac:dyDescent="0.2">
      <c r="T1239" s="32" t="str">
        <f t="shared" si="29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 x14ac:dyDescent="0.2">
      <c r="T1240" s="32" t="str">
        <f t="shared" si="29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 x14ac:dyDescent="0.2">
      <c r="T1241" s="32" t="str">
        <f t="shared" si="29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 x14ac:dyDescent="0.2">
      <c r="T1242" s="32" t="str">
        <f t="shared" si="29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 x14ac:dyDescent="0.2">
      <c r="T1243" s="32" t="str">
        <f t="shared" si="29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 x14ac:dyDescent="0.2">
      <c r="T1244" s="32" t="str">
        <f t="shared" si="29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 x14ac:dyDescent="0.2">
      <c r="T1245" s="32" t="str">
        <f t="shared" si="29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 x14ac:dyDescent="0.2">
      <c r="T1246" s="32" t="str">
        <f t="shared" si="29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 x14ac:dyDescent="0.2">
      <c r="T1247" s="32" t="str">
        <f t="shared" si="29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 x14ac:dyDescent="0.2">
      <c r="T1248" s="32" t="str">
        <f t="shared" si="29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 x14ac:dyDescent="0.2">
      <c r="T1249" s="32" t="str">
        <f t="shared" si="29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 x14ac:dyDescent="0.2">
      <c r="T1250" s="32" t="str">
        <f t="shared" si="29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 x14ac:dyDescent="0.2">
      <c r="T1251" s="32" t="str">
        <f t="shared" si="29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 x14ac:dyDescent="0.2">
      <c r="T1252" s="32" t="str">
        <f t="shared" si="29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 x14ac:dyDescent="0.2">
      <c r="T1253" s="32" t="str">
        <f t="shared" si="29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 x14ac:dyDescent="0.2">
      <c r="T1254" s="32" t="str">
        <f t="shared" si="29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 x14ac:dyDescent="0.2">
      <c r="T1255" s="32" t="str">
        <f t="shared" si="29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 x14ac:dyDescent="0.2">
      <c r="T1256" s="32" t="str">
        <f t="shared" si="29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 x14ac:dyDescent="0.2">
      <c r="T1257" s="32" t="str">
        <f t="shared" si="29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 x14ac:dyDescent="0.2">
      <c r="T1258" s="32" t="str">
        <f t="shared" si="29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 x14ac:dyDescent="0.2">
      <c r="T1259" s="32" t="str">
        <f t="shared" si="29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 x14ac:dyDescent="0.2">
      <c r="T1260" s="32" t="str">
        <f t="shared" si="29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 x14ac:dyDescent="0.2">
      <c r="T1261" s="32" t="str">
        <f t="shared" si="29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 x14ac:dyDescent="0.2">
      <c r="T1262" s="32" t="str">
        <f t="shared" si="29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 x14ac:dyDescent="0.2">
      <c r="T1263" s="32" t="str">
        <f t="shared" si="29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 x14ac:dyDescent="0.2">
      <c r="T1264" s="32" t="str">
        <f t="shared" si="29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 x14ac:dyDescent="0.2">
      <c r="T1265" s="32" t="str">
        <f t="shared" si="29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 x14ac:dyDescent="0.2">
      <c r="T1266" s="32" t="str">
        <f t="shared" si="29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 x14ac:dyDescent="0.2">
      <c r="T1267" s="32" t="str">
        <f t="shared" si="29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 x14ac:dyDescent="0.2">
      <c r="T1268" s="32" t="str">
        <f t="shared" si="29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 x14ac:dyDescent="0.2">
      <c r="T1269" s="32" t="str">
        <f t="shared" si="29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 x14ac:dyDescent="0.2">
      <c r="T1270" s="32" t="str">
        <f t="shared" si="29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 x14ac:dyDescent="0.2">
      <c r="T1271" s="32" t="str">
        <f t="shared" si="29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 x14ac:dyDescent="0.2">
      <c r="T1272" s="32" t="str">
        <f t="shared" si="29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 x14ac:dyDescent="0.2">
      <c r="T1273" s="32" t="str">
        <f t="shared" si="29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 x14ac:dyDescent="0.2">
      <c r="T1274" s="32" t="str">
        <f t="shared" si="29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 x14ac:dyDescent="0.2">
      <c r="T1275" s="32" t="str">
        <f t="shared" si="29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 x14ac:dyDescent="0.2">
      <c r="T1276" s="32" t="str">
        <f t="shared" si="29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 x14ac:dyDescent="0.2">
      <c r="T1277" s="32" t="str">
        <f t="shared" si="29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 x14ac:dyDescent="0.2">
      <c r="T1278" s="32" t="str">
        <f t="shared" si="29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 x14ac:dyDescent="0.2">
      <c r="T1279" s="32" t="str">
        <f t="shared" si="29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 x14ac:dyDescent="0.2">
      <c r="T1280" s="32" t="str">
        <f t="shared" si="29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 x14ac:dyDescent="0.2">
      <c r="T1281" s="32" t="str">
        <f t="shared" si="29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 x14ac:dyDescent="0.2">
      <c r="T1282" s="32" t="str">
        <f t="shared" si="29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 x14ac:dyDescent="0.2">
      <c r="T1283" s="32" t="str">
        <f t="shared" si="29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 x14ac:dyDescent="0.2">
      <c r="T1284" s="32" t="str">
        <f t="shared" si="29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 x14ac:dyDescent="0.2">
      <c r="T1285" s="32" t="str">
        <f t="shared" si="29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 x14ac:dyDescent="0.2">
      <c r="T1286" s="32" t="str">
        <f t="shared" ref="T1286:T1349" si="30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 x14ac:dyDescent="0.2">
      <c r="T1287" s="32" t="str">
        <f t="shared" si="30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 x14ac:dyDescent="0.2">
      <c r="T1288" s="32" t="str">
        <f t="shared" si="30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 x14ac:dyDescent="0.2">
      <c r="T1289" s="32" t="str">
        <f t="shared" si="30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 x14ac:dyDescent="0.2">
      <c r="T1290" s="32" t="str">
        <f t="shared" si="30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 x14ac:dyDescent="0.2">
      <c r="T1291" s="32" t="str">
        <f t="shared" si="30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 x14ac:dyDescent="0.2">
      <c r="T1292" s="32" t="str">
        <f t="shared" si="30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 x14ac:dyDescent="0.2">
      <c r="T1293" s="32" t="str">
        <f t="shared" si="30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 x14ac:dyDescent="0.2">
      <c r="T1294" s="32" t="str">
        <f t="shared" si="30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 x14ac:dyDescent="0.2">
      <c r="T1295" s="32" t="str">
        <f t="shared" si="30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 x14ac:dyDescent="0.2">
      <c r="T1296" s="32" t="str">
        <f t="shared" si="30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 x14ac:dyDescent="0.2">
      <c r="T1297" s="32" t="str">
        <f t="shared" si="30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 x14ac:dyDescent="0.2">
      <c r="T1298" s="32" t="str">
        <f t="shared" si="30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 x14ac:dyDescent="0.2">
      <c r="T1299" s="32" t="str">
        <f t="shared" si="30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 x14ac:dyDescent="0.2">
      <c r="T1300" s="32" t="str">
        <f t="shared" si="30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 x14ac:dyDescent="0.2">
      <c r="T1301" s="32" t="str">
        <f t="shared" si="30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 x14ac:dyDescent="0.2">
      <c r="T1302" s="32" t="str">
        <f t="shared" si="30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 x14ac:dyDescent="0.2">
      <c r="T1303" s="32" t="str">
        <f t="shared" si="30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 x14ac:dyDescent="0.2">
      <c r="T1304" s="32" t="str">
        <f t="shared" si="30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 x14ac:dyDescent="0.2">
      <c r="T1305" s="32" t="str">
        <f t="shared" si="30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 x14ac:dyDescent="0.2">
      <c r="T1306" s="32" t="str">
        <f t="shared" si="30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 x14ac:dyDescent="0.2">
      <c r="T1307" s="32" t="str">
        <f t="shared" si="30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 x14ac:dyDescent="0.2">
      <c r="T1308" s="32" t="str">
        <f t="shared" si="30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 x14ac:dyDescent="0.2">
      <c r="T1309" s="32" t="str">
        <f t="shared" si="30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 x14ac:dyDescent="0.2">
      <c r="T1310" s="32" t="str">
        <f t="shared" si="30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 x14ac:dyDescent="0.2">
      <c r="T1311" s="32" t="str">
        <f t="shared" si="30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 x14ac:dyDescent="0.2">
      <c r="T1312" s="32" t="str">
        <f t="shared" si="30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 x14ac:dyDescent="0.2">
      <c r="T1313" s="32" t="str">
        <f t="shared" si="30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 x14ac:dyDescent="0.2">
      <c r="T1314" s="32" t="str">
        <f t="shared" si="30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 x14ac:dyDescent="0.2">
      <c r="T1315" s="32" t="str">
        <f t="shared" si="30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 x14ac:dyDescent="0.2">
      <c r="T1316" s="32" t="str">
        <f t="shared" si="30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 x14ac:dyDescent="0.2">
      <c r="T1317" s="32" t="str">
        <f t="shared" si="30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 x14ac:dyDescent="0.2">
      <c r="T1318" s="32" t="str">
        <f t="shared" si="30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 x14ac:dyDescent="0.2">
      <c r="T1319" s="32" t="str">
        <f t="shared" si="30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 x14ac:dyDescent="0.2">
      <c r="T1320" s="32" t="str">
        <f t="shared" si="30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 x14ac:dyDescent="0.2">
      <c r="T1321" s="32" t="str">
        <f t="shared" si="30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 x14ac:dyDescent="0.2">
      <c r="T1322" s="32" t="str">
        <f t="shared" si="30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 x14ac:dyDescent="0.2">
      <c r="T1323" s="32" t="str">
        <f t="shared" si="30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 x14ac:dyDescent="0.2">
      <c r="T1324" s="32" t="str">
        <f t="shared" si="30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 x14ac:dyDescent="0.2">
      <c r="T1325" s="32" t="str">
        <f t="shared" si="30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 x14ac:dyDescent="0.2">
      <c r="T1326" s="32" t="str">
        <f t="shared" si="30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 x14ac:dyDescent="0.2">
      <c r="T1327" s="32" t="str">
        <f t="shared" si="30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 x14ac:dyDescent="0.2">
      <c r="T1328" s="32" t="str">
        <f t="shared" si="30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 x14ac:dyDescent="0.2">
      <c r="T1329" s="32" t="str">
        <f t="shared" si="30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 x14ac:dyDescent="0.2">
      <c r="T1330" s="32" t="str">
        <f t="shared" si="30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 x14ac:dyDescent="0.2">
      <c r="T1331" s="32" t="str">
        <f t="shared" si="30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 x14ac:dyDescent="0.2">
      <c r="T1332" s="32" t="str">
        <f t="shared" si="30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 x14ac:dyDescent="0.2">
      <c r="T1333" s="32" t="str">
        <f t="shared" si="30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 x14ac:dyDescent="0.2">
      <c r="T1334" s="32" t="str">
        <f t="shared" si="30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 x14ac:dyDescent="0.2">
      <c r="T1335" s="32" t="str">
        <f t="shared" si="30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 x14ac:dyDescent="0.2">
      <c r="T1336" s="32" t="str">
        <f t="shared" si="30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 x14ac:dyDescent="0.2">
      <c r="T1337" s="32" t="str">
        <f t="shared" si="30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 x14ac:dyDescent="0.2">
      <c r="T1338" s="32" t="str">
        <f t="shared" si="30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 x14ac:dyDescent="0.2">
      <c r="T1339" s="32" t="str">
        <f t="shared" si="30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 x14ac:dyDescent="0.2">
      <c r="T1340" s="32" t="str">
        <f t="shared" si="30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 x14ac:dyDescent="0.2">
      <c r="T1341" s="32" t="str">
        <f t="shared" si="30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 x14ac:dyDescent="0.2">
      <c r="T1342" s="32" t="str">
        <f t="shared" si="30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 x14ac:dyDescent="0.2">
      <c r="T1343" s="32" t="str">
        <f t="shared" si="30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 x14ac:dyDescent="0.2">
      <c r="T1344" s="32" t="str">
        <f t="shared" si="30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 x14ac:dyDescent="0.2">
      <c r="T1345" s="32" t="str">
        <f t="shared" si="30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 x14ac:dyDescent="0.2">
      <c r="T1346" s="32" t="str">
        <f t="shared" si="30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 x14ac:dyDescent="0.2">
      <c r="T1347" s="32" t="str">
        <f t="shared" si="30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 x14ac:dyDescent="0.2">
      <c r="T1348" s="32" t="str">
        <f t="shared" si="30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 x14ac:dyDescent="0.2">
      <c r="T1349" s="32" t="str">
        <f t="shared" si="30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 x14ac:dyDescent="0.2">
      <c r="T1350" s="32" t="str">
        <f t="shared" ref="T1350:T1413" si="31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 x14ac:dyDescent="0.2">
      <c r="T1351" s="32" t="str">
        <f t="shared" si="31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 x14ac:dyDescent="0.2">
      <c r="T1352" s="32" t="str">
        <f t="shared" si="31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 x14ac:dyDescent="0.2">
      <c r="T1353" s="32" t="str">
        <f t="shared" si="31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 x14ac:dyDescent="0.2">
      <c r="T1354" s="32" t="str">
        <f t="shared" si="31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 x14ac:dyDescent="0.2">
      <c r="T1355" s="32" t="str">
        <f t="shared" si="31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 x14ac:dyDescent="0.2">
      <c r="T1356" s="32" t="str">
        <f t="shared" si="31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 x14ac:dyDescent="0.2">
      <c r="T1357" s="32" t="str">
        <f t="shared" si="31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 x14ac:dyDescent="0.2">
      <c r="T1358" s="32" t="str">
        <f t="shared" si="31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 x14ac:dyDescent="0.2">
      <c r="T1359" s="32" t="str">
        <f t="shared" si="31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 x14ac:dyDescent="0.2">
      <c r="T1360" s="32" t="str">
        <f t="shared" si="31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 x14ac:dyDescent="0.2">
      <c r="T1361" s="32" t="str">
        <f t="shared" si="31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 x14ac:dyDescent="0.2">
      <c r="T1362" s="32" t="str">
        <f t="shared" si="31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 x14ac:dyDescent="0.2">
      <c r="T1363" s="32" t="str">
        <f t="shared" si="31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 x14ac:dyDescent="0.2">
      <c r="T1364" s="32" t="str">
        <f t="shared" si="31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 x14ac:dyDescent="0.2">
      <c r="T1365" s="32" t="str">
        <f t="shared" si="31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 x14ac:dyDescent="0.2">
      <c r="T1366" s="32" t="str">
        <f t="shared" si="31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 x14ac:dyDescent="0.2">
      <c r="T1367" s="32" t="str">
        <f t="shared" si="31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 x14ac:dyDescent="0.2">
      <c r="T1368" s="32" t="str">
        <f t="shared" si="31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 x14ac:dyDescent="0.2">
      <c r="T1369" s="32" t="str">
        <f t="shared" si="31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 x14ac:dyDescent="0.2">
      <c r="T1370" s="32" t="str">
        <f t="shared" si="31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 x14ac:dyDescent="0.2">
      <c r="T1371" s="32" t="str">
        <f t="shared" si="31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 x14ac:dyDescent="0.2">
      <c r="T1372" s="32" t="str">
        <f t="shared" si="31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 x14ac:dyDescent="0.2">
      <c r="T1373" s="32" t="str">
        <f t="shared" si="31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 x14ac:dyDescent="0.2">
      <c r="T1374" s="32" t="str">
        <f t="shared" si="31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 x14ac:dyDescent="0.2">
      <c r="T1375" s="32" t="str">
        <f t="shared" si="31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 x14ac:dyDescent="0.2">
      <c r="T1376" s="32" t="str">
        <f t="shared" si="31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 x14ac:dyDescent="0.2">
      <c r="T1377" s="32" t="str">
        <f t="shared" si="31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 x14ac:dyDescent="0.2">
      <c r="T1378" s="32" t="str">
        <f t="shared" si="31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 x14ac:dyDescent="0.2">
      <c r="T1379" s="32" t="str">
        <f t="shared" si="31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 x14ac:dyDescent="0.2">
      <c r="T1380" s="32" t="str">
        <f t="shared" si="31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 x14ac:dyDescent="0.2">
      <c r="T1381" s="32" t="str">
        <f t="shared" si="31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 x14ac:dyDescent="0.2">
      <c r="T1382" s="32" t="str">
        <f t="shared" si="31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 x14ac:dyDescent="0.2">
      <c r="T1383" s="32" t="str">
        <f t="shared" si="31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 x14ac:dyDescent="0.2">
      <c r="T1384" s="32" t="str">
        <f t="shared" si="31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 x14ac:dyDescent="0.2">
      <c r="T1385" s="32" t="str">
        <f t="shared" si="31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 x14ac:dyDescent="0.2">
      <c r="T1386" s="32" t="str">
        <f t="shared" si="31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 x14ac:dyDescent="0.2">
      <c r="T1387" s="32" t="str">
        <f t="shared" si="31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 x14ac:dyDescent="0.2">
      <c r="T1388" s="32" t="str">
        <f t="shared" si="31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 x14ac:dyDescent="0.2">
      <c r="T1389" s="32" t="str">
        <f t="shared" si="31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 x14ac:dyDescent="0.2">
      <c r="T1390" s="32" t="str">
        <f t="shared" si="31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 x14ac:dyDescent="0.2">
      <c r="T1391" s="32" t="str">
        <f t="shared" si="31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 x14ac:dyDescent="0.2">
      <c r="T1392" s="32" t="str">
        <f t="shared" si="31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 x14ac:dyDescent="0.2">
      <c r="T1393" s="32" t="str">
        <f t="shared" si="31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 x14ac:dyDescent="0.2">
      <c r="T1394" s="32" t="str">
        <f t="shared" si="31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 x14ac:dyDescent="0.2">
      <c r="T1395" s="32" t="str">
        <f t="shared" si="31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 x14ac:dyDescent="0.2">
      <c r="T1396" s="32" t="str">
        <f t="shared" si="31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 x14ac:dyDescent="0.2">
      <c r="T1397" s="32" t="str">
        <f t="shared" si="31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 x14ac:dyDescent="0.2">
      <c r="T1398" s="32" t="str">
        <f t="shared" si="31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 x14ac:dyDescent="0.2">
      <c r="T1399" s="32" t="str">
        <f t="shared" si="31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 x14ac:dyDescent="0.2">
      <c r="T1400" s="32" t="str">
        <f t="shared" si="31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 x14ac:dyDescent="0.2">
      <c r="T1401" s="32" t="str">
        <f t="shared" si="31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 x14ac:dyDescent="0.2">
      <c r="T1402" s="32" t="str">
        <f t="shared" si="31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 x14ac:dyDescent="0.2">
      <c r="T1403" s="32" t="str">
        <f t="shared" si="31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 x14ac:dyDescent="0.2">
      <c r="T1404" s="32" t="str">
        <f t="shared" si="31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 x14ac:dyDescent="0.2">
      <c r="T1405" s="32" t="str">
        <f t="shared" si="31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 x14ac:dyDescent="0.2">
      <c r="T1406" s="32" t="str">
        <f t="shared" si="31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 x14ac:dyDescent="0.2">
      <c r="T1407" s="32" t="str">
        <f t="shared" si="31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 x14ac:dyDescent="0.2">
      <c r="T1408" s="32" t="str">
        <f t="shared" si="31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 x14ac:dyDescent="0.2">
      <c r="T1409" s="32" t="str">
        <f t="shared" si="31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 x14ac:dyDescent="0.2">
      <c r="T1410" s="32" t="str">
        <f t="shared" si="31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 x14ac:dyDescent="0.2">
      <c r="T1411" s="32" t="str">
        <f t="shared" si="31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 x14ac:dyDescent="0.2">
      <c r="T1412" s="32" t="str">
        <f t="shared" si="31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 x14ac:dyDescent="0.2">
      <c r="T1413" s="32" t="str">
        <f t="shared" si="31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 x14ac:dyDescent="0.2">
      <c r="T1414" s="32" t="str">
        <f t="shared" ref="T1414:T1477" si="32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 x14ac:dyDescent="0.2">
      <c r="T1415" s="32" t="str">
        <f t="shared" si="32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 x14ac:dyDescent="0.2">
      <c r="T1416" s="32" t="str">
        <f t="shared" si="32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 x14ac:dyDescent="0.2">
      <c r="T1417" s="32" t="str">
        <f t="shared" si="32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 x14ac:dyDescent="0.2">
      <c r="T1418" s="32" t="str">
        <f t="shared" si="32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 x14ac:dyDescent="0.2">
      <c r="T1419" s="32" t="str">
        <f t="shared" si="32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 x14ac:dyDescent="0.2">
      <c r="T1420" s="32" t="str">
        <f t="shared" si="32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 x14ac:dyDescent="0.2">
      <c r="T1421" s="32" t="str">
        <f t="shared" si="32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 x14ac:dyDescent="0.2">
      <c r="T1422" s="32" t="str">
        <f t="shared" si="32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 x14ac:dyDescent="0.2">
      <c r="T1423" s="32" t="str">
        <f t="shared" si="32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 x14ac:dyDescent="0.2">
      <c r="T1424" s="32" t="str">
        <f t="shared" si="32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 x14ac:dyDescent="0.2">
      <c r="T1425" s="32" t="str">
        <f t="shared" si="32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 x14ac:dyDescent="0.2">
      <c r="T1426" s="32" t="str">
        <f t="shared" si="32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 x14ac:dyDescent="0.2">
      <c r="T1427" s="32" t="str">
        <f t="shared" si="32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 x14ac:dyDescent="0.2">
      <c r="T1428" s="32" t="str">
        <f t="shared" si="32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 x14ac:dyDescent="0.2">
      <c r="T1429" s="32" t="str">
        <f t="shared" si="32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 x14ac:dyDescent="0.2">
      <c r="T1430" s="32" t="str">
        <f t="shared" si="32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 x14ac:dyDescent="0.2">
      <c r="T1431" s="32" t="str">
        <f t="shared" si="32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 x14ac:dyDescent="0.2">
      <c r="T1432" s="32" t="str">
        <f t="shared" si="32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 x14ac:dyDescent="0.2">
      <c r="T1433" s="32" t="str">
        <f t="shared" si="32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 x14ac:dyDescent="0.2">
      <c r="T1434" s="32" t="str">
        <f t="shared" si="32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 x14ac:dyDescent="0.2">
      <c r="T1435" s="32" t="str">
        <f t="shared" si="32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 x14ac:dyDescent="0.2">
      <c r="T1436" s="32" t="str">
        <f t="shared" si="32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 x14ac:dyDescent="0.2">
      <c r="T1437" s="32" t="str">
        <f t="shared" si="32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 x14ac:dyDescent="0.2">
      <c r="T1438" s="32" t="str">
        <f t="shared" si="32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 x14ac:dyDescent="0.2">
      <c r="T1439" s="32" t="str">
        <f t="shared" si="32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 x14ac:dyDescent="0.2">
      <c r="T1440" s="32" t="str">
        <f t="shared" si="32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 x14ac:dyDescent="0.2">
      <c r="T1441" s="32" t="str">
        <f t="shared" si="32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 x14ac:dyDescent="0.2">
      <c r="T1442" s="32" t="str">
        <f t="shared" si="32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 x14ac:dyDescent="0.2">
      <c r="T1443" s="32" t="str">
        <f t="shared" si="32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 x14ac:dyDescent="0.2">
      <c r="T1444" s="32" t="str">
        <f t="shared" si="32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 x14ac:dyDescent="0.2">
      <c r="T1445" s="32" t="str">
        <f t="shared" si="32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 x14ac:dyDescent="0.2">
      <c r="T1446" s="32" t="str">
        <f t="shared" si="32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 x14ac:dyDescent="0.2">
      <c r="T1447" s="32" t="str">
        <f t="shared" si="32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 x14ac:dyDescent="0.2">
      <c r="T1448" s="32" t="str">
        <f t="shared" si="32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 x14ac:dyDescent="0.2">
      <c r="T1449" s="32" t="str">
        <f t="shared" si="32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 x14ac:dyDescent="0.2">
      <c r="T1450" s="32" t="str">
        <f t="shared" si="32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 x14ac:dyDescent="0.2">
      <c r="T1451" s="32" t="str">
        <f t="shared" si="32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 x14ac:dyDescent="0.2">
      <c r="T1452" s="32" t="str">
        <f t="shared" si="32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 x14ac:dyDescent="0.2">
      <c r="T1453" s="32" t="str">
        <f t="shared" si="32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 x14ac:dyDescent="0.2">
      <c r="T1454" s="32" t="str">
        <f t="shared" si="32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 x14ac:dyDescent="0.2">
      <c r="T1455" s="32" t="str">
        <f t="shared" si="32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 x14ac:dyDescent="0.2">
      <c r="T1456" s="32" t="str">
        <f t="shared" si="32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 x14ac:dyDescent="0.2">
      <c r="T1457" s="32" t="str">
        <f t="shared" si="32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 x14ac:dyDescent="0.2">
      <c r="T1458" s="32" t="str">
        <f t="shared" si="32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 x14ac:dyDescent="0.2">
      <c r="T1459" s="32" t="str">
        <f t="shared" si="32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 x14ac:dyDescent="0.2">
      <c r="T1460" s="32" t="str">
        <f t="shared" si="32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 x14ac:dyDescent="0.2">
      <c r="T1461" s="32" t="str">
        <f t="shared" si="32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 x14ac:dyDescent="0.2">
      <c r="T1462" s="32" t="str">
        <f t="shared" si="32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 x14ac:dyDescent="0.2">
      <c r="T1463" s="32" t="str">
        <f t="shared" si="32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 x14ac:dyDescent="0.2">
      <c r="T1464" s="32" t="str">
        <f t="shared" si="32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 x14ac:dyDescent="0.2">
      <c r="T1465" s="32" t="str">
        <f t="shared" si="32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 x14ac:dyDescent="0.2">
      <c r="T1466" s="32" t="str">
        <f t="shared" si="32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 x14ac:dyDescent="0.2">
      <c r="T1467" s="32" t="str">
        <f t="shared" si="32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 x14ac:dyDescent="0.2">
      <c r="T1468" s="32" t="str">
        <f t="shared" si="32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 x14ac:dyDescent="0.2">
      <c r="T1469" s="32" t="str">
        <f t="shared" si="32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 x14ac:dyDescent="0.2">
      <c r="T1470" s="32" t="str">
        <f t="shared" si="32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 x14ac:dyDescent="0.2">
      <c r="T1471" s="32" t="str">
        <f t="shared" si="32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 x14ac:dyDescent="0.2">
      <c r="T1472" s="32" t="str">
        <f t="shared" si="32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 x14ac:dyDescent="0.2">
      <c r="T1473" s="32" t="str">
        <f t="shared" si="32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 x14ac:dyDescent="0.2">
      <c r="T1474" s="32" t="str">
        <f t="shared" si="32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 x14ac:dyDescent="0.2">
      <c r="T1475" s="32" t="str">
        <f t="shared" si="32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 x14ac:dyDescent="0.2">
      <c r="T1476" s="32" t="str">
        <f t="shared" si="32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 x14ac:dyDescent="0.2">
      <c r="T1477" s="32" t="str">
        <f t="shared" si="32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 x14ac:dyDescent="0.2">
      <c r="T1478" s="32" t="str">
        <f t="shared" ref="T1478:T1541" si="33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 x14ac:dyDescent="0.2">
      <c r="T1479" s="32" t="str">
        <f t="shared" si="33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 x14ac:dyDescent="0.2">
      <c r="T1480" s="32" t="str">
        <f t="shared" si="33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 x14ac:dyDescent="0.2">
      <c r="T1481" s="32" t="str">
        <f t="shared" si="33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 x14ac:dyDescent="0.2">
      <c r="T1482" s="32" t="str">
        <f t="shared" si="33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 x14ac:dyDescent="0.2">
      <c r="T1483" s="32" t="str">
        <f t="shared" si="33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 x14ac:dyDescent="0.2">
      <c r="T1484" s="32" t="str">
        <f t="shared" si="33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 x14ac:dyDescent="0.2">
      <c r="T1485" s="32" t="str">
        <f t="shared" si="33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 x14ac:dyDescent="0.2">
      <c r="T1486" s="32" t="str">
        <f t="shared" si="33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 x14ac:dyDescent="0.2">
      <c r="T1487" s="32" t="str">
        <f t="shared" si="33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 x14ac:dyDescent="0.2">
      <c r="T1488" s="32" t="str">
        <f t="shared" si="33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 x14ac:dyDescent="0.2">
      <c r="T1489" s="32" t="str">
        <f t="shared" si="33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 x14ac:dyDescent="0.2">
      <c r="T1490" s="32" t="str">
        <f t="shared" si="33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 x14ac:dyDescent="0.2">
      <c r="T1491" s="32" t="str">
        <f t="shared" si="33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 x14ac:dyDescent="0.2">
      <c r="T1492" s="32" t="str">
        <f t="shared" si="33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 x14ac:dyDescent="0.2">
      <c r="T1493" s="32" t="str">
        <f t="shared" si="33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 x14ac:dyDescent="0.2">
      <c r="T1494" s="32" t="str">
        <f t="shared" si="33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 x14ac:dyDescent="0.2">
      <c r="T1495" s="32" t="str">
        <f t="shared" si="33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 x14ac:dyDescent="0.2">
      <c r="T1496" s="32" t="str">
        <f t="shared" si="33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 x14ac:dyDescent="0.2">
      <c r="T1497" s="32" t="str">
        <f t="shared" si="33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 x14ac:dyDescent="0.2">
      <c r="T1498" s="32" t="str">
        <f t="shared" si="33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 x14ac:dyDescent="0.2">
      <c r="T1499" s="32" t="str">
        <f t="shared" si="33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 x14ac:dyDescent="0.2">
      <c r="T1500" s="32" t="str">
        <f t="shared" si="33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 x14ac:dyDescent="0.2">
      <c r="T1501" s="32" t="str">
        <f t="shared" si="33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 x14ac:dyDescent="0.2">
      <c r="T1502" s="32" t="str">
        <f t="shared" si="33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 x14ac:dyDescent="0.2">
      <c r="T1503" s="32" t="str">
        <f t="shared" si="33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 x14ac:dyDescent="0.2">
      <c r="T1504" s="32" t="str">
        <f t="shared" si="33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 x14ac:dyDescent="0.2">
      <c r="T1505" s="32" t="str">
        <f t="shared" si="33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 x14ac:dyDescent="0.2">
      <c r="T1506" s="32" t="str">
        <f t="shared" si="33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 x14ac:dyDescent="0.2">
      <c r="T1507" s="32" t="str">
        <f t="shared" si="33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 x14ac:dyDescent="0.2">
      <c r="T1508" s="32" t="str">
        <f t="shared" si="33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 x14ac:dyDescent="0.2">
      <c r="T1509" s="32" t="str">
        <f t="shared" si="33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 x14ac:dyDescent="0.2">
      <c r="T1510" s="32" t="str">
        <f t="shared" si="33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 x14ac:dyDescent="0.2">
      <c r="T1511" s="32" t="str">
        <f t="shared" si="33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 x14ac:dyDescent="0.2">
      <c r="T1512" s="32" t="str">
        <f t="shared" si="33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 x14ac:dyDescent="0.2">
      <c r="T1513" s="32" t="str">
        <f t="shared" si="33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 x14ac:dyDescent="0.2">
      <c r="T1514" s="32" t="str">
        <f t="shared" si="33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 x14ac:dyDescent="0.2">
      <c r="T1515" s="32" t="str">
        <f t="shared" si="33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 x14ac:dyDescent="0.2">
      <c r="T1516" s="32" t="str">
        <f t="shared" si="33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 x14ac:dyDescent="0.2">
      <c r="T1517" s="32" t="str">
        <f t="shared" si="33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 x14ac:dyDescent="0.2">
      <c r="T1518" s="32" t="str">
        <f t="shared" si="33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 x14ac:dyDescent="0.2">
      <c r="T1519" s="32" t="str">
        <f t="shared" si="33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 x14ac:dyDescent="0.2">
      <c r="T1520" s="32" t="str">
        <f t="shared" si="33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 x14ac:dyDescent="0.2">
      <c r="T1521" s="32" t="str">
        <f t="shared" si="33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 x14ac:dyDescent="0.2">
      <c r="T1522" s="32" t="str">
        <f t="shared" si="33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 x14ac:dyDescent="0.2">
      <c r="T1523" s="32" t="str">
        <f t="shared" si="33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 x14ac:dyDescent="0.2">
      <c r="T1524" s="32" t="str">
        <f t="shared" si="33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 x14ac:dyDescent="0.2">
      <c r="T1525" s="32" t="str">
        <f t="shared" si="33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 x14ac:dyDescent="0.2">
      <c r="T1526" s="32" t="str">
        <f t="shared" si="33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 x14ac:dyDescent="0.2">
      <c r="T1527" s="32" t="str">
        <f t="shared" si="33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 x14ac:dyDescent="0.2">
      <c r="T1528" s="32" t="str">
        <f t="shared" si="33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 x14ac:dyDescent="0.2">
      <c r="T1529" s="32" t="str">
        <f t="shared" si="33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 x14ac:dyDescent="0.2">
      <c r="T1530" s="32" t="str">
        <f t="shared" si="33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 x14ac:dyDescent="0.2">
      <c r="T1531" s="32" t="str">
        <f t="shared" si="33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 x14ac:dyDescent="0.2">
      <c r="T1532" s="32" t="str">
        <f t="shared" si="33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 x14ac:dyDescent="0.2">
      <c r="T1533" s="32" t="str">
        <f t="shared" si="33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 x14ac:dyDescent="0.2">
      <c r="T1534" s="32" t="str">
        <f t="shared" si="33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 x14ac:dyDescent="0.2">
      <c r="T1535" s="32" t="str">
        <f t="shared" si="33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 x14ac:dyDescent="0.2">
      <c r="T1536" s="32" t="str">
        <f t="shared" si="33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 x14ac:dyDescent="0.2">
      <c r="T1537" s="32" t="str">
        <f t="shared" si="33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 x14ac:dyDescent="0.2">
      <c r="T1538" s="32" t="str">
        <f t="shared" si="33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 x14ac:dyDescent="0.2">
      <c r="T1539" s="32" t="str">
        <f t="shared" si="33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 x14ac:dyDescent="0.2">
      <c r="T1540" s="32" t="str">
        <f t="shared" si="33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 x14ac:dyDescent="0.2">
      <c r="T1541" s="32" t="str">
        <f t="shared" si="33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 x14ac:dyDescent="0.2">
      <c r="T1542" s="32" t="str">
        <f t="shared" ref="T1542:T1605" si="34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 x14ac:dyDescent="0.2">
      <c r="T1543" s="32" t="str">
        <f t="shared" si="34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 x14ac:dyDescent="0.2">
      <c r="T1544" s="32" t="str">
        <f t="shared" si="34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 x14ac:dyDescent="0.2">
      <c r="T1545" s="32" t="str">
        <f t="shared" si="34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 x14ac:dyDescent="0.2">
      <c r="T1546" s="32" t="str">
        <f t="shared" si="34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 x14ac:dyDescent="0.2">
      <c r="T1547" s="32" t="str">
        <f t="shared" si="34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 x14ac:dyDescent="0.2">
      <c r="T1548" s="32" t="str">
        <f t="shared" si="34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 x14ac:dyDescent="0.2">
      <c r="T1549" s="32" t="str">
        <f t="shared" si="34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 x14ac:dyDescent="0.2">
      <c r="T1550" s="32" t="str">
        <f t="shared" si="34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 x14ac:dyDescent="0.2">
      <c r="T1551" s="32" t="str">
        <f t="shared" si="34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 x14ac:dyDescent="0.2">
      <c r="T1552" s="32" t="str">
        <f t="shared" si="34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 x14ac:dyDescent="0.2">
      <c r="T1553" s="32" t="str">
        <f t="shared" si="34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 x14ac:dyDescent="0.2">
      <c r="T1554" s="32" t="str">
        <f t="shared" si="34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 x14ac:dyDescent="0.2">
      <c r="T1555" s="32" t="str">
        <f t="shared" si="34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 x14ac:dyDescent="0.2">
      <c r="T1556" s="32" t="str">
        <f t="shared" si="34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 x14ac:dyDescent="0.2">
      <c r="T1557" s="32" t="str">
        <f t="shared" si="34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 x14ac:dyDescent="0.2">
      <c r="T1558" s="32" t="str">
        <f t="shared" si="34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 x14ac:dyDescent="0.2">
      <c r="T1559" s="32" t="str">
        <f t="shared" si="34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 x14ac:dyDescent="0.2">
      <c r="T1560" s="32" t="str">
        <f t="shared" si="34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 x14ac:dyDescent="0.2">
      <c r="T1561" s="32" t="str">
        <f t="shared" si="34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 x14ac:dyDescent="0.2">
      <c r="T1562" s="32" t="str">
        <f t="shared" si="34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 x14ac:dyDescent="0.2">
      <c r="T1563" s="32" t="str">
        <f t="shared" si="34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 x14ac:dyDescent="0.2">
      <c r="T1564" s="32" t="str">
        <f t="shared" si="34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 x14ac:dyDescent="0.2">
      <c r="T1565" s="32" t="str">
        <f t="shared" si="34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 x14ac:dyDescent="0.2">
      <c r="T1566" s="32" t="str">
        <f t="shared" si="34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 x14ac:dyDescent="0.2">
      <c r="T1567" s="32" t="str">
        <f t="shared" si="34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 x14ac:dyDescent="0.2">
      <c r="T1568" s="32" t="str">
        <f t="shared" si="34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 x14ac:dyDescent="0.2">
      <c r="T1569" s="32" t="str">
        <f t="shared" si="34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 x14ac:dyDescent="0.2">
      <c r="T1570" s="32" t="str">
        <f t="shared" si="34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 x14ac:dyDescent="0.2">
      <c r="T1571" s="32" t="str">
        <f t="shared" si="34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 x14ac:dyDescent="0.2">
      <c r="T1572" s="32" t="str">
        <f t="shared" si="34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 x14ac:dyDescent="0.2">
      <c r="T1573" s="32" t="str">
        <f t="shared" si="34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 x14ac:dyDescent="0.2">
      <c r="T1574" s="32" t="str">
        <f t="shared" si="34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 x14ac:dyDescent="0.2">
      <c r="T1575" s="32" t="str">
        <f t="shared" si="34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 x14ac:dyDescent="0.2">
      <c r="T1576" s="32" t="str">
        <f t="shared" si="34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 x14ac:dyDescent="0.2">
      <c r="T1577" s="32" t="str">
        <f t="shared" si="34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 x14ac:dyDescent="0.2">
      <c r="T1578" s="32" t="str">
        <f t="shared" si="34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 x14ac:dyDescent="0.2">
      <c r="T1579" s="32" t="str">
        <f t="shared" si="34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 x14ac:dyDescent="0.2">
      <c r="T1580" s="32" t="str">
        <f t="shared" si="34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 x14ac:dyDescent="0.2">
      <c r="T1581" s="32" t="str">
        <f t="shared" si="34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 x14ac:dyDescent="0.2">
      <c r="T1582" s="32" t="str">
        <f t="shared" si="34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 x14ac:dyDescent="0.2">
      <c r="T1583" s="32" t="str">
        <f t="shared" si="34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 x14ac:dyDescent="0.2">
      <c r="T1584" s="32" t="str">
        <f t="shared" si="34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 x14ac:dyDescent="0.2">
      <c r="T1585" s="32" t="str">
        <f t="shared" si="34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 x14ac:dyDescent="0.2">
      <c r="T1586" s="32" t="str">
        <f t="shared" si="34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 x14ac:dyDescent="0.2">
      <c r="T1587" s="32" t="str">
        <f t="shared" si="34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 x14ac:dyDescent="0.2">
      <c r="T1588" s="32" t="str">
        <f t="shared" si="34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 x14ac:dyDescent="0.2">
      <c r="T1589" s="32" t="str">
        <f t="shared" si="34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 x14ac:dyDescent="0.2">
      <c r="T1590" s="32" t="str">
        <f t="shared" si="34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 x14ac:dyDescent="0.2">
      <c r="T1591" s="32" t="str">
        <f t="shared" si="34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 x14ac:dyDescent="0.2">
      <c r="T1592" s="32" t="str">
        <f t="shared" si="34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 x14ac:dyDescent="0.2">
      <c r="T1593" s="32" t="str">
        <f t="shared" si="34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 x14ac:dyDescent="0.2">
      <c r="T1594" s="32" t="str">
        <f t="shared" si="34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 x14ac:dyDescent="0.2">
      <c r="T1595" s="32" t="str">
        <f t="shared" si="34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 x14ac:dyDescent="0.2">
      <c r="T1596" s="32" t="str">
        <f t="shared" si="34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 x14ac:dyDescent="0.2">
      <c r="T1597" s="32" t="str">
        <f t="shared" si="34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 x14ac:dyDescent="0.2">
      <c r="T1598" s="32" t="str">
        <f t="shared" si="34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 x14ac:dyDescent="0.2">
      <c r="T1599" s="32" t="str">
        <f t="shared" si="34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 x14ac:dyDescent="0.2">
      <c r="T1600" s="32" t="str">
        <f t="shared" si="34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 x14ac:dyDescent="0.2">
      <c r="T1601" s="32" t="str">
        <f t="shared" si="34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 x14ac:dyDescent="0.2">
      <c r="T1602" s="32" t="str">
        <f t="shared" si="34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 x14ac:dyDescent="0.2">
      <c r="T1603" s="32" t="str">
        <f t="shared" si="34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 x14ac:dyDescent="0.2">
      <c r="T1604" s="32" t="str">
        <f t="shared" si="34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 x14ac:dyDescent="0.2">
      <c r="T1605" s="32" t="str">
        <f t="shared" si="34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 x14ac:dyDescent="0.2">
      <c r="T1606" s="32" t="str">
        <f t="shared" ref="T1606:T1669" si="35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 x14ac:dyDescent="0.2">
      <c r="T1607" s="32" t="str">
        <f t="shared" si="35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 x14ac:dyDescent="0.2">
      <c r="T1608" s="32" t="str">
        <f t="shared" si="35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 x14ac:dyDescent="0.2">
      <c r="T1609" s="32" t="str">
        <f t="shared" si="35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 x14ac:dyDescent="0.2">
      <c r="T1610" s="32" t="str">
        <f t="shared" si="35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 x14ac:dyDescent="0.2">
      <c r="T1611" s="32" t="str">
        <f t="shared" si="35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 x14ac:dyDescent="0.2">
      <c r="T1612" s="32" t="str">
        <f t="shared" si="35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 x14ac:dyDescent="0.2">
      <c r="T1613" s="32" t="str">
        <f t="shared" si="35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 x14ac:dyDescent="0.2">
      <c r="T1614" s="32" t="str">
        <f t="shared" si="35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 x14ac:dyDescent="0.2">
      <c r="T1615" s="32" t="str">
        <f t="shared" si="35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 x14ac:dyDescent="0.2">
      <c r="T1616" s="32" t="str">
        <f t="shared" si="35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 x14ac:dyDescent="0.2">
      <c r="T1617" s="32" t="str">
        <f t="shared" si="35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 x14ac:dyDescent="0.2">
      <c r="T1618" s="32" t="str">
        <f t="shared" si="35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 x14ac:dyDescent="0.2">
      <c r="T1619" s="32" t="str">
        <f t="shared" si="35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 x14ac:dyDescent="0.2">
      <c r="T1620" s="32" t="str">
        <f t="shared" si="35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 x14ac:dyDescent="0.2">
      <c r="T1621" s="32" t="str">
        <f t="shared" si="35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 x14ac:dyDescent="0.2">
      <c r="T1622" s="32" t="str">
        <f t="shared" si="35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 x14ac:dyDescent="0.2">
      <c r="T1623" s="32" t="str">
        <f t="shared" si="35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 x14ac:dyDescent="0.2">
      <c r="T1624" s="32" t="str">
        <f t="shared" si="35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 x14ac:dyDescent="0.2">
      <c r="T1625" s="32" t="str">
        <f t="shared" si="35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 x14ac:dyDescent="0.2">
      <c r="T1626" s="32" t="str">
        <f t="shared" si="35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 x14ac:dyDescent="0.2">
      <c r="T1627" s="32" t="str">
        <f t="shared" si="35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 x14ac:dyDescent="0.2">
      <c r="T1628" s="32" t="str">
        <f t="shared" si="35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 x14ac:dyDescent="0.2">
      <c r="T1629" s="32" t="str">
        <f t="shared" si="35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 x14ac:dyDescent="0.2">
      <c r="T1630" s="32" t="str">
        <f t="shared" si="35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 x14ac:dyDescent="0.2">
      <c r="T1631" s="32" t="str">
        <f t="shared" si="35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 x14ac:dyDescent="0.2">
      <c r="T1632" s="32" t="str">
        <f t="shared" si="35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 x14ac:dyDescent="0.2">
      <c r="T1633" s="32" t="str">
        <f t="shared" si="35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 x14ac:dyDescent="0.2">
      <c r="T1634" s="32" t="str">
        <f t="shared" si="35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 x14ac:dyDescent="0.2">
      <c r="T1635" s="32" t="str">
        <f t="shared" si="35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 x14ac:dyDescent="0.2">
      <c r="T1636" s="32" t="str">
        <f t="shared" si="35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 x14ac:dyDescent="0.2">
      <c r="T1637" s="32" t="str">
        <f t="shared" si="35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 x14ac:dyDescent="0.2">
      <c r="T1638" s="32" t="str">
        <f t="shared" si="35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 x14ac:dyDescent="0.2">
      <c r="T1639" s="32" t="str">
        <f t="shared" si="35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 x14ac:dyDescent="0.2">
      <c r="T1640" s="32" t="str">
        <f t="shared" si="35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 x14ac:dyDescent="0.2">
      <c r="T1641" s="32" t="str">
        <f t="shared" si="35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 x14ac:dyDescent="0.2">
      <c r="T1642" s="32" t="str">
        <f t="shared" si="35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 x14ac:dyDescent="0.2">
      <c r="T1643" s="32" t="str">
        <f t="shared" si="35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 x14ac:dyDescent="0.2">
      <c r="T1644" s="32" t="str">
        <f t="shared" si="35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 x14ac:dyDescent="0.2">
      <c r="T1645" s="32" t="str">
        <f t="shared" si="35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 x14ac:dyDescent="0.2">
      <c r="T1646" s="32" t="str">
        <f t="shared" si="35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 x14ac:dyDescent="0.2">
      <c r="T1647" s="32" t="str">
        <f t="shared" si="35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 x14ac:dyDescent="0.2">
      <c r="T1648" s="32" t="str">
        <f t="shared" si="35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 x14ac:dyDescent="0.2">
      <c r="T1649" s="32" t="str">
        <f t="shared" si="35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 x14ac:dyDescent="0.2">
      <c r="T1650" s="32" t="str">
        <f t="shared" si="35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 x14ac:dyDescent="0.2">
      <c r="T1651" s="32" t="str">
        <f t="shared" si="35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 x14ac:dyDescent="0.2">
      <c r="T1652" s="32" t="str">
        <f t="shared" si="35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 x14ac:dyDescent="0.2">
      <c r="T1653" s="32" t="str">
        <f t="shared" si="35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 x14ac:dyDescent="0.2">
      <c r="T1654" s="32" t="str">
        <f t="shared" si="35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 x14ac:dyDescent="0.2">
      <c r="T1655" s="32" t="str">
        <f t="shared" si="35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 x14ac:dyDescent="0.2">
      <c r="T1656" s="32" t="str">
        <f t="shared" si="35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 x14ac:dyDescent="0.2">
      <c r="T1657" s="32" t="str">
        <f t="shared" si="35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 x14ac:dyDescent="0.2">
      <c r="T1658" s="32" t="str">
        <f t="shared" si="35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 x14ac:dyDescent="0.2">
      <c r="T1659" s="32" t="str">
        <f t="shared" si="35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 x14ac:dyDescent="0.2">
      <c r="T1660" s="32" t="str">
        <f t="shared" si="35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 x14ac:dyDescent="0.2">
      <c r="T1661" s="32" t="str">
        <f t="shared" si="35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 x14ac:dyDescent="0.2">
      <c r="T1662" s="32" t="str">
        <f t="shared" si="35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 x14ac:dyDescent="0.2">
      <c r="T1663" s="32" t="str">
        <f t="shared" si="35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 x14ac:dyDescent="0.2">
      <c r="T1664" s="32" t="str">
        <f t="shared" si="35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 x14ac:dyDescent="0.2">
      <c r="T1665" s="32" t="str">
        <f t="shared" si="35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 x14ac:dyDescent="0.2">
      <c r="T1666" s="32" t="str">
        <f t="shared" si="35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 x14ac:dyDescent="0.2">
      <c r="T1667" s="32" t="str">
        <f t="shared" si="35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 x14ac:dyDescent="0.2">
      <c r="T1668" s="32" t="str">
        <f t="shared" si="35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 x14ac:dyDescent="0.2">
      <c r="T1669" s="32" t="str">
        <f t="shared" si="35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 x14ac:dyDescent="0.2">
      <c r="T1670" s="32" t="str">
        <f t="shared" ref="T1670:T1733" si="36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 x14ac:dyDescent="0.2">
      <c r="T1671" s="32" t="str">
        <f t="shared" si="36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 x14ac:dyDescent="0.2">
      <c r="T1672" s="32" t="str">
        <f t="shared" si="36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 x14ac:dyDescent="0.2">
      <c r="T1673" s="32" t="str">
        <f t="shared" si="36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 x14ac:dyDescent="0.2">
      <c r="T1674" s="32" t="str">
        <f t="shared" si="36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 x14ac:dyDescent="0.2">
      <c r="T1675" s="32" t="str">
        <f t="shared" si="36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 x14ac:dyDescent="0.2">
      <c r="T1676" s="32" t="str">
        <f t="shared" si="36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 x14ac:dyDescent="0.2">
      <c r="T1677" s="32" t="str">
        <f t="shared" si="36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 x14ac:dyDescent="0.2">
      <c r="T1678" s="32" t="str">
        <f t="shared" si="36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 x14ac:dyDescent="0.2">
      <c r="T1679" s="32" t="str">
        <f t="shared" si="36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 x14ac:dyDescent="0.2">
      <c r="T1680" s="32" t="str">
        <f t="shared" si="36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 x14ac:dyDescent="0.2">
      <c r="T1681" s="32" t="str">
        <f t="shared" si="36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 x14ac:dyDescent="0.2">
      <c r="T1682" s="32" t="str">
        <f t="shared" si="36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 x14ac:dyDescent="0.2">
      <c r="T1683" s="32" t="str">
        <f t="shared" si="36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 x14ac:dyDescent="0.2">
      <c r="T1684" s="32" t="str">
        <f t="shared" si="36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 x14ac:dyDescent="0.2">
      <c r="T1685" s="32" t="str">
        <f t="shared" si="36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 x14ac:dyDescent="0.2">
      <c r="T1686" s="32" t="str">
        <f t="shared" si="36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 x14ac:dyDescent="0.2">
      <c r="T1687" s="32" t="str">
        <f t="shared" si="36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 x14ac:dyDescent="0.2">
      <c r="T1688" s="32" t="str">
        <f t="shared" si="36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 x14ac:dyDescent="0.2">
      <c r="T1689" s="32" t="str">
        <f t="shared" si="36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 x14ac:dyDescent="0.2">
      <c r="T1690" s="32" t="str">
        <f t="shared" si="36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 x14ac:dyDescent="0.2">
      <c r="T1691" s="32" t="str">
        <f t="shared" si="36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 x14ac:dyDescent="0.2">
      <c r="T1692" s="32" t="str">
        <f t="shared" si="36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 x14ac:dyDescent="0.2">
      <c r="T1693" s="32" t="str">
        <f t="shared" si="36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 x14ac:dyDescent="0.2">
      <c r="T1694" s="32" t="str">
        <f t="shared" si="36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 x14ac:dyDescent="0.2">
      <c r="T1695" s="32" t="str">
        <f t="shared" si="36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 x14ac:dyDescent="0.2">
      <c r="T1696" s="32" t="str">
        <f t="shared" si="36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 x14ac:dyDescent="0.2">
      <c r="T1697" s="32" t="str">
        <f t="shared" si="36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 x14ac:dyDescent="0.2">
      <c r="T1698" s="32" t="str">
        <f t="shared" si="36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 x14ac:dyDescent="0.2">
      <c r="T1699" s="32" t="str">
        <f t="shared" si="36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 x14ac:dyDescent="0.2">
      <c r="T1700" s="32" t="str">
        <f t="shared" si="36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 x14ac:dyDescent="0.2">
      <c r="T1701" s="32" t="str">
        <f t="shared" si="36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 x14ac:dyDescent="0.2">
      <c r="T1702" s="32" t="str">
        <f t="shared" si="36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 x14ac:dyDescent="0.2">
      <c r="T1703" s="32" t="str">
        <f t="shared" si="36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 x14ac:dyDescent="0.2">
      <c r="T1704" s="32" t="str">
        <f t="shared" si="36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 x14ac:dyDescent="0.2">
      <c r="T1705" s="32" t="str">
        <f t="shared" si="36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 x14ac:dyDescent="0.2">
      <c r="T1706" s="32" t="str">
        <f t="shared" si="36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 x14ac:dyDescent="0.2">
      <c r="T1707" s="32" t="str">
        <f t="shared" si="36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 x14ac:dyDescent="0.2">
      <c r="T1708" s="32" t="str">
        <f t="shared" si="36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 x14ac:dyDescent="0.2">
      <c r="T1709" s="32" t="str">
        <f t="shared" si="36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 x14ac:dyDescent="0.2">
      <c r="T1710" s="32" t="str">
        <f t="shared" si="36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 x14ac:dyDescent="0.2">
      <c r="T1711" s="32" t="str">
        <f t="shared" si="36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 x14ac:dyDescent="0.2">
      <c r="T1712" s="32" t="str">
        <f t="shared" si="36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 x14ac:dyDescent="0.2">
      <c r="T1713" s="32" t="str">
        <f t="shared" si="36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 x14ac:dyDescent="0.2">
      <c r="T1714" s="32" t="str">
        <f t="shared" si="36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 x14ac:dyDescent="0.2">
      <c r="T1715" s="32" t="str">
        <f t="shared" si="36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 x14ac:dyDescent="0.2">
      <c r="T1716" s="32" t="str">
        <f t="shared" si="36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 x14ac:dyDescent="0.2">
      <c r="T1717" s="32" t="str">
        <f t="shared" si="36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 x14ac:dyDescent="0.2">
      <c r="T1718" s="32" t="str">
        <f t="shared" si="36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 x14ac:dyDescent="0.2">
      <c r="T1719" s="32" t="str">
        <f t="shared" si="36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 x14ac:dyDescent="0.2">
      <c r="T1720" s="32" t="str">
        <f t="shared" si="36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 x14ac:dyDescent="0.2">
      <c r="T1721" s="32" t="str">
        <f t="shared" si="36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 x14ac:dyDescent="0.2">
      <c r="T1722" s="32" t="str">
        <f t="shared" si="36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 x14ac:dyDescent="0.2">
      <c r="T1723" s="32" t="str">
        <f t="shared" si="36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 x14ac:dyDescent="0.2">
      <c r="T1724" s="32" t="str">
        <f t="shared" si="36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 x14ac:dyDescent="0.2">
      <c r="T1725" s="32" t="str">
        <f t="shared" si="36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 x14ac:dyDescent="0.2">
      <c r="T1726" s="32" t="str">
        <f t="shared" si="36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 x14ac:dyDescent="0.2">
      <c r="T1727" s="32" t="str">
        <f t="shared" si="36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 x14ac:dyDescent="0.2">
      <c r="T1728" s="32" t="str">
        <f t="shared" si="36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 x14ac:dyDescent="0.2">
      <c r="T1729" s="32" t="str">
        <f t="shared" si="36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 x14ac:dyDescent="0.2">
      <c r="T1730" s="32" t="str">
        <f t="shared" si="36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 x14ac:dyDescent="0.2">
      <c r="T1731" s="32" t="str">
        <f t="shared" si="36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 x14ac:dyDescent="0.2">
      <c r="T1732" s="32" t="str">
        <f t="shared" si="36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 x14ac:dyDescent="0.2">
      <c r="T1733" s="32" t="str">
        <f t="shared" si="36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 x14ac:dyDescent="0.2">
      <c r="T1734" s="32" t="str">
        <f t="shared" ref="T1734:T1797" si="37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 x14ac:dyDescent="0.2">
      <c r="T1735" s="32" t="str">
        <f t="shared" si="37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 x14ac:dyDescent="0.2">
      <c r="T1736" s="32" t="str">
        <f t="shared" si="37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 x14ac:dyDescent="0.2">
      <c r="T1737" s="32" t="str">
        <f t="shared" si="37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 x14ac:dyDescent="0.2">
      <c r="T1738" s="32" t="str">
        <f t="shared" si="37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 x14ac:dyDescent="0.2">
      <c r="T1739" s="32" t="str">
        <f t="shared" si="37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 x14ac:dyDescent="0.2">
      <c r="T1740" s="32" t="str">
        <f t="shared" si="37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 x14ac:dyDescent="0.2">
      <c r="T1741" s="32" t="str">
        <f t="shared" si="37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 x14ac:dyDescent="0.2">
      <c r="T1742" s="32" t="str">
        <f t="shared" si="37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 x14ac:dyDescent="0.2">
      <c r="T1743" s="32" t="str">
        <f t="shared" si="37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 x14ac:dyDescent="0.2">
      <c r="T1744" s="32" t="str">
        <f t="shared" si="37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 x14ac:dyDescent="0.2">
      <c r="T1745" s="32" t="str">
        <f t="shared" si="37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 x14ac:dyDescent="0.2">
      <c r="T1746" s="32" t="str">
        <f t="shared" si="37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 x14ac:dyDescent="0.2">
      <c r="T1747" s="32" t="str">
        <f t="shared" si="37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 x14ac:dyDescent="0.2">
      <c r="T1748" s="32" t="str">
        <f t="shared" si="37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 x14ac:dyDescent="0.2">
      <c r="T1749" s="32" t="str">
        <f t="shared" si="37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 x14ac:dyDescent="0.2">
      <c r="T1750" s="32" t="str">
        <f t="shared" si="37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 x14ac:dyDescent="0.2">
      <c r="T1751" s="32" t="str">
        <f t="shared" si="37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 x14ac:dyDescent="0.2">
      <c r="T1752" s="32" t="str">
        <f t="shared" si="37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 x14ac:dyDescent="0.2">
      <c r="T1753" s="32" t="str">
        <f t="shared" si="37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 x14ac:dyDescent="0.2">
      <c r="T1754" s="32" t="str">
        <f t="shared" si="37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 x14ac:dyDescent="0.2">
      <c r="T1755" s="32" t="str">
        <f t="shared" si="37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 x14ac:dyDescent="0.2">
      <c r="T1756" s="32" t="str">
        <f t="shared" si="37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 x14ac:dyDescent="0.2">
      <c r="T1757" s="32" t="str">
        <f t="shared" si="37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 x14ac:dyDescent="0.2">
      <c r="T1758" s="32" t="str">
        <f t="shared" si="37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 x14ac:dyDescent="0.2">
      <c r="T1759" s="32" t="str">
        <f t="shared" si="37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 x14ac:dyDescent="0.2">
      <c r="T1760" s="32" t="str">
        <f t="shared" si="37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 x14ac:dyDescent="0.2">
      <c r="T1761" s="32" t="str">
        <f t="shared" si="37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 x14ac:dyDescent="0.2">
      <c r="T1762" s="32" t="str">
        <f t="shared" si="37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 x14ac:dyDescent="0.2">
      <c r="T1763" s="32" t="str">
        <f t="shared" si="37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 x14ac:dyDescent="0.2">
      <c r="T1764" s="32" t="str">
        <f t="shared" si="37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 x14ac:dyDescent="0.2">
      <c r="T1765" s="32" t="str">
        <f t="shared" si="37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 x14ac:dyDescent="0.2">
      <c r="T1766" s="32" t="str">
        <f t="shared" si="37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 x14ac:dyDescent="0.2">
      <c r="T1767" s="32" t="str">
        <f t="shared" si="37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 x14ac:dyDescent="0.2">
      <c r="T1768" s="32" t="str">
        <f t="shared" si="37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 x14ac:dyDescent="0.2">
      <c r="T1769" s="32" t="str">
        <f t="shared" si="37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 x14ac:dyDescent="0.2">
      <c r="T1770" s="32" t="str">
        <f t="shared" si="37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 x14ac:dyDescent="0.2">
      <c r="T1771" s="32" t="str">
        <f t="shared" si="37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 x14ac:dyDescent="0.2">
      <c r="T1772" s="32" t="str">
        <f t="shared" si="37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 x14ac:dyDescent="0.2">
      <c r="T1773" s="32" t="str">
        <f t="shared" si="37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 x14ac:dyDescent="0.2">
      <c r="T1774" s="32" t="str">
        <f t="shared" si="37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 x14ac:dyDescent="0.2">
      <c r="T1775" s="32" t="str">
        <f t="shared" si="37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 x14ac:dyDescent="0.2">
      <c r="T1776" s="32" t="str">
        <f t="shared" si="37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 x14ac:dyDescent="0.2">
      <c r="T1777" s="32" t="str">
        <f t="shared" si="37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 x14ac:dyDescent="0.2">
      <c r="T1778" s="32" t="str">
        <f t="shared" si="37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 x14ac:dyDescent="0.2">
      <c r="T1779" s="32" t="str">
        <f t="shared" si="37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 x14ac:dyDescent="0.2">
      <c r="T1780" s="32" t="str">
        <f t="shared" si="37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 x14ac:dyDescent="0.2">
      <c r="T1781" s="32" t="str">
        <f t="shared" si="37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 x14ac:dyDescent="0.2">
      <c r="T1782" s="32" t="str">
        <f t="shared" si="37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 x14ac:dyDescent="0.2">
      <c r="T1783" s="32" t="str">
        <f t="shared" si="37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 x14ac:dyDescent="0.2">
      <c r="T1784" s="32" t="str">
        <f t="shared" si="37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 x14ac:dyDescent="0.2">
      <c r="T1785" s="32" t="str">
        <f t="shared" si="37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 x14ac:dyDescent="0.2">
      <c r="T1786" s="32" t="str">
        <f t="shared" si="37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 x14ac:dyDescent="0.2">
      <c r="T1787" s="32" t="str">
        <f t="shared" si="37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 x14ac:dyDescent="0.2">
      <c r="T1788" s="32" t="str">
        <f t="shared" si="37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 x14ac:dyDescent="0.2">
      <c r="T1789" s="32" t="str">
        <f t="shared" si="37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 x14ac:dyDescent="0.2">
      <c r="T1790" s="32" t="str">
        <f t="shared" si="37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 x14ac:dyDescent="0.2">
      <c r="T1791" s="32" t="str">
        <f t="shared" si="37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 x14ac:dyDescent="0.2">
      <c r="T1792" s="32" t="str">
        <f t="shared" si="37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 x14ac:dyDescent="0.2">
      <c r="T1793" s="32" t="str">
        <f t="shared" si="37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 x14ac:dyDescent="0.2">
      <c r="T1794" s="32" t="str">
        <f t="shared" si="37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 x14ac:dyDescent="0.2">
      <c r="T1795" s="32" t="str">
        <f t="shared" si="37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 x14ac:dyDescent="0.2">
      <c r="T1796" s="32" t="str">
        <f t="shared" si="37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 x14ac:dyDescent="0.2">
      <c r="T1797" s="32" t="str">
        <f t="shared" si="37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 x14ac:dyDescent="0.2">
      <c r="T1798" s="32" t="str">
        <f t="shared" ref="T1798:T1861" si="38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 x14ac:dyDescent="0.2">
      <c r="T1799" s="32" t="str">
        <f t="shared" si="38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 x14ac:dyDescent="0.2">
      <c r="T1800" s="32" t="str">
        <f t="shared" si="38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 x14ac:dyDescent="0.2">
      <c r="T1801" s="32" t="str">
        <f t="shared" si="38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 x14ac:dyDescent="0.2">
      <c r="T1802" s="32" t="str">
        <f t="shared" si="38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 x14ac:dyDescent="0.2">
      <c r="T1803" s="32" t="str">
        <f t="shared" si="38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 x14ac:dyDescent="0.2">
      <c r="T1804" s="32" t="str">
        <f t="shared" si="38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 x14ac:dyDescent="0.2">
      <c r="T1805" s="32" t="str">
        <f t="shared" si="38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 x14ac:dyDescent="0.2">
      <c r="T1806" s="32" t="str">
        <f t="shared" si="38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 x14ac:dyDescent="0.2">
      <c r="T1807" s="32" t="str">
        <f t="shared" si="38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 x14ac:dyDescent="0.2">
      <c r="T1808" s="32" t="str">
        <f t="shared" si="38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 x14ac:dyDescent="0.2">
      <c r="T1809" s="32" t="str">
        <f t="shared" si="38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 x14ac:dyDescent="0.2">
      <c r="T1810" s="32" t="str">
        <f t="shared" si="38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 x14ac:dyDescent="0.2">
      <c r="T1811" s="32" t="str">
        <f t="shared" si="38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 x14ac:dyDescent="0.2">
      <c r="T1812" s="32" t="str">
        <f t="shared" si="38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 x14ac:dyDescent="0.2">
      <c r="T1813" s="32" t="str">
        <f t="shared" si="38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 x14ac:dyDescent="0.2">
      <c r="T1814" s="32" t="str">
        <f t="shared" si="38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 x14ac:dyDescent="0.2">
      <c r="T1815" s="32" t="str">
        <f t="shared" si="38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 x14ac:dyDescent="0.2">
      <c r="T1816" s="32" t="str">
        <f t="shared" si="38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 x14ac:dyDescent="0.2">
      <c r="T1817" s="32" t="str">
        <f t="shared" si="38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 x14ac:dyDescent="0.2">
      <c r="T1818" s="32" t="str">
        <f t="shared" si="38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 x14ac:dyDescent="0.2">
      <c r="T1819" s="32" t="str">
        <f t="shared" si="38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 x14ac:dyDescent="0.2">
      <c r="T1820" s="32" t="str">
        <f t="shared" si="38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 x14ac:dyDescent="0.2">
      <c r="T1821" s="32" t="str">
        <f t="shared" si="38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 x14ac:dyDescent="0.2">
      <c r="T1822" s="32" t="str">
        <f t="shared" si="38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 x14ac:dyDescent="0.2">
      <c r="T1823" s="32" t="str">
        <f t="shared" si="38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 x14ac:dyDescent="0.2">
      <c r="T1824" s="32" t="str">
        <f t="shared" si="38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 x14ac:dyDescent="0.2">
      <c r="T1825" s="32" t="str">
        <f t="shared" si="38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 x14ac:dyDescent="0.2">
      <c r="T1826" s="32" t="str">
        <f t="shared" si="38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 x14ac:dyDescent="0.2">
      <c r="T1827" s="32" t="str">
        <f t="shared" si="38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 x14ac:dyDescent="0.2">
      <c r="T1828" s="32" t="str">
        <f t="shared" si="38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 x14ac:dyDescent="0.2">
      <c r="T1829" s="32" t="str">
        <f t="shared" si="38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 x14ac:dyDescent="0.2">
      <c r="T1830" s="32" t="str">
        <f t="shared" si="38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 x14ac:dyDescent="0.2">
      <c r="T1831" s="32" t="str">
        <f t="shared" si="38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 x14ac:dyDescent="0.2">
      <c r="T1832" s="32" t="str">
        <f t="shared" si="38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 x14ac:dyDescent="0.2">
      <c r="T1833" s="32" t="str">
        <f t="shared" si="38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 x14ac:dyDescent="0.2">
      <c r="T1834" s="32" t="str">
        <f t="shared" si="38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 x14ac:dyDescent="0.2">
      <c r="T1835" s="32" t="str">
        <f t="shared" si="38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 x14ac:dyDescent="0.2">
      <c r="T1836" s="32" t="str">
        <f t="shared" si="38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 x14ac:dyDescent="0.2">
      <c r="T1837" s="32" t="str">
        <f t="shared" si="38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 x14ac:dyDescent="0.2">
      <c r="T1838" s="32" t="str">
        <f t="shared" si="38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 x14ac:dyDescent="0.2">
      <c r="T1839" s="32" t="str">
        <f t="shared" si="38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 x14ac:dyDescent="0.2">
      <c r="T1840" s="32" t="str">
        <f t="shared" si="38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 x14ac:dyDescent="0.2">
      <c r="T1841" s="32" t="str">
        <f t="shared" si="38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 x14ac:dyDescent="0.2">
      <c r="T1842" s="32" t="str">
        <f t="shared" si="38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 x14ac:dyDescent="0.2">
      <c r="T1843" s="32" t="str">
        <f t="shared" si="38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 x14ac:dyDescent="0.2">
      <c r="T1844" s="32" t="str">
        <f t="shared" si="38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 x14ac:dyDescent="0.2">
      <c r="T1845" s="32" t="str">
        <f t="shared" si="38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 x14ac:dyDescent="0.2">
      <c r="T1846" s="32" t="str">
        <f t="shared" si="38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 x14ac:dyDescent="0.2">
      <c r="T1847" s="32" t="str">
        <f t="shared" si="38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 x14ac:dyDescent="0.2">
      <c r="T1848" s="32" t="str">
        <f t="shared" si="38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 x14ac:dyDescent="0.2">
      <c r="T1849" s="32" t="str">
        <f t="shared" si="38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 x14ac:dyDescent="0.2">
      <c r="T1850" s="32" t="str">
        <f t="shared" si="38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 x14ac:dyDescent="0.2">
      <c r="T1851" s="32" t="str">
        <f t="shared" si="38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 x14ac:dyDescent="0.2">
      <c r="T1852" s="32" t="str">
        <f t="shared" si="38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 x14ac:dyDescent="0.2">
      <c r="T1853" s="32" t="str">
        <f t="shared" si="38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 x14ac:dyDescent="0.2">
      <c r="T1854" s="32" t="str">
        <f t="shared" si="38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 x14ac:dyDescent="0.2">
      <c r="T1855" s="32" t="str">
        <f t="shared" si="38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 x14ac:dyDescent="0.2">
      <c r="T1856" s="32" t="str">
        <f t="shared" si="38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 x14ac:dyDescent="0.2">
      <c r="T1857" s="32" t="str">
        <f t="shared" si="38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 x14ac:dyDescent="0.2">
      <c r="T1858" s="32" t="str">
        <f t="shared" si="38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 x14ac:dyDescent="0.2">
      <c r="T1859" s="32" t="str">
        <f t="shared" si="38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 x14ac:dyDescent="0.2">
      <c r="T1860" s="32" t="str">
        <f t="shared" si="38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 x14ac:dyDescent="0.2">
      <c r="T1861" s="32" t="str">
        <f t="shared" si="38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 x14ac:dyDescent="0.2">
      <c r="T1862" s="32" t="str">
        <f t="shared" ref="T1862:T1925" si="39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 x14ac:dyDescent="0.2">
      <c r="T1863" s="32" t="str">
        <f t="shared" si="39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 x14ac:dyDescent="0.2">
      <c r="T1864" s="32" t="str">
        <f t="shared" si="39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 x14ac:dyDescent="0.2">
      <c r="T1865" s="32" t="str">
        <f t="shared" si="39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 x14ac:dyDescent="0.2">
      <c r="T1866" s="32" t="str">
        <f t="shared" si="39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 x14ac:dyDescent="0.2">
      <c r="T1867" s="32" t="str">
        <f t="shared" si="39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 x14ac:dyDescent="0.2">
      <c r="T1868" s="32" t="str">
        <f t="shared" si="39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 x14ac:dyDescent="0.2">
      <c r="T1869" s="32" t="str">
        <f t="shared" si="39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 x14ac:dyDescent="0.2">
      <c r="T1870" s="32" t="str">
        <f t="shared" si="39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 x14ac:dyDescent="0.2">
      <c r="T1871" s="32" t="str">
        <f t="shared" si="39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 x14ac:dyDescent="0.2">
      <c r="T1872" s="32" t="str">
        <f t="shared" si="39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 x14ac:dyDescent="0.2">
      <c r="T1873" s="32" t="str">
        <f t="shared" si="39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 x14ac:dyDescent="0.2">
      <c r="T1874" s="32" t="str">
        <f t="shared" si="39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 x14ac:dyDescent="0.2">
      <c r="T1875" s="32" t="str">
        <f t="shared" si="39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 x14ac:dyDescent="0.2">
      <c r="T1876" s="32" t="str">
        <f t="shared" si="39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 x14ac:dyDescent="0.2">
      <c r="T1877" s="32" t="str">
        <f t="shared" si="39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 x14ac:dyDescent="0.2">
      <c r="T1878" s="32" t="str">
        <f t="shared" si="39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 x14ac:dyDescent="0.2">
      <c r="T1879" s="32" t="str">
        <f t="shared" si="39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 x14ac:dyDescent="0.2">
      <c r="T1880" s="32" t="str">
        <f t="shared" si="39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 x14ac:dyDescent="0.2">
      <c r="T1881" s="32" t="str">
        <f t="shared" si="39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 x14ac:dyDescent="0.2">
      <c r="T1882" s="32" t="str">
        <f t="shared" si="39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 x14ac:dyDescent="0.2">
      <c r="T1883" s="32" t="str">
        <f t="shared" si="39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 x14ac:dyDescent="0.2">
      <c r="T1884" s="32" t="str">
        <f t="shared" si="39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 x14ac:dyDescent="0.2">
      <c r="T1885" s="32" t="str">
        <f t="shared" si="39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 x14ac:dyDescent="0.2">
      <c r="T1886" s="32" t="str">
        <f t="shared" si="39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 x14ac:dyDescent="0.2">
      <c r="T1887" s="32" t="str">
        <f t="shared" si="39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 x14ac:dyDescent="0.2">
      <c r="T1888" s="32" t="str">
        <f t="shared" si="39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 x14ac:dyDescent="0.2">
      <c r="T1889" s="32" t="str">
        <f t="shared" si="39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 x14ac:dyDescent="0.2">
      <c r="T1890" s="32" t="str">
        <f t="shared" si="39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 x14ac:dyDescent="0.2">
      <c r="T1891" s="32" t="str">
        <f t="shared" si="39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 x14ac:dyDescent="0.2">
      <c r="T1892" s="32" t="str">
        <f t="shared" si="39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 x14ac:dyDescent="0.2">
      <c r="T1893" s="32" t="str">
        <f t="shared" si="39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 x14ac:dyDescent="0.2">
      <c r="T1894" s="32" t="str">
        <f t="shared" si="39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 x14ac:dyDescent="0.2">
      <c r="T1895" s="32" t="str">
        <f t="shared" si="39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 x14ac:dyDescent="0.2">
      <c r="T1896" s="32" t="str">
        <f t="shared" si="39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 x14ac:dyDescent="0.2">
      <c r="T1897" s="32" t="str">
        <f t="shared" si="39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 x14ac:dyDescent="0.2">
      <c r="T1898" s="32" t="str">
        <f t="shared" si="39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 x14ac:dyDescent="0.2">
      <c r="T1899" s="32" t="str">
        <f t="shared" si="39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 x14ac:dyDescent="0.2">
      <c r="T1900" s="32" t="str">
        <f t="shared" si="39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 x14ac:dyDescent="0.2">
      <c r="T1901" s="32" t="str">
        <f t="shared" si="39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 x14ac:dyDescent="0.2">
      <c r="T1902" s="32" t="str">
        <f t="shared" si="39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 x14ac:dyDescent="0.2">
      <c r="T1903" s="32" t="str">
        <f t="shared" si="39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 x14ac:dyDescent="0.2">
      <c r="T1904" s="32" t="str">
        <f t="shared" si="39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 x14ac:dyDescent="0.2">
      <c r="T1905" s="32" t="str">
        <f t="shared" si="39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 x14ac:dyDescent="0.2">
      <c r="T1906" s="32" t="str">
        <f t="shared" si="39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 x14ac:dyDescent="0.2">
      <c r="T1907" s="32" t="str">
        <f t="shared" si="39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 x14ac:dyDescent="0.2">
      <c r="T1908" s="32" t="str">
        <f t="shared" si="39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 x14ac:dyDescent="0.2">
      <c r="T1909" s="32" t="str">
        <f t="shared" si="39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 x14ac:dyDescent="0.2">
      <c r="T1910" s="32" t="str">
        <f t="shared" si="39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 x14ac:dyDescent="0.2">
      <c r="T1911" s="32" t="str">
        <f t="shared" si="39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 x14ac:dyDescent="0.2">
      <c r="T1912" s="32" t="str">
        <f t="shared" si="39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 x14ac:dyDescent="0.2">
      <c r="T1913" s="32" t="str">
        <f t="shared" si="39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 x14ac:dyDescent="0.2">
      <c r="T1914" s="32" t="str">
        <f t="shared" si="39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 x14ac:dyDescent="0.2">
      <c r="T1915" s="32" t="str">
        <f t="shared" si="39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 x14ac:dyDescent="0.2">
      <c r="T1916" s="32" t="str">
        <f t="shared" si="39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 x14ac:dyDescent="0.2">
      <c r="T1917" s="32" t="str">
        <f t="shared" si="39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 x14ac:dyDescent="0.2">
      <c r="T1918" s="32" t="str">
        <f t="shared" si="39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 x14ac:dyDescent="0.2">
      <c r="T1919" s="32" t="str">
        <f t="shared" si="39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 x14ac:dyDescent="0.2">
      <c r="T1920" s="32" t="str">
        <f t="shared" si="39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 x14ac:dyDescent="0.2">
      <c r="T1921" s="32" t="str">
        <f t="shared" si="39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 x14ac:dyDescent="0.2">
      <c r="T1922" s="32" t="str">
        <f t="shared" si="39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 x14ac:dyDescent="0.2">
      <c r="T1923" s="32" t="str">
        <f t="shared" si="39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 x14ac:dyDescent="0.2">
      <c r="T1924" s="32" t="str">
        <f t="shared" si="39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 x14ac:dyDescent="0.2">
      <c r="T1925" s="32" t="str">
        <f t="shared" si="39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 x14ac:dyDescent="0.2">
      <c r="T1926" s="32" t="str">
        <f t="shared" ref="T1926:T1989" si="40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 x14ac:dyDescent="0.2">
      <c r="T1927" s="32" t="str">
        <f t="shared" si="40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 x14ac:dyDescent="0.2">
      <c r="T1928" s="32" t="str">
        <f t="shared" si="40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 x14ac:dyDescent="0.2">
      <c r="T1929" s="32" t="str">
        <f t="shared" si="40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 x14ac:dyDescent="0.2">
      <c r="T1930" s="32" t="str">
        <f t="shared" si="40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 x14ac:dyDescent="0.2">
      <c r="T1931" s="32" t="str">
        <f t="shared" si="40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 x14ac:dyDescent="0.2">
      <c r="T1932" s="32" t="str">
        <f t="shared" si="40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 x14ac:dyDescent="0.2">
      <c r="T1933" s="32" t="str">
        <f t="shared" si="40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 x14ac:dyDescent="0.2">
      <c r="T1934" s="32" t="str">
        <f t="shared" si="40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 x14ac:dyDescent="0.2">
      <c r="T1935" s="32" t="str">
        <f t="shared" si="40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 x14ac:dyDescent="0.2">
      <c r="T1936" s="32" t="str">
        <f t="shared" si="40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 x14ac:dyDescent="0.2">
      <c r="T1937" s="32" t="str">
        <f t="shared" si="40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 x14ac:dyDescent="0.2">
      <c r="T1938" s="32" t="str">
        <f t="shared" si="40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 x14ac:dyDescent="0.2">
      <c r="T1939" s="32" t="str">
        <f t="shared" si="40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 x14ac:dyDescent="0.2">
      <c r="T1940" s="32" t="str">
        <f t="shared" si="40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 x14ac:dyDescent="0.2">
      <c r="T1941" s="32" t="str">
        <f t="shared" si="40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 x14ac:dyDescent="0.2">
      <c r="T1942" s="32" t="str">
        <f t="shared" si="40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 x14ac:dyDescent="0.2">
      <c r="T1943" s="32" t="str">
        <f t="shared" si="40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 x14ac:dyDescent="0.2">
      <c r="T1944" s="32" t="str">
        <f t="shared" si="40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 x14ac:dyDescent="0.2">
      <c r="T1945" s="32" t="str">
        <f t="shared" si="40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 x14ac:dyDescent="0.2">
      <c r="T1946" s="32" t="str">
        <f t="shared" si="40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 x14ac:dyDescent="0.2">
      <c r="T1947" s="32" t="str">
        <f t="shared" si="40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 x14ac:dyDescent="0.2">
      <c r="T1948" s="32" t="str">
        <f t="shared" si="40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 x14ac:dyDescent="0.2">
      <c r="T1949" s="32" t="str">
        <f t="shared" si="40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 x14ac:dyDescent="0.2">
      <c r="T1950" s="32" t="str">
        <f t="shared" si="40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 x14ac:dyDescent="0.2">
      <c r="T1951" s="32" t="str">
        <f t="shared" si="40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 x14ac:dyDescent="0.2">
      <c r="T1952" s="32" t="str">
        <f t="shared" si="40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 x14ac:dyDescent="0.2">
      <c r="T1953" s="32" t="str">
        <f t="shared" si="40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 x14ac:dyDescent="0.2">
      <c r="T1954" s="32" t="str">
        <f t="shared" si="40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 x14ac:dyDescent="0.2">
      <c r="T1955" s="32" t="str">
        <f t="shared" si="40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 x14ac:dyDescent="0.2">
      <c r="T1956" s="32" t="str">
        <f t="shared" si="40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 x14ac:dyDescent="0.2">
      <c r="T1957" s="32" t="str">
        <f t="shared" si="40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 x14ac:dyDescent="0.2">
      <c r="T1958" s="32" t="str">
        <f t="shared" si="40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 x14ac:dyDescent="0.2">
      <c r="T1959" s="32" t="str">
        <f t="shared" si="40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 x14ac:dyDescent="0.2">
      <c r="T1960" s="32" t="str">
        <f t="shared" si="40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 x14ac:dyDescent="0.2">
      <c r="T1961" s="32" t="str">
        <f t="shared" si="40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 x14ac:dyDescent="0.2">
      <c r="T1962" s="32" t="str">
        <f t="shared" si="40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 x14ac:dyDescent="0.2">
      <c r="T1963" s="32" t="str">
        <f t="shared" si="40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 x14ac:dyDescent="0.2">
      <c r="T1964" s="32" t="str">
        <f t="shared" si="40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 x14ac:dyDescent="0.2">
      <c r="T1965" s="32" t="str">
        <f t="shared" si="40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 x14ac:dyDescent="0.2">
      <c r="T1966" s="32" t="str">
        <f t="shared" si="40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 x14ac:dyDescent="0.2">
      <c r="T1967" s="32" t="str">
        <f t="shared" si="40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 x14ac:dyDescent="0.2">
      <c r="T1968" s="32" t="str">
        <f t="shared" si="40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 x14ac:dyDescent="0.2">
      <c r="T1969" s="32" t="str">
        <f t="shared" si="40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 x14ac:dyDescent="0.2">
      <c r="T1970" s="32" t="str">
        <f t="shared" si="40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 x14ac:dyDescent="0.2">
      <c r="T1971" s="32" t="str">
        <f t="shared" si="40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 x14ac:dyDescent="0.2">
      <c r="T1972" s="32" t="str">
        <f t="shared" si="40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 x14ac:dyDescent="0.2">
      <c r="T1973" s="32" t="str">
        <f t="shared" si="40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 x14ac:dyDescent="0.2">
      <c r="T1974" s="32" t="str">
        <f t="shared" si="40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 x14ac:dyDescent="0.2">
      <c r="T1975" s="32" t="str">
        <f t="shared" si="40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 x14ac:dyDescent="0.2">
      <c r="T1976" s="32" t="str">
        <f t="shared" si="40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 x14ac:dyDescent="0.2">
      <c r="T1977" s="32" t="str">
        <f t="shared" si="40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 x14ac:dyDescent="0.2">
      <c r="T1978" s="32" t="str">
        <f t="shared" si="40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 x14ac:dyDescent="0.2">
      <c r="T1979" s="32" t="str">
        <f t="shared" si="40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 x14ac:dyDescent="0.2">
      <c r="T1980" s="32" t="str">
        <f t="shared" si="40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 x14ac:dyDescent="0.2">
      <c r="T1981" s="32" t="str">
        <f t="shared" si="40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 x14ac:dyDescent="0.2">
      <c r="T1982" s="32" t="str">
        <f t="shared" si="40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 x14ac:dyDescent="0.2">
      <c r="T1983" s="32" t="str">
        <f t="shared" si="40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 x14ac:dyDescent="0.2">
      <c r="T1984" s="32" t="str">
        <f t="shared" si="40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 x14ac:dyDescent="0.2">
      <c r="T1985" s="32" t="str">
        <f t="shared" si="40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 x14ac:dyDescent="0.2">
      <c r="T1986" s="32" t="str">
        <f t="shared" si="40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 x14ac:dyDescent="0.2">
      <c r="T1987" s="32" t="str">
        <f t="shared" si="40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 x14ac:dyDescent="0.2">
      <c r="T1988" s="32" t="str">
        <f t="shared" si="40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 x14ac:dyDescent="0.2">
      <c r="T1989" s="32" t="str">
        <f t="shared" si="40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 x14ac:dyDescent="0.2">
      <c r="T1990" s="32" t="str">
        <f t="shared" ref="T1990:T2053" si="41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 x14ac:dyDescent="0.2">
      <c r="T1991" s="32" t="str">
        <f t="shared" si="41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 x14ac:dyDescent="0.2">
      <c r="T1992" s="32" t="str">
        <f t="shared" si="41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 x14ac:dyDescent="0.2">
      <c r="T1993" s="32" t="str">
        <f t="shared" si="41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 x14ac:dyDescent="0.2">
      <c r="T1994" s="32" t="str">
        <f t="shared" si="41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 x14ac:dyDescent="0.2">
      <c r="T1995" s="32" t="str">
        <f t="shared" si="41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 x14ac:dyDescent="0.2">
      <c r="T1996" s="32" t="str">
        <f t="shared" si="41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 x14ac:dyDescent="0.2">
      <c r="T1997" s="32" t="str">
        <f t="shared" si="41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 x14ac:dyDescent="0.2">
      <c r="T1998" s="32" t="str">
        <f t="shared" si="41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 x14ac:dyDescent="0.2">
      <c r="T1999" s="32" t="str">
        <f t="shared" si="41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 x14ac:dyDescent="0.2">
      <c r="T2000" s="32" t="str">
        <f t="shared" si="41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 x14ac:dyDescent="0.2">
      <c r="T2001" s="32" t="str">
        <f t="shared" si="41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 x14ac:dyDescent="0.2">
      <c r="T2002" s="32" t="str">
        <f t="shared" si="41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 x14ac:dyDescent="0.2">
      <c r="T2003" s="32" t="str">
        <f t="shared" si="41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 x14ac:dyDescent="0.2">
      <c r="T2004" s="32" t="str">
        <f t="shared" si="41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 x14ac:dyDescent="0.2">
      <c r="T2005" s="32" t="str">
        <f t="shared" si="41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 x14ac:dyDescent="0.2">
      <c r="T2006" s="32" t="str">
        <f t="shared" si="41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 x14ac:dyDescent="0.2">
      <c r="T2007" s="32" t="str">
        <f t="shared" si="41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 x14ac:dyDescent="0.2">
      <c r="T2008" s="32" t="str">
        <f t="shared" si="41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 x14ac:dyDescent="0.2">
      <c r="T2009" s="32" t="str">
        <f t="shared" si="41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 x14ac:dyDescent="0.2">
      <c r="T2010" s="32" t="str">
        <f t="shared" si="41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 x14ac:dyDescent="0.2">
      <c r="T2011" s="32" t="str">
        <f t="shared" si="41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 x14ac:dyDescent="0.2">
      <c r="T2012" s="32" t="str">
        <f t="shared" si="41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 x14ac:dyDescent="0.2">
      <c r="T2013" s="32" t="str">
        <f t="shared" si="41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 x14ac:dyDescent="0.2">
      <c r="T2014" s="32" t="str">
        <f t="shared" si="41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 x14ac:dyDescent="0.2">
      <c r="T2015" s="32" t="str">
        <f t="shared" si="41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 x14ac:dyDescent="0.2">
      <c r="T2016" s="32" t="str">
        <f t="shared" si="41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 x14ac:dyDescent="0.2">
      <c r="T2017" s="32" t="str">
        <f t="shared" si="41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 x14ac:dyDescent="0.2">
      <c r="T2018" s="32" t="str">
        <f t="shared" si="41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 x14ac:dyDescent="0.2">
      <c r="T2019" s="32" t="str">
        <f t="shared" si="41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 x14ac:dyDescent="0.2">
      <c r="T2020" s="32" t="str">
        <f t="shared" si="41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 x14ac:dyDescent="0.2">
      <c r="T2021" s="32" t="str">
        <f t="shared" si="41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 x14ac:dyDescent="0.2">
      <c r="T2022" s="32" t="str">
        <f t="shared" si="41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 x14ac:dyDescent="0.2">
      <c r="T2023" s="32" t="str">
        <f t="shared" si="41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 x14ac:dyDescent="0.2">
      <c r="T2024" s="32" t="str">
        <f t="shared" si="41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 x14ac:dyDescent="0.2">
      <c r="T2025" s="32" t="str">
        <f t="shared" si="41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 x14ac:dyDescent="0.2">
      <c r="T2026" s="32" t="str">
        <f t="shared" si="41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 x14ac:dyDescent="0.2">
      <c r="T2027" s="32" t="str">
        <f t="shared" si="41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 x14ac:dyDescent="0.2">
      <c r="T2028" s="32" t="str">
        <f t="shared" si="41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 x14ac:dyDescent="0.2">
      <c r="T2029" s="32" t="str">
        <f t="shared" si="41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 x14ac:dyDescent="0.2">
      <c r="T2030" s="32" t="str">
        <f t="shared" si="41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 x14ac:dyDescent="0.2">
      <c r="T2031" s="32" t="str">
        <f t="shared" si="41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 x14ac:dyDescent="0.2">
      <c r="T2032" s="32" t="str">
        <f t="shared" si="41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 x14ac:dyDescent="0.2">
      <c r="T2033" s="32" t="str">
        <f t="shared" si="41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 x14ac:dyDescent="0.2">
      <c r="T2034" s="32" t="str">
        <f t="shared" si="41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 x14ac:dyDescent="0.2">
      <c r="T2035" s="32" t="str">
        <f t="shared" si="41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 x14ac:dyDescent="0.2">
      <c r="T2036" s="32" t="str">
        <f t="shared" si="41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 x14ac:dyDescent="0.2">
      <c r="T2037" s="32" t="str">
        <f t="shared" si="41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 x14ac:dyDescent="0.2">
      <c r="T2038" s="32" t="str">
        <f t="shared" si="41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 x14ac:dyDescent="0.2">
      <c r="T2039" s="32" t="str">
        <f t="shared" si="41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 x14ac:dyDescent="0.2">
      <c r="T2040" s="32" t="str">
        <f t="shared" si="41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 x14ac:dyDescent="0.2">
      <c r="T2041" s="32" t="str">
        <f t="shared" si="41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 x14ac:dyDescent="0.2">
      <c r="T2042" s="32" t="str">
        <f t="shared" si="41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 x14ac:dyDescent="0.2">
      <c r="T2043" s="32" t="str">
        <f t="shared" si="41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 x14ac:dyDescent="0.2">
      <c r="T2044" s="32" t="str">
        <f t="shared" si="41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 x14ac:dyDescent="0.2">
      <c r="T2045" s="32" t="str">
        <f t="shared" si="41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 x14ac:dyDescent="0.2">
      <c r="T2046" s="32" t="str">
        <f t="shared" si="41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 x14ac:dyDescent="0.2">
      <c r="T2047" s="32" t="str">
        <f t="shared" si="41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 x14ac:dyDescent="0.2">
      <c r="T2048" s="32" t="str">
        <f t="shared" si="41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 x14ac:dyDescent="0.2">
      <c r="T2049" s="32" t="str">
        <f t="shared" si="41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 x14ac:dyDescent="0.2">
      <c r="T2050" s="32" t="str">
        <f t="shared" si="41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 x14ac:dyDescent="0.2">
      <c r="T2051" s="32" t="str">
        <f t="shared" si="41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 x14ac:dyDescent="0.2">
      <c r="T2052" s="32" t="str">
        <f t="shared" si="41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 x14ac:dyDescent="0.2">
      <c r="T2053" s="32" t="str">
        <f t="shared" si="41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 x14ac:dyDescent="0.2">
      <c r="T2054" s="32" t="str">
        <f t="shared" ref="T2054:T2117" si="42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 x14ac:dyDescent="0.2">
      <c r="T2055" s="32" t="str">
        <f t="shared" si="42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 x14ac:dyDescent="0.2">
      <c r="T2056" s="32" t="str">
        <f t="shared" si="42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 x14ac:dyDescent="0.2">
      <c r="T2057" s="32" t="str">
        <f t="shared" si="42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 x14ac:dyDescent="0.2">
      <c r="T2058" s="32" t="str">
        <f t="shared" si="42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 x14ac:dyDescent="0.2">
      <c r="T2059" s="32" t="str">
        <f t="shared" si="42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 x14ac:dyDescent="0.2">
      <c r="T2060" s="32" t="str">
        <f t="shared" si="42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 x14ac:dyDescent="0.2">
      <c r="T2061" s="32" t="str">
        <f t="shared" si="42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 x14ac:dyDescent="0.2">
      <c r="T2062" s="32" t="str">
        <f t="shared" si="42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 x14ac:dyDescent="0.2">
      <c r="T2063" s="32" t="str">
        <f t="shared" si="42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 x14ac:dyDescent="0.2">
      <c r="T2064" s="32" t="str">
        <f t="shared" si="42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 x14ac:dyDescent="0.2">
      <c r="T2065" s="32" t="str">
        <f t="shared" si="42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 x14ac:dyDescent="0.2">
      <c r="T2066" s="32" t="str">
        <f t="shared" si="42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 x14ac:dyDescent="0.2">
      <c r="T2067" s="32" t="str">
        <f t="shared" si="42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 x14ac:dyDescent="0.2">
      <c r="T2068" s="32" t="str">
        <f t="shared" si="42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 x14ac:dyDescent="0.2">
      <c r="T2069" s="32" t="str">
        <f t="shared" si="42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 x14ac:dyDescent="0.2">
      <c r="T2070" s="32" t="str">
        <f t="shared" si="42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 x14ac:dyDescent="0.2">
      <c r="T2071" s="32" t="str">
        <f t="shared" si="42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 x14ac:dyDescent="0.2">
      <c r="T2072" s="32" t="str">
        <f t="shared" si="42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 x14ac:dyDescent="0.2">
      <c r="T2073" s="32" t="str">
        <f t="shared" si="42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 x14ac:dyDescent="0.2">
      <c r="T2074" s="32" t="str">
        <f t="shared" si="42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 x14ac:dyDescent="0.2">
      <c r="T2075" s="32" t="str">
        <f t="shared" si="42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 x14ac:dyDescent="0.2">
      <c r="T2076" s="32" t="str">
        <f t="shared" si="42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 x14ac:dyDescent="0.2">
      <c r="T2077" s="32" t="str">
        <f t="shared" si="42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 x14ac:dyDescent="0.2">
      <c r="T2078" s="32" t="str">
        <f t="shared" si="42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 x14ac:dyDescent="0.2">
      <c r="T2079" s="32" t="str">
        <f t="shared" si="42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 x14ac:dyDescent="0.2">
      <c r="T2080" s="32" t="str">
        <f t="shared" si="42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 x14ac:dyDescent="0.2">
      <c r="T2081" s="32" t="str">
        <f t="shared" si="42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 x14ac:dyDescent="0.2">
      <c r="T2082" s="32" t="str">
        <f t="shared" si="42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 x14ac:dyDescent="0.2">
      <c r="T2083" s="32" t="str">
        <f t="shared" si="42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 x14ac:dyDescent="0.2">
      <c r="T2084" s="32" t="str">
        <f t="shared" si="42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 x14ac:dyDescent="0.2">
      <c r="T2085" s="32" t="str">
        <f t="shared" si="42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 x14ac:dyDescent="0.2">
      <c r="T2086" s="32" t="str">
        <f t="shared" si="42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 x14ac:dyDescent="0.2">
      <c r="T2087" s="32" t="str">
        <f t="shared" si="42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 x14ac:dyDescent="0.2">
      <c r="T2088" s="32" t="str">
        <f t="shared" si="42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 x14ac:dyDescent="0.2">
      <c r="T2089" s="32" t="str">
        <f t="shared" si="42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 x14ac:dyDescent="0.2">
      <c r="T2090" s="32" t="str">
        <f t="shared" si="42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 x14ac:dyDescent="0.2">
      <c r="T2091" s="32" t="str">
        <f t="shared" si="42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 x14ac:dyDescent="0.2">
      <c r="T2092" s="32" t="str">
        <f t="shared" si="42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 x14ac:dyDescent="0.2">
      <c r="T2093" s="32" t="str">
        <f t="shared" si="42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 x14ac:dyDescent="0.2">
      <c r="T2094" s="32" t="str">
        <f t="shared" si="42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 x14ac:dyDescent="0.2">
      <c r="T2095" s="32" t="str">
        <f t="shared" si="42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 x14ac:dyDescent="0.2">
      <c r="T2096" s="32" t="str">
        <f t="shared" si="42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 x14ac:dyDescent="0.2">
      <c r="T2097" s="32" t="str">
        <f t="shared" si="42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 x14ac:dyDescent="0.2">
      <c r="T2098" s="32" t="str">
        <f t="shared" si="42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 x14ac:dyDescent="0.2">
      <c r="T2099" s="32" t="str">
        <f t="shared" si="42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 x14ac:dyDescent="0.2">
      <c r="T2100" s="32" t="str">
        <f t="shared" si="42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 x14ac:dyDescent="0.2">
      <c r="T2101" s="32" t="str">
        <f t="shared" si="42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 x14ac:dyDescent="0.2">
      <c r="T2102" s="32" t="str">
        <f t="shared" si="42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 x14ac:dyDescent="0.2">
      <c r="T2103" s="32" t="str">
        <f t="shared" si="42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 x14ac:dyDescent="0.2">
      <c r="T2104" s="32" t="str">
        <f t="shared" si="42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 x14ac:dyDescent="0.2">
      <c r="T2105" s="32" t="str">
        <f t="shared" si="42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 x14ac:dyDescent="0.2">
      <c r="T2106" s="32" t="str">
        <f t="shared" si="42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 x14ac:dyDescent="0.2">
      <c r="T2107" s="32" t="str">
        <f t="shared" si="42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 x14ac:dyDescent="0.2">
      <c r="T2108" s="32" t="str">
        <f t="shared" si="42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 x14ac:dyDescent="0.2">
      <c r="T2109" s="32" t="str">
        <f t="shared" si="42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 x14ac:dyDescent="0.2">
      <c r="T2110" s="32" t="str">
        <f t="shared" si="42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 x14ac:dyDescent="0.2">
      <c r="T2111" s="32" t="str">
        <f t="shared" si="42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 x14ac:dyDescent="0.2">
      <c r="T2112" s="32" t="str">
        <f t="shared" si="42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 x14ac:dyDescent="0.2">
      <c r="T2113" s="32" t="str">
        <f t="shared" si="42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 x14ac:dyDescent="0.2">
      <c r="T2114" s="32" t="str">
        <f t="shared" si="42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 x14ac:dyDescent="0.2">
      <c r="T2115" s="32" t="str">
        <f t="shared" si="42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 x14ac:dyDescent="0.2">
      <c r="T2116" s="32" t="str">
        <f t="shared" si="42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 x14ac:dyDescent="0.2">
      <c r="T2117" s="32" t="str">
        <f t="shared" si="42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 x14ac:dyDescent="0.2">
      <c r="T2118" s="32" t="str">
        <f t="shared" ref="T2118:T2181" si="43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 x14ac:dyDescent="0.2">
      <c r="T2119" s="32" t="str">
        <f t="shared" si="43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 x14ac:dyDescent="0.2">
      <c r="T2120" s="32" t="str">
        <f t="shared" si="43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 x14ac:dyDescent="0.2">
      <c r="T2121" s="32" t="str">
        <f t="shared" si="43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 x14ac:dyDescent="0.2">
      <c r="T2122" s="32" t="str">
        <f t="shared" si="43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 x14ac:dyDescent="0.2">
      <c r="T2123" s="32" t="str">
        <f t="shared" si="43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 x14ac:dyDescent="0.2">
      <c r="T2124" s="32" t="str">
        <f t="shared" si="43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 x14ac:dyDescent="0.2">
      <c r="T2125" s="32" t="str">
        <f t="shared" si="43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 x14ac:dyDescent="0.2">
      <c r="T2126" s="32" t="str">
        <f t="shared" si="43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 x14ac:dyDescent="0.2">
      <c r="T2127" s="32" t="str">
        <f t="shared" si="43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 x14ac:dyDescent="0.2">
      <c r="T2128" s="32" t="str">
        <f t="shared" si="43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 x14ac:dyDescent="0.2">
      <c r="T2129" s="32" t="str">
        <f t="shared" si="43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 x14ac:dyDescent="0.2">
      <c r="T2130" s="32" t="str">
        <f t="shared" si="43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 x14ac:dyDescent="0.2">
      <c r="T2131" s="32" t="str">
        <f t="shared" si="43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 x14ac:dyDescent="0.2">
      <c r="T2132" s="32" t="str">
        <f t="shared" si="43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 x14ac:dyDescent="0.2">
      <c r="T2133" s="32" t="str">
        <f t="shared" si="43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 x14ac:dyDescent="0.2">
      <c r="T2134" s="32" t="str">
        <f t="shared" si="43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 x14ac:dyDescent="0.2">
      <c r="T2135" s="32" t="str">
        <f t="shared" si="43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 x14ac:dyDescent="0.2">
      <c r="T2136" s="32" t="str">
        <f t="shared" si="43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 x14ac:dyDescent="0.2">
      <c r="T2137" s="32" t="str">
        <f t="shared" si="43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 x14ac:dyDescent="0.2">
      <c r="T2138" s="32" t="str">
        <f t="shared" si="43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 x14ac:dyDescent="0.2">
      <c r="T2139" s="32" t="str">
        <f t="shared" si="43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 x14ac:dyDescent="0.2">
      <c r="T2140" s="32" t="str">
        <f t="shared" si="43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 x14ac:dyDescent="0.2">
      <c r="T2141" s="32" t="str">
        <f t="shared" si="43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 x14ac:dyDescent="0.2">
      <c r="T2142" s="32" t="str">
        <f t="shared" si="43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 x14ac:dyDescent="0.2">
      <c r="T2143" s="32" t="str">
        <f t="shared" si="43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 x14ac:dyDescent="0.2">
      <c r="T2144" s="32" t="str">
        <f t="shared" si="43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 x14ac:dyDescent="0.2">
      <c r="T2145" s="32" t="str">
        <f t="shared" si="43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 x14ac:dyDescent="0.2">
      <c r="T2146" s="32" t="str">
        <f t="shared" si="43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 x14ac:dyDescent="0.2">
      <c r="T2147" s="32" t="str">
        <f t="shared" si="43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 x14ac:dyDescent="0.2">
      <c r="T2148" s="32" t="str">
        <f t="shared" si="43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 x14ac:dyDescent="0.2">
      <c r="T2149" s="32" t="str">
        <f t="shared" si="43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 x14ac:dyDescent="0.2">
      <c r="T2150" s="32" t="str">
        <f t="shared" si="43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 x14ac:dyDescent="0.2">
      <c r="T2151" s="32" t="str">
        <f t="shared" si="43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 x14ac:dyDescent="0.2">
      <c r="T2152" s="32" t="str">
        <f t="shared" si="43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 x14ac:dyDescent="0.2">
      <c r="T2153" s="32" t="str">
        <f t="shared" si="43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 x14ac:dyDescent="0.2">
      <c r="T2154" s="32" t="str">
        <f t="shared" si="43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 x14ac:dyDescent="0.2">
      <c r="T2155" s="32" t="str">
        <f t="shared" si="43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 x14ac:dyDescent="0.2">
      <c r="T2156" s="32" t="str">
        <f t="shared" si="43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 x14ac:dyDescent="0.2">
      <c r="T2157" s="32" t="str">
        <f t="shared" si="43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 x14ac:dyDescent="0.2">
      <c r="T2158" s="32" t="str">
        <f t="shared" si="43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 x14ac:dyDescent="0.2">
      <c r="T2159" s="32" t="str">
        <f t="shared" si="43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 x14ac:dyDescent="0.2">
      <c r="T2160" s="32" t="str">
        <f t="shared" si="43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 x14ac:dyDescent="0.2">
      <c r="T2161" s="32" t="str">
        <f t="shared" si="43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 x14ac:dyDescent="0.2">
      <c r="T2162" s="32" t="str">
        <f t="shared" si="43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 x14ac:dyDescent="0.2">
      <c r="T2163" s="32" t="str">
        <f t="shared" si="43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 x14ac:dyDescent="0.2">
      <c r="T2164" s="32" t="str">
        <f t="shared" si="43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 x14ac:dyDescent="0.2">
      <c r="T2165" s="32" t="str">
        <f t="shared" si="43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 x14ac:dyDescent="0.2">
      <c r="T2166" s="32" t="str">
        <f t="shared" si="43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 x14ac:dyDescent="0.2">
      <c r="T2167" s="32" t="str">
        <f t="shared" si="43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 x14ac:dyDescent="0.2">
      <c r="T2168" s="32" t="str">
        <f t="shared" si="43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 x14ac:dyDescent="0.2">
      <c r="T2169" s="32" t="str">
        <f t="shared" si="43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 x14ac:dyDescent="0.2">
      <c r="T2170" s="32" t="str">
        <f t="shared" si="43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 x14ac:dyDescent="0.2">
      <c r="T2171" s="32" t="str">
        <f t="shared" si="43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 x14ac:dyDescent="0.2">
      <c r="T2172" s="32" t="str">
        <f t="shared" si="43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 x14ac:dyDescent="0.2">
      <c r="T2173" s="32" t="str">
        <f t="shared" si="43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 x14ac:dyDescent="0.2">
      <c r="T2174" s="32" t="str">
        <f t="shared" si="43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 x14ac:dyDescent="0.2">
      <c r="T2175" s="32" t="str">
        <f t="shared" si="43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 x14ac:dyDescent="0.2">
      <c r="T2176" s="32" t="str">
        <f t="shared" si="43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 x14ac:dyDescent="0.2">
      <c r="T2177" s="32" t="str">
        <f t="shared" si="43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 x14ac:dyDescent="0.2">
      <c r="T2178" s="32" t="str">
        <f t="shared" si="43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 x14ac:dyDescent="0.2">
      <c r="T2179" s="32" t="str">
        <f t="shared" si="43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 x14ac:dyDescent="0.2">
      <c r="T2180" s="32" t="str">
        <f t="shared" si="43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 x14ac:dyDescent="0.2">
      <c r="T2181" s="32" t="str">
        <f t="shared" si="43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 x14ac:dyDescent="0.2">
      <c r="T2182" s="32" t="str">
        <f t="shared" ref="T2182:T2245" si="44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 x14ac:dyDescent="0.2">
      <c r="T2183" s="32" t="str">
        <f t="shared" si="44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 x14ac:dyDescent="0.2">
      <c r="T2184" s="32" t="str">
        <f t="shared" si="44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 x14ac:dyDescent="0.2">
      <c r="T2185" s="32" t="str">
        <f t="shared" si="44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 x14ac:dyDescent="0.2">
      <c r="T2186" s="32" t="str">
        <f t="shared" si="44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 x14ac:dyDescent="0.2">
      <c r="T2187" s="32" t="str">
        <f t="shared" si="44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 x14ac:dyDescent="0.2">
      <c r="T2188" s="32" t="str">
        <f t="shared" si="44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 x14ac:dyDescent="0.2">
      <c r="T2189" s="32" t="str">
        <f t="shared" si="44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 x14ac:dyDescent="0.2">
      <c r="T2190" s="32" t="str">
        <f t="shared" si="44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 x14ac:dyDescent="0.2">
      <c r="T2191" s="32" t="str">
        <f t="shared" si="44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 x14ac:dyDescent="0.2">
      <c r="T2192" s="32" t="str">
        <f t="shared" si="44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 x14ac:dyDescent="0.2">
      <c r="T2193" s="32" t="str">
        <f t="shared" si="44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 x14ac:dyDescent="0.2">
      <c r="T2194" s="32" t="str">
        <f t="shared" si="44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 x14ac:dyDescent="0.2">
      <c r="T2195" s="32" t="str">
        <f t="shared" si="44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 x14ac:dyDescent="0.2">
      <c r="T2196" s="32" t="str">
        <f t="shared" si="44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 x14ac:dyDescent="0.2">
      <c r="T2197" s="32" t="str">
        <f t="shared" si="44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 x14ac:dyDescent="0.2">
      <c r="T2198" s="32" t="str">
        <f t="shared" si="44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 x14ac:dyDescent="0.2">
      <c r="T2199" s="32" t="str">
        <f t="shared" si="44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 x14ac:dyDescent="0.2">
      <c r="T2200" s="32" t="str">
        <f t="shared" si="44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 x14ac:dyDescent="0.2">
      <c r="T2201" s="32" t="str">
        <f t="shared" si="44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 x14ac:dyDescent="0.2">
      <c r="T2202" s="32" t="str">
        <f t="shared" si="44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 x14ac:dyDescent="0.2">
      <c r="T2203" s="32" t="str">
        <f t="shared" si="44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 x14ac:dyDescent="0.2">
      <c r="T2204" s="32" t="str">
        <f t="shared" si="44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 x14ac:dyDescent="0.2">
      <c r="T2205" s="32" t="str">
        <f t="shared" si="44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 x14ac:dyDescent="0.2">
      <c r="T2206" s="32" t="str">
        <f t="shared" si="44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 x14ac:dyDescent="0.2">
      <c r="T2207" s="32" t="str">
        <f t="shared" si="44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 x14ac:dyDescent="0.2">
      <c r="T2208" s="32" t="str">
        <f t="shared" si="44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 x14ac:dyDescent="0.2">
      <c r="T2209" s="32" t="str">
        <f t="shared" si="44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 x14ac:dyDescent="0.2">
      <c r="T2210" s="32" t="str">
        <f t="shared" si="44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 x14ac:dyDescent="0.2">
      <c r="T2211" s="32" t="str">
        <f t="shared" si="44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 x14ac:dyDescent="0.2">
      <c r="T2212" s="32" t="str">
        <f t="shared" si="44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 x14ac:dyDescent="0.2">
      <c r="T2213" s="32" t="str">
        <f t="shared" si="44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 x14ac:dyDescent="0.2">
      <c r="T2214" s="32" t="str">
        <f t="shared" si="44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 x14ac:dyDescent="0.2">
      <c r="T2215" s="32" t="str">
        <f t="shared" si="44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 x14ac:dyDescent="0.2">
      <c r="T2216" s="32" t="str">
        <f t="shared" si="44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 x14ac:dyDescent="0.2">
      <c r="T2217" s="32" t="str">
        <f t="shared" si="44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 x14ac:dyDescent="0.2">
      <c r="T2218" s="32" t="str">
        <f t="shared" si="44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 x14ac:dyDescent="0.2">
      <c r="T2219" s="32" t="str">
        <f t="shared" si="44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 x14ac:dyDescent="0.2">
      <c r="T2220" s="32" t="str">
        <f t="shared" si="44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 x14ac:dyDescent="0.2">
      <c r="T2221" s="32" t="str">
        <f t="shared" si="44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 x14ac:dyDescent="0.2">
      <c r="T2222" s="32" t="str">
        <f t="shared" si="44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 x14ac:dyDescent="0.2">
      <c r="T2223" s="32" t="str">
        <f t="shared" si="44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 x14ac:dyDescent="0.2">
      <c r="T2224" s="32" t="str">
        <f t="shared" si="44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 x14ac:dyDescent="0.2">
      <c r="T2225" s="32" t="str">
        <f t="shared" si="44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 x14ac:dyDescent="0.2">
      <c r="T2226" s="32" t="str">
        <f t="shared" si="44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 x14ac:dyDescent="0.2">
      <c r="T2227" s="32" t="str">
        <f t="shared" si="44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 x14ac:dyDescent="0.2">
      <c r="T2228" s="32" t="str">
        <f t="shared" si="44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 x14ac:dyDescent="0.2">
      <c r="T2229" s="32" t="str">
        <f t="shared" si="44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 x14ac:dyDescent="0.2">
      <c r="T2230" s="32" t="str">
        <f t="shared" si="44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 x14ac:dyDescent="0.2">
      <c r="T2231" s="32" t="str">
        <f t="shared" si="44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 x14ac:dyDescent="0.2">
      <c r="T2232" s="32" t="str">
        <f t="shared" si="44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 x14ac:dyDescent="0.2">
      <c r="T2233" s="32" t="str">
        <f t="shared" si="44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 x14ac:dyDescent="0.2">
      <c r="T2234" s="32" t="str">
        <f t="shared" si="44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 x14ac:dyDescent="0.2">
      <c r="T2235" s="32" t="str">
        <f t="shared" si="44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 x14ac:dyDescent="0.2">
      <c r="T2236" s="32" t="str">
        <f t="shared" si="44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 x14ac:dyDescent="0.2">
      <c r="T2237" s="32" t="str">
        <f t="shared" si="44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 x14ac:dyDescent="0.2">
      <c r="T2238" s="32" t="str">
        <f t="shared" si="44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 x14ac:dyDescent="0.2">
      <c r="T2239" s="32" t="str">
        <f t="shared" si="44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 x14ac:dyDescent="0.2">
      <c r="T2240" s="32" t="str">
        <f t="shared" si="44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 x14ac:dyDescent="0.2">
      <c r="T2241" s="32" t="str">
        <f t="shared" si="44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 x14ac:dyDescent="0.2">
      <c r="T2242" s="32" t="str">
        <f t="shared" si="44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 x14ac:dyDescent="0.2">
      <c r="T2243" s="32" t="str">
        <f t="shared" si="44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 x14ac:dyDescent="0.2">
      <c r="T2244" s="32" t="str">
        <f t="shared" si="44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 x14ac:dyDescent="0.2">
      <c r="T2245" s="32" t="str">
        <f t="shared" si="44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 x14ac:dyDescent="0.2">
      <c r="T2246" s="32" t="str">
        <f t="shared" ref="T2246:T2309" si="45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 x14ac:dyDescent="0.2">
      <c r="T2247" s="32" t="str">
        <f t="shared" si="45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 x14ac:dyDescent="0.2">
      <c r="T2248" s="32" t="str">
        <f t="shared" si="45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 x14ac:dyDescent="0.2">
      <c r="T2249" s="32" t="str">
        <f t="shared" si="45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 x14ac:dyDescent="0.2">
      <c r="T2250" s="32" t="str">
        <f t="shared" si="45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 x14ac:dyDescent="0.2">
      <c r="T2251" s="32" t="str">
        <f t="shared" si="45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 x14ac:dyDescent="0.2">
      <c r="T2252" s="32" t="str">
        <f t="shared" si="45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 x14ac:dyDescent="0.2">
      <c r="T2253" s="32" t="str">
        <f t="shared" si="45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 x14ac:dyDescent="0.2">
      <c r="T2254" s="32" t="str">
        <f t="shared" si="45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 x14ac:dyDescent="0.2">
      <c r="T2255" s="32" t="str">
        <f t="shared" si="45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 x14ac:dyDescent="0.2">
      <c r="T2256" s="32" t="str">
        <f t="shared" si="45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 x14ac:dyDescent="0.2">
      <c r="T2257" s="32" t="str">
        <f t="shared" si="45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 x14ac:dyDescent="0.2">
      <c r="T2258" s="32" t="str">
        <f t="shared" si="45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 x14ac:dyDescent="0.2">
      <c r="T2259" s="32" t="str">
        <f t="shared" si="45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 x14ac:dyDescent="0.2">
      <c r="T2260" s="32" t="str">
        <f t="shared" si="45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 x14ac:dyDescent="0.2">
      <c r="T2261" s="32" t="str">
        <f t="shared" si="45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 x14ac:dyDescent="0.2">
      <c r="T2262" s="32" t="str">
        <f t="shared" si="45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 x14ac:dyDescent="0.2">
      <c r="T2263" s="32" t="str">
        <f t="shared" si="45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 x14ac:dyDescent="0.2">
      <c r="T2264" s="32" t="str">
        <f t="shared" si="45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 x14ac:dyDescent="0.2">
      <c r="T2265" s="32" t="str">
        <f t="shared" si="45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 x14ac:dyDescent="0.2">
      <c r="T2266" s="32" t="str">
        <f t="shared" si="45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 x14ac:dyDescent="0.2">
      <c r="T2267" s="32" t="str">
        <f t="shared" si="45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 x14ac:dyDescent="0.2">
      <c r="T2268" s="32" t="str">
        <f t="shared" si="45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 x14ac:dyDescent="0.2">
      <c r="T2269" s="32" t="str">
        <f t="shared" si="45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 x14ac:dyDescent="0.2">
      <c r="T2270" s="32" t="str">
        <f t="shared" si="45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 x14ac:dyDescent="0.2">
      <c r="T2271" s="32" t="str">
        <f t="shared" si="45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 x14ac:dyDescent="0.2">
      <c r="T2272" s="32" t="str">
        <f t="shared" si="45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 x14ac:dyDescent="0.2">
      <c r="T2273" s="32" t="str">
        <f t="shared" si="45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 x14ac:dyDescent="0.2">
      <c r="T2274" s="32" t="str">
        <f t="shared" si="45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 x14ac:dyDescent="0.2">
      <c r="T2275" s="32" t="str">
        <f t="shared" si="45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 x14ac:dyDescent="0.2">
      <c r="T2276" s="32" t="str">
        <f t="shared" si="45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 x14ac:dyDescent="0.2">
      <c r="T2277" s="32" t="str">
        <f t="shared" si="45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 x14ac:dyDescent="0.2">
      <c r="T2278" s="32" t="str">
        <f t="shared" si="45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 x14ac:dyDescent="0.2">
      <c r="T2279" s="32" t="str">
        <f t="shared" si="45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 x14ac:dyDescent="0.2">
      <c r="T2280" s="32" t="str">
        <f t="shared" si="45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 x14ac:dyDescent="0.2">
      <c r="T2281" s="32" t="str">
        <f t="shared" si="45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 x14ac:dyDescent="0.2">
      <c r="T2282" s="32" t="str">
        <f t="shared" si="45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 x14ac:dyDescent="0.2">
      <c r="T2283" s="32" t="str">
        <f t="shared" si="45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 x14ac:dyDescent="0.2">
      <c r="T2284" s="32" t="str">
        <f t="shared" si="45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 x14ac:dyDescent="0.2">
      <c r="T2285" s="32" t="str">
        <f t="shared" si="45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 x14ac:dyDescent="0.2">
      <c r="T2286" s="32" t="str">
        <f t="shared" si="45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 x14ac:dyDescent="0.2">
      <c r="T2287" s="32" t="str">
        <f t="shared" si="45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 x14ac:dyDescent="0.2">
      <c r="T2288" s="32" t="str">
        <f t="shared" si="45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 x14ac:dyDescent="0.2">
      <c r="T2289" s="32" t="str">
        <f t="shared" si="45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 x14ac:dyDescent="0.2">
      <c r="T2290" s="32" t="str">
        <f t="shared" si="45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 x14ac:dyDescent="0.2">
      <c r="T2291" s="32" t="str">
        <f t="shared" si="45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 x14ac:dyDescent="0.2">
      <c r="T2292" s="32" t="str">
        <f t="shared" si="45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 x14ac:dyDescent="0.2">
      <c r="T2293" s="32" t="str">
        <f t="shared" si="45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 x14ac:dyDescent="0.2">
      <c r="T2294" s="32" t="str">
        <f t="shared" si="45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 x14ac:dyDescent="0.2">
      <c r="T2295" s="32" t="str">
        <f t="shared" si="45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 x14ac:dyDescent="0.2">
      <c r="T2296" s="32" t="str">
        <f t="shared" si="45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 x14ac:dyDescent="0.2">
      <c r="T2297" s="32" t="str">
        <f t="shared" si="45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 x14ac:dyDescent="0.2">
      <c r="T2298" s="32" t="str">
        <f t="shared" si="45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 x14ac:dyDescent="0.2">
      <c r="T2299" s="32" t="str">
        <f t="shared" si="45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 x14ac:dyDescent="0.2">
      <c r="T2300" s="32" t="str">
        <f t="shared" si="45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 x14ac:dyDescent="0.2">
      <c r="T2301" s="32" t="str">
        <f t="shared" si="45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 x14ac:dyDescent="0.2">
      <c r="T2302" s="32" t="str">
        <f t="shared" si="45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 x14ac:dyDescent="0.2">
      <c r="T2303" s="32" t="str">
        <f t="shared" si="45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 x14ac:dyDescent="0.2">
      <c r="T2304" s="32" t="str">
        <f t="shared" si="45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 x14ac:dyDescent="0.2">
      <c r="T2305" s="32" t="str">
        <f t="shared" si="45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 x14ac:dyDescent="0.2">
      <c r="T2306" s="32" t="str">
        <f t="shared" si="45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 x14ac:dyDescent="0.2">
      <c r="T2307" s="32" t="str">
        <f t="shared" si="45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 x14ac:dyDescent="0.2">
      <c r="T2308" s="32" t="str">
        <f t="shared" si="45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 x14ac:dyDescent="0.2">
      <c r="T2309" s="32" t="str">
        <f t="shared" si="45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 x14ac:dyDescent="0.2">
      <c r="T2310" s="32" t="str">
        <f t="shared" ref="T2310:T2373" si="46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 x14ac:dyDescent="0.2">
      <c r="T2311" s="32" t="str">
        <f t="shared" si="46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 x14ac:dyDescent="0.2">
      <c r="T2312" s="32" t="str">
        <f t="shared" si="46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 x14ac:dyDescent="0.2">
      <c r="T2313" s="32" t="str">
        <f t="shared" si="46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 x14ac:dyDescent="0.2">
      <c r="T2314" s="32" t="str">
        <f t="shared" si="46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 x14ac:dyDescent="0.2">
      <c r="T2315" s="32" t="str">
        <f t="shared" si="46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 x14ac:dyDescent="0.2">
      <c r="T2316" s="32" t="str">
        <f t="shared" si="46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 x14ac:dyDescent="0.2">
      <c r="T2317" s="32" t="str">
        <f t="shared" si="46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 x14ac:dyDescent="0.2">
      <c r="T2318" s="32" t="str">
        <f t="shared" si="46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 x14ac:dyDescent="0.2">
      <c r="T2319" s="32" t="str">
        <f t="shared" si="46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 x14ac:dyDescent="0.2">
      <c r="T2320" s="32" t="str">
        <f t="shared" si="46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 x14ac:dyDescent="0.2">
      <c r="T2321" s="32" t="str">
        <f t="shared" si="46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 x14ac:dyDescent="0.2">
      <c r="T2322" s="32" t="str">
        <f t="shared" si="46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 x14ac:dyDescent="0.2">
      <c r="T2323" s="32" t="str">
        <f t="shared" si="46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 x14ac:dyDescent="0.2">
      <c r="T2324" s="32" t="str">
        <f t="shared" si="46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 x14ac:dyDescent="0.2">
      <c r="T2325" s="32" t="str">
        <f t="shared" si="46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 x14ac:dyDescent="0.2">
      <c r="T2326" s="32" t="str">
        <f t="shared" si="46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 x14ac:dyDescent="0.2">
      <c r="T2327" s="32" t="str">
        <f t="shared" si="46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 x14ac:dyDescent="0.2">
      <c r="T2328" s="32" t="str">
        <f t="shared" si="46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 x14ac:dyDescent="0.2">
      <c r="T2329" s="32" t="str">
        <f t="shared" si="46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 x14ac:dyDescent="0.2">
      <c r="T2330" s="32" t="str">
        <f t="shared" si="46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 x14ac:dyDescent="0.2">
      <c r="T2331" s="32" t="str">
        <f t="shared" si="46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 x14ac:dyDescent="0.2">
      <c r="T2332" s="32" t="str">
        <f t="shared" si="46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 x14ac:dyDescent="0.2">
      <c r="T2333" s="32" t="str">
        <f t="shared" si="46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 x14ac:dyDescent="0.2">
      <c r="T2334" s="32" t="str">
        <f t="shared" si="46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 x14ac:dyDescent="0.2">
      <c r="T2335" s="32" t="str">
        <f t="shared" si="46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 x14ac:dyDescent="0.2">
      <c r="T2336" s="32" t="str">
        <f t="shared" si="46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 x14ac:dyDescent="0.2">
      <c r="T2337" s="32" t="str">
        <f t="shared" si="46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 x14ac:dyDescent="0.2">
      <c r="T2338" s="32" t="str">
        <f t="shared" si="46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 x14ac:dyDescent="0.2">
      <c r="T2339" s="32" t="str">
        <f t="shared" si="46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 x14ac:dyDescent="0.2">
      <c r="T2340" s="32" t="str">
        <f t="shared" si="46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 x14ac:dyDescent="0.2">
      <c r="T2341" s="32" t="str">
        <f t="shared" si="46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 x14ac:dyDescent="0.2">
      <c r="T2342" s="32" t="str">
        <f t="shared" si="46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 x14ac:dyDescent="0.2">
      <c r="T2343" s="32" t="str">
        <f t="shared" si="46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 x14ac:dyDescent="0.2">
      <c r="T2344" s="32" t="str">
        <f t="shared" si="46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 x14ac:dyDescent="0.2">
      <c r="T2345" s="32" t="str">
        <f t="shared" si="46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 x14ac:dyDescent="0.2">
      <c r="T2346" s="32" t="str">
        <f t="shared" si="46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 x14ac:dyDescent="0.2">
      <c r="T2347" s="32" t="str">
        <f t="shared" si="46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 x14ac:dyDescent="0.2">
      <c r="T2348" s="32" t="str">
        <f t="shared" si="46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 x14ac:dyDescent="0.2">
      <c r="T2349" s="32" t="str">
        <f t="shared" si="46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 x14ac:dyDescent="0.2">
      <c r="T2350" s="32" t="str">
        <f t="shared" si="46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 x14ac:dyDescent="0.2">
      <c r="T2351" s="32" t="str">
        <f t="shared" si="46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 x14ac:dyDescent="0.2">
      <c r="T2352" s="32" t="str">
        <f t="shared" si="46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 x14ac:dyDescent="0.2">
      <c r="T2353" s="32" t="str">
        <f t="shared" si="46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 x14ac:dyDescent="0.2">
      <c r="T2354" s="32" t="str">
        <f t="shared" si="46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 x14ac:dyDescent="0.2">
      <c r="T2355" s="32" t="str">
        <f t="shared" si="46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 x14ac:dyDescent="0.2">
      <c r="T2356" s="32" t="str">
        <f t="shared" si="46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 x14ac:dyDescent="0.2">
      <c r="T2357" s="32" t="str">
        <f t="shared" si="46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 x14ac:dyDescent="0.2">
      <c r="T2358" s="32" t="str">
        <f t="shared" si="46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 x14ac:dyDescent="0.2">
      <c r="T2359" s="32" t="str">
        <f t="shared" si="46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 x14ac:dyDescent="0.2">
      <c r="T2360" s="32" t="str">
        <f t="shared" si="46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 x14ac:dyDescent="0.2">
      <c r="T2361" s="32" t="str">
        <f t="shared" si="46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 x14ac:dyDescent="0.2">
      <c r="T2362" s="32" t="str">
        <f t="shared" si="46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 x14ac:dyDescent="0.2">
      <c r="T2363" s="32" t="str">
        <f t="shared" si="46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 x14ac:dyDescent="0.2">
      <c r="T2364" s="32" t="str">
        <f t="shared" si="46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 x14ac:dyDescent="0.2">
      <c r="T2365" s="32" t="str">
        <f t="shared" si="46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 x14ac:dyDescent="0.2">
      <c r="T2366" s="32" t="str">
        <f t="shared" si="46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 x14ac:dyDescent="0.2">
      <c r="T2367" s="32" t="str">
        <f t="shared" si="46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 x14ac:dyDescent="0.2">
      <c r="T2368" s="32" t="str">
        <f t="shared" si="46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 x14ac:dyDescent="0.2">
      <c r="T2369" s="32" t="str">
        <f t="shared" si="46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 x14ac:dyDescent="0.2">
      <c r="T2370" s="32" t="str">
        <f t="shared" si="46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 x14ac:dyDescent="0.2">
      <c r="T2371" s="32" t="str">
        <f t="shared" si="46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 x14ac:dyDescent="0.2">
      <c r="T2372" s="32" t="str">
        <f t="shared" si="46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 x14ac:dyDescent="0.2">
      <c r="T2373" s="32" t="str">
        <f t="shared" si="46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 x14ac:dyDescent="0.2">
      <c r="T2374" s="32" t="str">
        <f t="shared" ref="T2374:T2437" si="47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 x14ac:dyDescent="0.2">
      <c r="T2375" s="32" t="str">
        <f t="shared" si="47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 x14ac:dyDescent="0.2">
      <c r="T2376" s="32" t="str">
        <f t="shared" si="47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 x14ac:dyDescent="0.2">
      <c r="T2377" s="32" t="str">
        <f t="shared" si="47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 x14ac:dyDescent="0.2">
      <c r="T2378" s="32" t="str">
        <f t="shared" si="47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 x14ac:dyDescent="0.2">
      <c r="T2379" s="32" t="str">
        <f t="shared" si="47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 x14ac:dyDescent="0.2">
      <c r="T2380" s="32" t="str">
        <f t="shared" si="47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 x14ac:dyDescent="0.2">
      <c r="T2381" s="32" t="str">
        <f t="shared" si="47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 x14ac:dyDescent="0.2">
      <c r="T2382" s="32" t="str">
        <f t="shared" si="47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 x14ac:dyDescent="0.2">
      <c r="T2383" s="32" t="str">
        <f t="shared" si="47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 x14ac:dyDescent="0.2">
      <c r="T2384" s="32" t="str">
        <f t="shared" si="47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 x14ac:dyDescent="0.2">
      <c r="T2385" s="32" t="str">
        <f t="shared" si="47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 x14ac:dyDescent="0.2">
      <c r="T2386" s="32" t="str">
        <f t="shared" si="47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 x14ac:dyDescent="0.2">
      <c r="T2387" s="32" t="str">
        <f t="shared" si="47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 x14ac:dyDescent="0.2">
      <c r="T2388" s="32" t="str">
        <f t="shared" si="47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 x14ac:dyDescent="0.2">
      <c r="T2389" s="32" t="str">
        <f t="shared" si="47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 x14ac:dyDescent="0.2">
      <c r="T2390" s="32" t="str">
        <f t="shared" si="47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 x14ac:dyDescent="0.2">
      <c r="T2391" s="32" t="str">
        <f t="shared" si="47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 x14ac:dyDescent="0.2">
      <c r="T2392" s="32" t="str">
        <f t="shared" si="47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 x14ac:dyDescent="0.2">
      <c r="T2393" s="32" t="str">
        <f t="shared" si="47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 x14ac:dyDescent="0.2">
      <c r="T2394" s="32" t="str">
        <f t="shared" si="47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 x14ac:dyDescent="0.2">
      <c r="T2395" s="32" t="str">
        <f t="shared" si="47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 x14ac:dyDescent="0.2">
      <c r="T2396" s="32" t="str">
        <f t="shared" si="47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 x14ac:dyDescent="0.2">
      <c r="T2397" s="32" t="str">
        <f t="shared" si="47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 x14ac:dyDescent="0.2">
      <c r="T2398" s="32" t="str">
        <f t="shared" si="47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 x14ac:dyDescent="0.2">
      <c r="T2399" s="32" t="str">
        <f t="shared" si="47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 x14ac:dyDescent="0.2">
      <c r="T2400" s="32" t="str">
        <f t="shared" si="47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 x14ac:dyDescent="0.2">
      <c r="T2401" s="32" t="str">
        <f t="shared" si="47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 x14ac:dyDescent="0.2">
      <c r="T2402" s="32" t="str">
        <f t="shared" si="47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 x14ac:dyDescent="0.2">
      <c r="T2403" s="32" t="str">
        <f t="shared" si="47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 x14ac:dyDescent="0.2">
      <c r="T2404" s="32" t="str">
        <f t="shared" si="47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 x14ac:dyDescent="0.2">
      <c r="T2405" s="32" t="str">
        <f t="shared" si="47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 x14ac:dyDescent="0.2">
      <c r="T2406" s="32" t="str">
        <f t="shared" si="47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 x14ac:dyDescent="0.2">
      <c r="T2407" s="32" t="str">
        <f t="shared" si="47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 x14ac:dyDescent="0.2">
      <c r="T2408" s="32" t="str">
        <f t="shared" si="47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 x14ac:dyDescent="0.2">
      <c r="T2409" s="32" t="str">
        <f t="shared" si="47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 x14ac:dyDescent="0.2">
      <c r="T2410" s="32" t="str">
        <f t="shared" si="47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 x14ac:dyDescent="0.2">
      <c r="T2411" s="32" t="str">
        <f t="shared" si="47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 x14ac:dyDescent="0.2">
      <c r="T2412" s="32" t="str">
        <f t="shared" si="47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 x14ac:dyDescent="0.2">
      <c r="T2413" s="32" t="str">
        <f t="shared" si="47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 x14ac:dyDescent="0.2">
      <c r="T2414" s="32" t="str">
        <f t="shared" si="47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 x14ac:dyDescent="0.2">
      <c r="T2415" s="32" t="str">
        <f t="shared" si="47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 x14ac:dyDescent="0.2">
      <c r="T2416" s="32" t="str">
        <f t="shared" si="47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 x14ac:dyDescent="0.2">
      <c r="T2417" s="32" t="str">
        <f t="shared" si="47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 x14ac:dyDescent="0.2">
      <c r="T2418" s="32" t="str">
        <f t="shared" si="47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 x14ac:dyDescent="0.2">
      <c r="T2419" s="32" t="str">
        <f t="shared" si="47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 x14ac:dyDescent="0.2">
      <c r="T2420" s="32" t="str">
        <f t="shared" si="47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 x14ac:dyDescent="0.2">
      <c r="T2421" s="32" t="str">
        <f t="shared" si="47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 x14ac:dyDescent="0.2">
      <c r="T2422" s="32" t="str">
        <f t="shared" si="47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 x14ac:dyDescent="0.2">
      <c r="T2423" s="32" t="str">
        <f t="shared" si="47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 x14ac:dyDescent="0.2">
      <c r="T2424" s="32" t="str">
        <f t="shared" si="47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 x14ac:dyDescent="0.2">
      <c r="T2425" s="32" t="str">
        <f t="shared" si="47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 x14ac:dyDescent="0.2">
      <c r="T2426" s="32" t="str">
        <f t="shared" si="47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 x14ac:dyDescent="0.2">
      <c r="T2427" s="32" t="str">
        <f t="shared" si="47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 x14ac:dyDescent="0.2">
      <c r="T2428" s="32" t="str">
        <f t="shared" si="47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 x14ac:dyDescent="0.2">
      <c r="T2429" s="32" t="str">
        <f t="shared" si="47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 x14ac:dyDescent="0.2">
      <c r="T2430" s="32" t="str">
        <f t="shared" si="47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 x14ac:dyDescent="0.2">
      <c r="T2431" s="32" t="str">
        <f t="shared" si="47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 x14ac:dyDescent="0.2">
      <c r="T2432" s="32" t="str">
        <f t="shared" si="47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 x14ac:dyDescent="0.2">
      <c r="T2433" s="32" t="str">
        <f t="shared" si="47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 x14ac:dyDescent="0.2">
      <c r="T2434" s="32" t="str">
        <f t="shared" si="47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 x14ac:dyDescent="0.2">
      <c r="T2435" s="32" t="str">
        <f t="shared" si="47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 x14ac:dyDescent="0.2">
      <c r="T2436" s="32" t="str">
        <f t="shared" si="47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 x14ac:dyDescent="0.2">
      <c r="T2437" s="32" t="str">
        <f t="shared" si="47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 x14ac:dyDescent="0.2">
      <c r="T2438" s="32" t="str">
        <f t="shared" ref="T2438:T2501" si="48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 x14ac:dyDescent="0.2">
      <c r="T2439" s="32" t="str">
        <f t="shared" si="48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 x14ac:dyDescent="0.2">
      <c r="T2440" s="32" t="str">
        <f t="shared" si="48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 x14ac:dyDescent="0.2">
      <c r="T2441" s="32" t="str">
        <f t="shared" si="48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 x14ac:dyDescent="0.2">
      <c r="T2442" s="32" t="str">
        <f t="shared" si="48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 x14ac:dyDescent="0.2">
      <c r="T2443" s="32" t="str">
        <f t="shared" si="48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 x14ac:dyDescent="0.2">
      <c r="T2444" s="32" t="str">
        <f t="shared" si="48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 x14ac:dyDescent="0.2">
      <c r="T2445" s="32" t="str">
        <f t="shared" si="48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 x14ac:dyDescent="0.2">
      <c r="T2446" s="32" t="str">
        <f t="shared" si="48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 x14ac:dyDescent="0.2">
      <c r="T2447" s="32" t="str">
        <f t="shared" si="48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 x14ac:dyDescent="0.2">
      <c r="T2448" s="32" t="str">
        <f t="shared" si="48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 x14ac:dyDescent="0.2">
      <c r="T2449" s="32" t="str">
        <f t="shared" si="48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 x14ac:dyDescent="0.2">
      <c r="T2450" s="32" t="str">
        <f t="shared" si="48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 x14ac:dyDescent="0.2">
      <c r="T2451" s="32" t="str">
        <f t="shared" si="48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 x14ac:dyDescent="0.2">
      <c r="T2452" s="32" t="str">
        <f t="shared" si="48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 x14ac:dyDescent="0.2">
      <c r="T2453" s="32" t="str">
        <f t="shared" si="48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 x14ac:dyDescent="0.2">
      <c r="T2454" s="32" t="str">
        <f t="shared" si="48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 x14ac:dyDescent="0.2">
      <c r="T2455" s="32" t="str">
        <f t="shared" si="48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 x14ac:dyDescent="0.2">
      <c r="T2456" s="32" t="str">
        <f t="shared" si="48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 x14ac:dyDescent="0.2">
      <c r="T2457" s="32" t="str">
        <f t="shared" si="48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 x14ac:dyDescent="0.2">
      <c r="T2458" s="32" t="str">
        <f t="shared" si="48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 x14ac:dyDescent="0.2">
      <c r="T2459" s="32" t="str">
        <f t="shared" si="48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 x14ac:dyDescent="0.2">
      <c r="T2460" s="32" t="str">
        <f t="shared" si="48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 x14ac:dyDescent="0.2">
      <c r="T2461" s="32" t="str">
        <f t="shared" si="48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 x14ac:dyDescent="0.2">
      <c r="T2462" s="32" t="str">
        <f t="shared" si="48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 x14ac:dyDescent="0.2">
      <c r="T2463" s="32" t="str">
        <f t="shared" si="48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 x14ac:dyDescent="0.2">
      <c r="T2464" s="32" t="str">
        <f t="shared" si="48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 x14ac:dyDescent="0.2">
      <c r="T2465" s="32" t="str">
        <f t="shared" si="48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 x14ac:dyDescent="0.2">
      <c r="T2466" s="32" t="str">
        <f t="shared" si="48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 x14ac:dyDescent="0.2">
      <c r="T2467" s="32" t="str">
        <f t="shared" si="48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 x14ac:dyDescent="0.2">
      <c r="T2468" s="32" t="str">
        <f t="shared" si="48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 x14ac:dyDescent="0.2">
      <c r="T2469" s="32" t="str">
        <f t="shared" si="48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 x14ac:dyDescent="0.2">
      <c r="T2470" s="32" t="str">
        <f t="shared" si="48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 x14ac:dyDescent="0.2">
      <c r="T2471" s="32" t="str">
        <f t="shared" si="48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 x14ac:dyDescent="0.2">
      <c r="T2472" s="32" t="str">
        <f t="shared" si="48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 x14ac:dyDescent="0.2">
      <c r="T2473" s="32" t="str">
        <f t="shared" si="48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 x14ac:dyDescent="0.2">
      <c r="T2474" s="32" t="str">
        <f t="shared" si="48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 x14ac:dyDescent="0.2">
      <c r="T2475" s="32" t="str">
        <f t="shared" si="48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 x14ac:dyDescent="0.2">
      <c r="T2476" s="32" t="str">
        <f t="shared" si="48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 x14ac:dyDescent="0.2">
      <c r="T2477" s="32" t="str">
        <f t="shared" si="48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 x14ac:dyDescent="0.2">
      <c r="T2478" s="32" t="str">
        <f t="shared" si="48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 x14ac:dyDescent="0.2">
      <c r="T2479" s="32" t="str">
        <f t="shared" si="48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 x14ac:dyDescent="0.2">
      <c r="T2480" s="32" t="str">
        <f t="shared" si="48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 x14ac:dyDescent="0.2">
      <c r="T2481" s="32" t="str">
        <f t="shared" si="48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 x14ac:dyDescent="0.2">
      <c r="T2482" s="32" t="str">
        <f t="shared" si="48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 x14ac:dyDescent="0.2">
      <c r="T2483" s="32" t="str">
        <f t="shared" si="48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 x14ac:dyDescent="0.2">
      <c r="T2484" s="32" t="str">
        <f t="shared" si="48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 x14ac:dyDescent="0.2">
      <c r="T2485" s="32" t="str">
        <f t="shared" si="48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 x14ac:dyDescent="0.2">
      <c r="T2486" s="32" t="str">
        <f t="shared" si="48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 x14ac:dyDescent="0.2">
      <c r="T2487" s="32" t="str">
        <f t="shared" si="48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 x14ac:dyDescent="0.2">
      <c r="T2488" s="32" t="str">
        <f t="shared" si="48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 x14ac:dyDescent="0.2">
      <c r="T2489" s="32" t="str">
        <f t="shared" si="48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 x14ac:dyDescent="0.2">
      <c r="T2490" s="32" t="str">
        <f t="shared" si="48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 x14ac:dyDescent="0.2">
      <c r="T2491" s="32" t="str">
        <f t="shared" si="48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 x14ac:dyDescent="0.2">
      <c r="T2492" s="32" t="str">
        <f t="shared" si="48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 x14ac:dyDescent="0.2">
      <c r="T2493" s="32" t="str">
        <f t="shared" si="48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 x14ac:dyDescent="0.2">
      <c r="T2494" s="32" t="str">
        <f t="shared" si="48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 x14ac:dyDescent="0.2">
      <c r="T2495" s="32" t="str">
        <f t="shared" si="48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 x14ac:dyDescent="0.2">
      <c r="T2496" s="32" t="str">
        <f t="shared" si="48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 x14ac:dyDescent="0.2">
      <c r="T2497" s="32" t="str">
        <f t="shared" si="48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 x14ac:dyDescent="0.2">
      <c r="T2498" s="32" t="str">
        <f t="shared" si="48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 x14ac:dyDescent="0.2">
      <c r="T2499" s="32" t="str">
        <f t="shared" si="48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 x14ac:dyDescent="0.2">
      <c r="T2500" s="32" t="str">
        <f t="shared" si="48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 x14ac:dyDescent="0.2">
      <c r="T2501" s="32" t="str">
        <f t="shared" si="48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 x14ac:dyDescent="0.2">
      <c r="T2502" s="32" t="str">
        <f t="shared" ref="T2502:T2565" si="49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 x14ac:dyDescent="0.2">
      <c r="T2503" s="32" t="str">
        <f t="shared" si="49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 x14ac:dyDescent="0.2">
      <c r="T2504" s="32" t="str">
        <f t="shared" si="49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 x14ac:dyDescent="0.2">
      <c r="T2505" s="32" t="str">
        <f t="shared" si="49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 x14ac:dyDescent="0.2">
      <c r="T2506" s="32" t="str">
        <f t="shared" si="49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 x14ac:dyDescent="0.2">
      <c r="T2507" s="32" t="str">
        <f t="shared" si="49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 x14ac:dyDescent="0.2">
      <c r="T2508" s="32" t="str">
        <f t="shared" si="49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 x14ac:dyDescent="0.2">
      <c r="T2509" s="32" t="str">
        <f t="shared" si="49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 x14ac:dyDescent="0.2">
      <c r="T2510" s="32" t="str">
        <f t="shared" si="49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 x14ac:dyDescent="0.2">
      <c r="T2511" s="32" t="str">
        <f t="shared" si="49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 x14ac:dyDescent="0.2">
      <c r="T2512" s="32" t="str">
        <f t="shared" si="49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 x14ac:dyDescent="0.2">
      <c r="T2513" s="32" t="str">
        <f t="shared" si="49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 x14ac:dyDescent="0.2">
      <c r="T2514" s="32" t="str">
        <f t="shared" si="49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 x14ac:dyDescent="0.2">
      <c r="T2515" s="32" t="str">
        <f t="shared" si="49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 x14ac:dyDescent="0.2">
      <c r="T2516" s="32" t="str">
        <f t="shared" si="49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 x14ac:dyDescent="0.2">
      <c r="T2517" s="32" t="str">
        <f t="shared" si="49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 x14ac:dyDescent="0.2">
      <c r="T2518" s="32" t="str">
        <f t="shared" si="49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 x14ac:dyDescent="0.2">
      <c r="T2519" s="32" t="str">
        <f t="shared" si="49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 x14ac:dyDescent="0.2">
      <c r="T2520" s="32" t="str">
        <f t="shared" si="49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 x14ac:dyDescent="0.2">
      <c r="T2521" s="32" t="str">
        <f t="shared" si="49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 x14ac:dyDescent="0.2">
      <c r="T2522" s="32" t="str">
        <f t="shared" si="49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 x14ac:dyDescent="0.2">
      <c r="T2523" s="32" t="str">
        <f t="shared" si="49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 x14ac:dyDescent="0.2">
      <c r="T2524" s="32" t="str">
        <f t="shared" si="49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 x14ac:dyDescent="0.2">
      <c r="T2525" s="32" t="str">
        <f t="shared" si="49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 x14ac:dyDescent="0.2">
      <c r="T2526" s="32" t="str">
        <f t="shared" si="49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 x14ac:dyDescent="0.2">
      <c r="T2527" s="32" t="str">
        <f t="shared" si="49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 x14ac:dyDescent="0.2">
      <c r="T2528" s="32" t="str">
        <f t="shared" si="49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 x14ac:dyDescent="0.2">
      <c r="T2529" s="32" t="str">
        <f t="shared" si="49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 x14ac:dyDescent="0.2">
      <c r="T2530" s="32" t="str">
        <f t="shared" si="49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 x14ac:dyDescent="0.2">
      <c r="T2531" s="32" t="str">
        <f t="shared" si="49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 x14ac:dyDescent="0.2">
      <c r="T2532" s="32" t="str">
        <f t="shared" si="49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 x14ac:dyDescent="0.2">
      <c r="T2533" s="32" t="str">
        <f t="shared" si="49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 x14ac:dyDescent="0.2">
      <c r="T2534" s="32" t="str">
        <f t="shared" si="49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 x14ac:dyDescent="0.2">
      <c r="T2535" s="32" t="str">
        <f t="shared" si="49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 x14ac:dyDescent="0.2">
      <c r="T2536" s="32" t="str">
        <f t="shared" si="49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 x14ac:dyDescent="0.2">
      <c r="T2537" s="32" t="str">
        <f t="shared" si="49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 x14ac:dyDescent="0.2">
      <c r="T2538" s="32" t="str">
        <f t="shared" si="49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 x14ac:dyDescent="0.2">
      <c r="T2539" s="32" t="str">
        <f t="shared" si="49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 x14ac:dyDescent="0.2">
      <c r="T2540" s="32" t="str">
        <f t="shared" si="49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 x14ac:dyDescent="0.2">
      <c r="T2541" s="32" t="str">
        <f t="shared" si="49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 x14ac:dyDescent="0.2">
      <c r="T2542" s="32" t="str">
        <f t="shared" si="49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 x14ac:dyDescent="0.2">
      <c r="T2543" s="32" t="str">
        <f t="shared" si="49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 x14ac:dyDescent="0.2">
      <c r="T2544" s="32" t="str">
        <f t="shared" si="49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 x14ac:dyDescent="0.2">
      <c r="T2545" s="32" t="str">
        <f t="shared" si="49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 x14ac:dyDescent="0.2">
      <c r="T2546" s="32" t="str">
        <f t="shared" si="49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 x14ac:dyDescent="0.2">
      <c r="T2547" s="32" t="str">
        <f t="shared" si="49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 x14ac:dyDescent="0.2">
      <c r="T2548" s="32" t="str">
        <f t="shared" si="49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 x14ac:dyDescent="0.2">
      <c r="T2549" s="32" t="str">
        <f t="shared" si="49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 x14ac:dyDescent="0.2">
      <c r="T2550" s="32" t="str">
        <f t="shared" si="49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 x14ac:dyDescent="0.2">
      <c r="T2551" s="32" t="str">
        <f t="shared" si="49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 x14ac:dyDescent="0.2">
      <c r="T2552" s="32" t="str">
        <f t="shared" si="49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 x14ac:dyDescent="0.2">
      <c r="T2553" s="32" t="str">
        <f t="shared" si="49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 x14ac:dyDescent="0.2">
      <c r="T2554" s="32" t="str">
        <f t="shared" si="49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 x14ac:dyDescent="0.2">
      <c r="T2555" s="32" t="str">
        <f t="shared" si="49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 x14ac:dyDescent="0.2">
      <c r="T2556" s="32" t="str">
        <f t="shared" si="49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 x14ac:dyDescent="0.2">
      <c r="T2557" s="32" t="str">
        <f t="shared" si="49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 x14ac:dyDescent="0.2">
      <c r="T2558" s="32" t="str">
        <f t="shared" si="49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 x14ac:dyDescent="0.2">
      <c r="T2559" s="32" t="str">
        <f t="shared" si="49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 x14ac:dyDescent="0.2">
      <c r="T2560" s="32" t="str">
        <f t="shared" si="49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 x14ac:dyDescent="0.2">
      <c r="T2561" s="32" t="str">
        <f t="shared" si="49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 x14ac:dyDescent="0.2">
      <c r="T2562" s="32" t="str">
        <f t="shared" si="49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 x14ac:dyDescent="0.2">
      <c r="T2563" s="32" t="str">
        <f t="shared" si="49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 x14ac:dyDescent="0.2">
      <c r="T2564" s="32" t="str">
        <f t="shared" si="49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 x14ac:dyDescent="0.2">
      <c r="T2565" s="32" t="str">
        <f t="shared" si="49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 x14ac:dyDescent="0.2">
      <c r="T2566" s="32" t="str">
        <f t="shared" ref="T2566:T2629" si="50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 x14ac:dyDescent="0.2">
      <c r="T2567" s="32" t="str">
        <f t="shared" si="50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 x14ac:dyDescent="0.2">
      <c r="T2568" s="32" t="str">
        <f t="shared" si="50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 x14ac:dyDescent="0.2">
      <c r="T2569" s="32" t="str">
        <f t="shared" si="50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 x14ac:dyDescent="0.2">
      <c r="T2570" s="32" t="str">
        <f t="shared" si="50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 x14ac:dyDescent="0.2">
      <c r="T2571" s="32" t="str">
        <f t="shared" si="50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 x14ac:dyDescent="0.2">
      <c r="T2572" s="32" t="str">
        <f t="shared" si="50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 x14ac:dyDescent="0.2">
      <c r="T2573" s="32" t="str">
        <f t="shared" si="50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 x14ac:dyDescent="0.2">
      <c r="T2574" s="32" t="str">
        <f t="shared" si="50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 x14ac:dyDescent="0.2">
      <c r="T2575" s="32" t="str">
        <f t="shared" si="50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 x14ac:dyDescent="0.2">
      <c r="T2576" s="32" t="str">
        <f t="shared" si="50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 x14ac:dyDescent="0.2">
      <c r="T2577" s="32" t="str">
        <f t="shared" si="50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 x14ac:dyDescent="0.2">
      <c r="T2578" s="32" t="str">
        <f t="shared" si="50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 x14ac:dyDescent="0.2">
      <c r="T2579" s="32" t="str">
        <f t="shared" si="50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 x14ac:dyDescent="0.2">
      <c r="T2580" s="32" t="str">
        <f t="shared" si="50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 x14ac:dyDescent="0.2">
      <c r="T2581" s="32" t="str">
        <f t="shared" si="50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 x14ac:dyDescent="0.2">
      <c r="T2582" s="32" t="str">
        <f t="shared" si="50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 x14ac:dyDescent="0.2">
      <c r="T2583" s="32" t="str">
        <f t="shared" si="50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 x14ac:dyDescent="0.2">
      <c r="T2584" s="32" t="str">
        <f t="shared" si="50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 x14ac:dyDescent="0.2">
      <c r="T2585" s="32" t="str">
        <f t="shared" si="50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 x14ac:dyDescent="0.2">
      <c r="T2586" s="32" t="str">
        <f t="shared" si="50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 x14ac:dyDescent="0.2">
      <c r="T2587" s="32" t="str">
        <f t="shared" si="50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 x14ac:dyDescent="0.2">
      <c r="T2588" s="32" t="str">
        <f t="shared" si="50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 x14ac:dyDescent="0.2">
      <c r="T2589" s="32" t="str">
        <f t="shared" si="50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 x14ac:dyDescent="0.2">
      <c r="T2590" s="32" t="str">
        <f t="shared" si="50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 x14ac:dyDescent="0.2">
      <c r="T2591" s="32" t="str">
        <f t="shared" si="50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 x14ac:dyDescent="0.2">
      <c r="T2592" s="32" t="str">
        <f t="shared" si="50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 x14ac:dyDescent="0.2">
      <c r="T2593" s="32" t="str">
        <f t="shared" si="50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 x14ac:dyDescent="0.2">
      <c r="T2594" s="32" t="str">
        <f t="shared" si="50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 x14ac:dyDescent="0.2">
      <c r="T2595" s="32" t="str">
        <f t="shared" si="50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 x14ac:dyDescent="0.2">
      <c r="T2596" s="32" t="str">
        <f t="shared" si="50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 x14ac:dyDescent="0.2">
      <c r="T2597" s="32" t="str">
        <f t="shared" si="50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 x14ac:dyDescent="0.2">
      <c r="T2598" s="32" t="str">
        <f t="shared" si="50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 x14ac:dyDescent="0.2">
      <c r="T2599" s="32" t="str">
        <f t="shared" si="50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 x14ac:dyDescent="0.2">
      <c r="T2600" s="32" t="str">
        <f t="shared" si="50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 x14ac:dyDescent="0.2">
      <c r="T2601" s="32" t="str">
        <f t="shared" si="50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 x14ac:dyDescent="0.2">
      <c r="T2602" s="32" t="str">
        <f t="shared" si="50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 x14ac:dyDescent="0.2">
      <c r="T2603" s="32" t="str">
        <f t="shared" si="50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 x14ac:dyDescent="0.2">
      <c r="T2604" s="32" t="str">
        <f t="shared" si="50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 x14ac:dyDescent="0.2">
      <c r="T2605" s="32" t="str">
        <f t="shared" si="50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 x14ac:dyDescent="0.2">
      <c r="T2606" s="32" t="str">
        <f t="shared" si="50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 x14ac:dyDescent="0.2">
      <c r="T2607" s="32" t="str">
        <f t="shared" si="50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 x14ac:dyDescent="0.2">
      <c r="T2608" s="32" t="str">
        <f t="shared" si="50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 x14ac:dyDescent="0.2">
      <c r="T2609" s="32" t="str">
        <f t="shared" si="50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 x14ac:dyDescent="0.2">
      <c r="T2610" s="32" t="str">
        <f t="shared" si="50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 x14ac:dyDescent="0.2">
      <c r="T2611" s="32" t="str">
        <f t="shared" si="50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 x14ac:dyDescent="0.2">
      <c r="T2612" s="32" t="str">
        <f t="shared" si="50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 x14ac:dyDescent="0.2">
      <c r="T2613" s="32" t="str">
        <f t="shared" si="50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 x14ac:dyDescent="0.2">
      <c r="T2614" s="32" t="str">
        <f t="shared" si="50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 x14ac:dyDescent="0.2">
      <c r="T2615" s="32" t="str">
        <f t="shared" si="50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 x14ac:dyDescent="0.2">
      <c r="T2616" s="32" t="str">
        <f t="shared" si="50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 x14ac:dyDescent="0.2">
      <c r="T2617" s="32" t="str">
        <f t="shared" si="50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 x14ac:dyDescent="0.2">
      <c r="T2618" s="32" t="str">
        <f t="shared" si="50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 x14ac:dyDescent="0.2">
      <c r="T2619" s="32" t="str">
        <f t="shared" si="50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 x14ac:dyDescent="0.2">
      <c r="T2620" s="32" t="str">
        <f t="shared" si="50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 x14ac:dyDescent="0.2">
      <c r="T2621" s="32" t="str">
        <f t="shared" si="50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 x14ac:dyDescent="0.2">
      <c r="T2622" s="32" t="str">
        <f t="shared" si="50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 x14ac:dyDescent="0.2">
      <c r="T2623" s="32" t="str">
        <f t="shared" si="50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 x14ac:dyDescent="0.2">
      <c r="T2624" s="32" t="str">
        <f t="shared" si="50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 x14ac:dyDescent="0.2">
      <c r="T2625" s="32" t="str">
        <f t="shared" si="50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 x14ac:dyDescent="0.2">
      <c r="T2626" s="32" t="str">
        <f t="shared" si="50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 x14ac:dyDescent="0.2">
      <c r="T2627" s="32" t="str">
        <f t="shared" si="50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 x14ac:dyDescent="0.2">
      <c r="T2628" s="32" t="str">
        <f t="shared" si="50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 x14ac:dyDescent="0.2">
      <c r="T2629" s="32" t="str">
        <f t="shared" si="50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 x14ac:dyDescent="0.2">
      <c r="T2630" s="32" t="str">
        <f t="shared" ref="T2630:T2693" si="51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 x14ac:dyDescent="0.2">
      <c r="T2631" s="32" t="str">
        <f t="shared" si="51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 x14ac:dyDescent="0.2">
      <c r="T2632" s="32" t="str">
        <f t="shared" si="51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 x14ac:dyDescent="0.2">
      <c r="T2633" s="32" t="str">
        <f t="shared" si="51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 x14ac:dyDescent="0.2">
      <c r="T2634" s="32" t="str">
        <f t="shared" si="51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 x14ac:dyDescent="0.2">
      <c r="T2635" s="32" t="str">
        <f t="shared" si="51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 x14ac:dyDescent="0.2">
      <c r="T2636" s="32" t="str">
        <f t="shared" si="51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 x14ac:dyDescent="0.2">
      <c r="T2637" s="32" t="str">
        <f t="shared" si="51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 x14ac:dyDescent="0.2">
      <c r="T2638" s="32" t="str">
        <f t="shared" si="51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 x14ac:dyDescent="0.2">
      <c r="T2639" s="32" t="str">
        <f t="shared" si="51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 x14ac:dyDescent="0.2">
      <c r="T2640" s="32" t="str">
        <f t="shared" si="51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 x14ac:dyDescent="0.2">
      <c r="T2641" s="32" t="str">
        <f t="shared" si="51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 x14ac:dyDescent="0.2">
      <c r="T2642" s="32" t="str">
        <f t="shared" si="51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 x14ac:dyDescent="0.2">
      <c r="T2643" s="32" t="str">
        <f t="shared" si="51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 x14ac:dyDescent="0.2">
      <c r="T2644" s="32" t="str">
        <f t="shared" si="51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 x14ac:dyDescent="0.2">
      <c r="T2645" s="32" t="str">
        <f t="shared" si="51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 x14ac:dyDescent="0.2">
      <c r="T2646" s="32" t="str">
        <f t="shared" si="51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 x14ac:dyDescent="0.2">
      <c r="T2647" s="32" t="str">
        <f t="shared" si="51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 x14ac:dyDescent="0.2">
      <c r="T2648" s="32" t="str">
        <f t="shared" si="51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 x14ac:dyDescent="0.2">
      <c r="T2649" s="32" t="str">
        <f t="shared" si="51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 x14ac:dyDescent="0.2">
      <c r="T2650" s="32" t="str">
        <f t="shared" si="51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 x14ac:dyDescent="0.2">
      <c r="T2651" s="32" t="str">
        <f t="shared" si="51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 x14ac:dyDescent="0.2">
      <c r="T2652" s="32" t="str">
        <f t="shared" si="51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 x14ac:dyDescent="0.2">
      <c r="T2653" s="32" t="str">
        <f t="shared" si="51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 x14ac:dyDescent="0.2">
      <c r="T2654" s="32" t="str">
        <f t="shared" si="51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 x14ac:dyDescent="0.2">
      <c r="T2655" s="32" t="str">
        <f t="shared" si="51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 x14ac:dyDescent="0.2">
      <c r="T2656" s="32" t="str">
        <f t="shared" si="51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 x14ac:dyDescent="0.2">
      <c r="T2657" s="32" t="str">
        <f t="shared" si="51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 x14ac:dyDescent="0.2">
      <c r="T2658" s="32" t="str">
        <f t="shared" si="51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 x14ac:dyDescent="0.2">
      <c r="T2659" s="32" t="str">
        <f t="shared" si="51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 x14ac:dyDescent="0.2">
      <c r="T2660" s="32" t="str">
        <f t="shared" si="51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 x14ac:dyDescent="0.2">
      <c r="T2661" s="32" t="str">
        <f t="shared" si="51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 x14ac:dyDescent="0.2">
      <c r="T2662" s="32" t="str">
        <f t="shared" si="51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 x14ac:dyDescent="0.2">
      <c r="T2663" s="32" t="str">
        <f t="shared" si="51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 x14ac:dyDescent="0.2">
      <c r="T2664" s="32" t="str">
        <f t="shared" si="51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 x14ac:dyDescent="0.2">
      <c r="T2665" s="32" t="str">
        <f t="shared" si="51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 x14ac:dyDescent="0.2">
      <c r="T2666" s="32" t="str">
        <f t="shared" si="51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 x14ac:dyDescent="0.2">
      <c r="T2667" s="32" t="str">
        <f t="shared" si="51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 x14ac:dyDescent="0.2">
      <c r="T2668" s="32" t="str">
        <f t="shared" si="51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 x14ac:dyDescent="0.2">
      <c r="T2669" s="32" t="str">
        <f t="shared" si="51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 x14ac:dyDescent="0.2">
      <c r="T2670" s="32" t="str">
        <f t="shared" si="51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 x14ac:dyDescent="0.2">
      <c r="T2671" s="32" t="str">
        <f t="shared" si="51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 x14ac:dyDescent="0.2">
      <c r="T2672" s="32" t="str">
        <f t="shared" si="51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 x14ac:dyDescent="0.2">
      <c r="T2673" s="32" t="str">
        <f t="shared" si="51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 x14ac:dyDescent="0.2">
      <c r="T2674" s="32" t="str">
        <f t="shared" si="51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 x14ac:dyDescent="0.2">
      <c r="T2675" s="32" t="str">
        <f t="shared" si="51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 x14ac:dyDescent="0.2">
      <c r="T2676" s="32" t="str">
        <f t="shared" si="51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 x14ac:dyDescent="0.2">
      <c r="T2677" s="32" t="str">
        <f t="shared" si="51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 x14ac:dyDescent="0.2">
      <c r="T2678" s="32" t="str">
        <f t="shared" si="51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 x14ac:dyDescent="0.2">
      <c r="T2679" s="32" t="str">
        <f t="shared" si="51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 x14ac:dyDescent="0.2">
      <c r="T2680" s="32" t="str">
        <f t="shared" si="51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 x14ac:dyDescent="0.2">
      <c r="T2681" s="32" t="str">
        <f t="shared" si="51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 x14ac:dyDescent="0.2">
      <c r="T2682" s="32" t="str">
        <f t="shared" si="51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 x14ac:dyDescent="0.2">
      <c r="T2683" s="32" t="str">
        <f t="shared" si="51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 x14ac:dyDescent="0.2">
      <c r="T2684" s="32" t="str">
        <f t="shared" si="51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 x14ac:dyDescent="0.2">
      <c r="T2685" s="32" t="str">
        <f t="shared" si="51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 x14ac:dyDescent="0.2">
      <c r="T2686" s="32" t="str">
        <f t="shared" si="51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 x14ac:dyDescent="0.2">
      <c r="T2687" s="32" t="str">
        <f t="shared" si="51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 x14ac:dyDescent="0.2">
      <c r="T2688" s="32" t="str">
        <f t="shared" si="51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 x14ac:dyDescent="0.2">
      <c r="T2689" s="32" t="str">
        <f t="shared" si="51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 x14ac:dyDescent="0.2">
      <c r="T2690" s="32" t="str">
        <f t="shared" si="51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 x14ac:dyDescent="0.2">
      <c r="T2691" s="32" t="str">
        <f t="shared" si="51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 x14ac:dyDescent="0.2">
      <c r="T2692" s="32" t="str">
        <f t="shared" si="51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 x14ac:dyDescent="0.2">
      <c r="T2693" s="32" t="str">
        <f t="shared" si="51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 x14ac:dyDescent="0.2">
      <c r="T2694" s="32" t="str">
        <f t="shared" ref="T2694:T2757" si="52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 x14ac:dyDescent="0.2">
      <c r="T2695" s="32" t="str">
        <f t="shared" si="52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 x14ac:dyDescent="0.2">
      <c r="T2696" s="32" t="str">
        <f t="shared" si="52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 x14ac:dyDescent="0.2">
      <c r="T2697" s="32" t="str">
        <f t="shared" si="52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 x14ac:dyDescent="0.2">
      <c r="T2698" s="32" t="str">
        <f t="shared" si="52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 x14ac:dyDescent="0.2">
      <c r="T2699" s="32" t="str">
        <f t="shared" si="52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 x14ac:dyDescent="0.2">
      <c r="T2700" s="32" t="str">
        <f t="shared" si="52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 x14ac:dyDescent="0.2">
      <c r="T2701" s="32" t="str">
        <f t="shared" si="52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 x14ac:dyDescent="0.2">
      <c r="T2702" s="32" t="str">
        <f t="shared" si="52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 x14ac:dyDescent="0.2">
      <c r="T2703" s="32" t="str">
        <f t="shared" si="52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 x14ac:dyDescent="0.2">
      <c r="T2704" s="32" t="str">
        <f t="shared" si="52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 x14ac:dyDescent="0.2">
      <c r="T2705" s="32" t="str">
        <f t="shared" si="52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 x14ac:dyDescent="0.2">
      <c r="T2706" s="32" t="str">
        <f t="shared" si="52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 x14ac:dyDescent="0.2">
      <c r="T2707" s="32" t="str">
        <f t="shared" si="52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 x14ac:dyDescent="0.2">
      <c r="T2708" s="32" t="str">
        <f t="shared" si="52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 x14ac:dyDescent="0.2">
      <c r="T2709" s="32" t="str">
        <f t="shared" si="52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 x14ac:dyDescent="0.2">
      <c r="T2710" s="32" t="str">
        <f t="shared" si="52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 x14ac:dyDescent="0.2">
      <c r="T2711" s="32" t="str">
        <f t="shared" si="52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 x14ac:dyDescent="0.2">
      <c r="T2712" s="32" t="str">
        <f t="shared" si="52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 x14ac:dyDescent="0.2">
      <c r="T2713" s="32" t="str">
        <f t="shared" si="52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 x14ac:dyDescent="0.2">
      <c r="T2714" s="32" t="str">
        <f t="shared" si="52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 x14ac:dyDescent="0.2">
      <c r="T2715" s="32" t="str">
        <f t="shared" si="52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 x14ac:dyDescent="0.2">
      <c r="T2716" s="32" t="str">
        <f t="shared" si="52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 x14ac:dyDescent="0.2">
      <c r="T2717" s="32" t="str">
        <f t="shared" si="52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 x14ac:dyDescent="0.2">
      <c r="T2718" s="32" t="str">
        <f t="shared" si="52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 x14ac:dyDescent="0.2">
      <c r="T2719" s="32" t="str">
        <f t="shared" si="52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 x14ac:dyDescent="0.2">
      <c r="T2720" s="32" t="str">
        <f t="shared" si="52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 x14ac:dyDescent="0.2">
      <c r="T2721" s="32" t="str">
        <f t="shared" si="52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 x14ac:dyDescent="0.2">
      <c r="T2722" s="32" t="str">
        <f t="shared" si="52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 x14ac:dyDescent="0.2">
      <c r="T2723" s="32" t="str">
        <f t="shared" si="52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 x14ac:dyDescent="0.2">
      <c r="T2724" s="32" t="str">
        <f t="shared" si="52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 x14ac:dyDescent="0.2">
      <c r="T2725" s="32" t="str">
        <f t="shared" si="52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 x14ac:dyDescent="0.2">
      <c r="T2726" s="32" t="str">
        <f t="shared" si="52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 x14ac:dyDescent="0.2">
      <c r="T2727" s="32" t="str">
        <f t="shared" si="52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 x14ac:dyDescent="0.2">
      <c r="T2728" s="32" t="str">
        <f t="shared" si="52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 x14ac:dyDescent="0.2">
      <c r="T2729" s="32" t="str">
        <f t="shared" si="52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 x14ac:dyDescent="0.2">
      <c r="T2730" s="32" t="str">
        <f t="shared" si="52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 x14ac:dyDescent="0.2">
      <c r="T2731" s="32" t="str">
        <f t="shared" si="52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 x14ac:dyDescent="0.2">
      <c r="T2732" s="32" t="str">
        <f t="shared" si="52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 x14ac:dyDescent="0.2">
      <c r="T2733" s="32" t="str">
        <f t="shared" si="52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 x14ac:dyDescent="0.2">
      <c r="T2734" s="32" t="str">
        <f t="shared" si="52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 x14ac:dyDescent="0.2">
      <c r="T2735" s="32" t="str">
        <f t="shared" si="52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 x14ac:dyDescent="0.2">
      <c r="T2736" s="32" t="str">
        <f t="shared" si="52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 x14ac:dyDescent="0.2">
      <c r="T2737" s="32" t="str">
        <f t="shared" si="52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 x14ac:dyDescent="0.2">
      <c r="T2738" s="32" t="str">
        <f t="shared" si="52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 x14ac:dyDescent="0.2">
      <c r="T2739" s="32" t="str">
        <f t="shared" si="52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 x14ac:dyDescent="0.2">
      <c r="T2740" s="32" t="str">
        <f t="shared" si="52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 x14ac:dyDescent="0.2">
      <c r="T2741" s="32" t="str">
        <f t="shared" si="52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 x14ac:dyDescent="0.2">
      <c r="T2742" s="32" t="str">
        <f t="shared" si="52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 x14ac:dyDescent="0.2">
      <c r="T2743" s="32" t="str">
        <f t="shared" si="52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 x14ac:dyDescent="0.2">
      <c r="T2744" s="32" t="str">
        <f t="shared" si="52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 x14ac:dyDescent="0.2">
      <c r="T2745" s="32" t="str">
        <f t="shared" si="52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 x14ac:dyDescent="0.2">
      <c r="T2746" s="32" t="str">
        <f t="shared" si="52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 x14ac:dyDescent="0.2">
      <c r="T2747" s="32" t="str">
        <f t="shared" si="52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 x14ac:dyDescent="0.2">
      <c r="T2748" s="32" t="str">
        <f t="shared" si="52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 x14ac:dyDescent="0.2">
      <c r="T2749" s="32" t="str">
        <f t="shared" si="52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 x14ac:dyDescent="0.2">
      <c r="T2750" s="32" t="str">
        <f t="shared" si="52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 x14ac:dyDescent="0.2">
      <c r="T2751" s="32" t="str">
        <f t="shared" si="52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 x14ac:dyDescent="0.2">
      <c r="T2752" s="32" t="str">
        <f t="shared" si="52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 x14ac:dyDescent="0.2">
      <c r="T2753" s="32" t="str">
        <f t="shared" si="52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 x14ac:dyDescent="0.2">
      <c r="T2754" s="32" t="str">
        <f t="shared" si="52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 x14ac:dyDescent="0.2">
      <c r="T2755" s="32" t="str">
        <f t="shared" si="52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 x14ac:dyDescent="0.2">
      <c r="T2756" s="32" t="str">
        <f t="shared" si="52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 x14ac:dyDescent="0.2">
      <c r="T2757" s="32" t="str">
        <f t="shared" si="52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 x14ac:dyDescent="0.2">
      <c r="T2758" s="32" t="str">
        <f t="shared" ref="T2758:T2821" si="53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 x14ac:dyDescent="0.2">
      <c r="T2759" s="32" t="str">
        <f t="shared" si="53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 x14ac:dyDescent="0.2">
      <c r="T2760" s="32" t="str">
        <f t="shared" si="53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 x14ac:dyDescent="0.2">
      <c r="T2761" s="32" t="str">
        <f t="shared" si="53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 x14ac:dyDescent="0.2">
      <c r="T2762" s="32" t="str">
        <f t="shared" si="53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 x14ac:dyDescent="0.2">
      <c r="T2763" s="32" t="str">
        <f t="shared" si="53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 x14ac:dyDescent="0.2">
      <c r="T2764" s="32" t="str">
        <f t="shared" si="53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 x14ac:dyDescent="0.2">
      <c r="T2765" s="32" t="str">
        <f t="shared" si="53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 x14ac:dyDescent="0.2">
      <c r="T2766" s="32" t="str">
        <f t="shared" si="53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 x14ac:dyDescent="0.2">
      <c r="T2767" s="32" t="str">
        <f t="shared" si="53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 x14ac:dyDescent="0.2">
      <c r="T2768" s="32" t="str">
        <f t="shared" si="53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 x14ac:dyDescent="0.2">
      <c r="T2769" s="32" t="str">
        <f t="shared" si="53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 x14ac:dyDescent="0.2">
      <c r="T2770" s="32" t="str">
        <f t="shared" si="53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 x14ac:dyDescent="0.2">
      <c r="T2771" s="32" t="str">
        <f t="shared" si="53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 x14ac:dyDescent="0.2">
      <c r="T2772" s="32" t="str">
        <f t="shared" si="53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 x14ac:dyDescent="0.2">
      <c r="T2773" s="32" t="str">
        <f t="shared" si="53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 x14ac:dyDescent="0.2">
      <c r="T2774" s="32" t="str">
        <f t="shared" si="53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 x14ac:dyDescent="0.2">
      <c r="T2775" s="32" t="str">
        <f t="shared" si="53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 x14ac:dyDescent="0.2">
      <c r="T2776" s="32" t="str">
        <f t="shared" si="53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 x14ac:dyDescent="0.2">
      <c r="T2777" s="32" t="str">
        <f t="shared" si="53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 x14ac:dyDescent="0.2">
      <c r="T2778" s="32" t="str">
        <f t="shared" si="53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 x14ac:dyDescent="0.2">
      <c r="T2779" s="32" t="str">
        <f t="shared" si="53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 x14ac:dyDescent="0.2">
      <c r="T2780" s="32" t="str">
        <f t="shared" si="53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 x14ac:dyDescent="0.2">
      <c r="T2781" s="32" t="str">
        <f t="shared" si="53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 x14ac:dyDescent="0.2">
      <c r="T2782" s="32" t="str">
        <f t="shared" si="53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 x14ac:dyDescent="0.2">
      <c r="T2783" s="32" t="str">
        <f t="shared" si="53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 x14ac:dyDescent="0.2">
      <c r="T2784" s="32" t="str">
        <f t="shared" si="53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 x14ac:dyDescent="0.2">
      <c r="T2785" s="32" t="str">
        <f t="shared" si="53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 x14ac:dyDescent="0.2">
      <c r="T2786" s="32" t="str">
        <f t="shared" si="53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 x14ac:dyDescent="0.2">
      <c r="T2787" s="32" t="str">
        <f t="shared" si="53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 x14ac:dyDescent="0.2">
      <c r="T2788" s="32" t="str">
        <f t="shared" si="53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 x14ac:dyDescent="0.2">
      <c r="T2789" s="32" t="str">
        <f t="shared" si="53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 x14ac:dyDescent="0.2">
      <c r="T2790" s="32" t="str">
        <f t="shared" si="53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 x14ac:dyDescent="0.2">
      <c r="T2791" s="32" t="str">
        <f t="shared" si="53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 x14ac:dyDescent="0.2">
      <c r="T2792" s="32" t="str">
        <f t="shared" si="53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 x14ac:dyDescent="0.2">
      <c r="T2793" s="32" t="str">
        <f t="shared" si="53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 x14ac:dyDescent="0.2">
      <c r="T2794" s="32" t="str">
        <f t="shared" si="53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 x14ac:dyDescent="0.2">
      <c r="T2795" s="32" t="str">
        <f t="shared" si="53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 x14ac:dyDescent="0.2">
      <c r="T2796" s="32" t="str">
        <f t="shared" si="53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 x14ac:dyDescent="0.2">
      <c r="T2797" s="32" t="str">
        <f t="shared" si="53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 x14ac:dyDescent="0.2">
      <c r="T2798" s="32" t="str">
        <f t="shared" si="53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 x14ac:dyDescent="0.2">
      <c r="T2799" s="32" t="str">
        <f t="shared" si="53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 x14ac:dyDescent="0.2">
      <c r="T2800" s="32" t="str">
        <f t="shared" si="53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 x14ac:dyDescent="0.2">
      <c r="T2801" s="32" t="str">
        <f t="shared" si="53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 x14ac:dyDescent="0.2">
      <c r="T2802" s="32" t="str">
        <f t="shared" si="53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 x14ac:dyDescent="0.2">
      <c r="T2803" s="32" t="str">
        <f t="shared" si="53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 x14ac:dyDescent="0.2">
      <c r="T2804" s="32" t="str">
        <f t="shared" si="53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 x14ac:dyDescent="0.2">
      <c r="T2805" s="32" t="str">
        <f t="shared" si="53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 x14ac:dyDescent="0.2">
      <c r="T2806" s="32" t="str">
        <f t="shared" si="53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 x14ac:dyDescent="0.2">
      <c r="T2807" s="32" t="str">
        <f t="shared" si="53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 x14ac:dyDescent="0.2">
      <c r="T2808" s="32" t="str">
        <f t="shared" si="53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 x14ac:dyDescent="0.2">
      <c r="T2809" s="32" t="str">
        <f t="shared" si="53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 x14ac:dyDescent="0.2">
      <c r="T2810" s="32" t="str">
        <f t="shared" si="53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 x14ac:dyDescent="0.2">
      <c r="T2811" s="32" t="str">
        <f t="shared" si="53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 x14ac:dyDescent="0.2">
      <c r="T2812" s="32" t="str">
        <f t="shared" si="53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 x14ac:dyDescent="0.2">
      <c r="T2813" s="32" t="str">
        <f t="shared" si="53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 x14ac:dyDescent="0.2">
      <c r="T2814" s="32" t="str">
        <f t="shared" si="53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 x14ac:dyDescent="0.2">
      <c r="T2815" s="32" t="str">
        <f t="shared" si="53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 x14ac:dyDescent="0.2">
      <c r="T2816" s="32" t="str">
        <f t="shared" si="53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 x14ac:dyDescent="0.2">
      <c r="T2817" s="32" t="str">
        <f t="shared" si="53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 x14ac:dyDescent="0.2">
      <c r="T2818" s="32" t="str">
        <f t="shared" si="53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 x14ac:dyDescent="0.2">
      <c r="T2819" s="32" t="str">
        <f t="shared" si="53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 x14ac:dyDescent="0.2">
      <c r="T2820" s="32" t="str">
        <f t="shared" si="53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 x14ac:dyDescent="0.2">
      <c r="T2821" s="32" t="str">
        <f t="shared" si="53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 x14ac:dyDescent="0.2">
      <c r="T2822" s="32" t="str">
        <f t="shared" ref="T2822:T2885" si="54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 x14ac:dyDescent="0.2">
      <c r="T2823" s="32" t="str">
        <f t="shared" si="54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 x14ac:dyDescent="0.2">
      <c r="T2824" s="32" t="str">
        <f t="shared" si="54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 x14ac:dyDescent="0.2">
      <c r="T2825" s="32" t="str">
        <f t="shared" si="54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 x14ac:dyDescent="0.2">
      <c r="T2826" s="32" t="str">
        <f t="shared" si="54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 x14ac:dyDescent="0.2">
      <c r="T2827" s="32" t="str">
        <f t="shared" si="54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 x14ac:dyDescent="0.2">
      <c r="T2828" s="32" t="str">
        <f t="shared" si="54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 x14ac:dyDescent="0.2">
      <c r="T2829" s="32" t="str">
        <f t="shared" si="54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 x14ac:dyDescent="0.2">
      <c r="T2830" s="32" t="str">
        <f t="shared" si="54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 x14ac:dyDescent="0.2">
      <c r="T2831" s="32" t="str">
        <f t="shared" si="54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 x14ac:dyDescent="0.2">
      <c r="T2832" s="32" t="str">
        <f t="shared" si="54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 x14ac:dyDescent="0.2">
      <c r="T2833" s="32" t="str">
        <f t="shared" si="54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 x14ac:dyDescent="0.2">
      <c r="T2834" s="32" t="str">
        <f t="shared" si="54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 x14ac:dyDescent="0.2">
      <c r="T2835" s="32" t="str">
        <f t="shared" si="54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 x14ac:dyDescent="0.2">
      <c r="T2836" s="32" t="str">
        <f t="shared" si="54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 x14ac:dyDescent="0.2">
      <c r="T2837" s="32" t="str">
        <f t="shared" si="54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 x14ac:dyDescent="0.2">
      <c r="T2838" s="32" t="str">
        <f t="shared" si="54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 x14ac:dyDescent="0.2">
      <c r="T2839" s="32" t="str">
        <f t="shared" si="54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 x14ac:dyDescent="0.2">
      <c r="T2840" s="32" t="str">
        <f t="shared" si="54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 x14ac:dyDescent="0.2">
      <c r="T2841" s="32" t="str">
        <f t="shared" si="54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 x14ac:dyDescent="0.2">
      <c r="T2842" s="32" t="str">
        <f t="shared" si="54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 x14ac:dyDescent="0.2">
      <c r="T2843" s="32" t="str">
        <f t="shared" si="54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 x14ac:dyDescent="0.2">
      <c r="T2844" s="32" t="str">
        <f t="shared" si="54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 x14ac:dyDescent="0.2">
      <c r="T2845" s="32" t="str">
        <f t="shared" si="54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 x14ac:dyDescent="0.2">
      <c r="T2846" s="32" t="str">
        <f t="shared" si="54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 x14ac:dyDescent="0.2">
      <c r="T2847" s="32" t="str">
        <f t="shared" si="54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 x14ac:dyDescent="0.2">
      <c r="T2848" s="32" t="str">
        <f t="shared" si="54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 x14ac:dyDescent="0.2">
      <c r="T2849" s="32" t="str">
        <f t="shared" si="54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 x14ac:dyDescent="0.2">
      <c r="T2850" s="32" t="str">
        <f t="shared" si="54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 x14ac:dyDescent="0.2">
      <c r="T2851" s="32" t="str">
        <f t="shared" si="54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 x14ac:dyDescent="0.2">
      <c r="T2852" s="32" t="str">
        <f t="shared" si="54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 x14ac:dyDescent="0.2">
      <c r="T2853" s="32" t="str">
        <f t="shared" si="54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 x14ac:dyDescent="0.2">
      <c r="T2854" s="32" t="str">
        <f t="shared" si="54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 x14ac:dyDescent="0.2">
      <c r="T2855" s="32" t="str">
        <f t="shared" si="54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 x14ac:dyDescent="0.2">
      <c r="T2856" s="32" t="str">
        <f t="shared" si="54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 x14ac:dyDescent="0.2">
      <c r="T2857" s="32" t="str">
        <f t="shared" si="54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 x14ac:dyDescent="0.2">
      <c r="T2858" s="32" t="str">
        <f t="shared" si="54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 x14ac:dyDescent="0.2">
      <c r="T2859" s="32" t="str">
        <f t="shared" si="54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 x14ac:dyDescent="0.2">
      <c r="T2860" s="32" t="str">
        <f t="shared" si="54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 x14ac:dyDescent="0.2">
      <c r="T2861" s="32" t="str">
        <f t="shared" si="54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 x14ac:dyDescent="0.2">
      <c r="T2862" s="32" t="str">
        <f t="shared" si="54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 x14ac:dyDescent="0.2">
      <c r="T2863" s="32" t="str">
        <f t="shared" si="54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 x14ac:dyDescent="0.2">
      <c r="T2864" s="32" t="str">
        <f t="shared" si="54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 x14ac:dyDescent="0.2">
      <c r="T2865" s="32" t="str">
        <f t="shared" si="54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 x14ac:dyDescent="0.2">
      <c r="T2866" s="32" t="str">
        <f t="shared" si="54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 x14ac:dyDescent="0.2">
      <c r="T2867" s="32" t="str">
        <f t="shared" si="54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 x14ac:dyDescent="0.2">
      <c r="T2868" s="32" t="str">
        <f t="shared" si="54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 x14ac:dyDescent="0.2">
      <c r="T2869" s="32" t="str">
        <f t="shared" si="54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 x14ac:dyDescent="0.2">
      <c r="T2870" s="32" t="str">
        <f t="shared" si="54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 x14ac:dyDescent="0.2">
      <c r="T2871" s="32" t="str">
        <f t="shared" si="54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 x14ac:dyDescent="0.2">
      <c r="T2872" s="32" t="str">
        <f t="shared" si="54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 x14ac:dyDescent="0.2">
      <c r="T2873" s="32" t="str">
        <f t="shared" si="54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 x14ac:dyDescent="0.2">
      <c r="T2874" s="32" t="str">
        <f t="shared" si="54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 x14ac:dyDescent="0.2">
      <c r="T2875" s="32" t="str">
        <f t="shared" si="54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 x14ac:dyDescent="0.2">
      <c r="T2876" s="32" t="str">
        <f t="shared" si="54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 x14ac:dyDescent="0.2">
      <c r="T2877" s="32" t="str">
        <f t="shared" si="54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 x14ac:dyDescent="0.2">
      <c r="T2878" s="32" t="str">
        <f t="shared" si="54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 x14ac:dyDescent="0.2">
      <c r="T2879" s="32" t="str">
        <f t="shared" si="54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 x14ac:dyDescent="0.2">
      <c r="T2880" s="32" t="str">
        <f t="shared" si="54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 x14ac:dyDescent="0.2">
      <c r="T2881" s="32" t="str">
        <f t="shared" si="54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 x14ac:dyDescent="0.2">
      <c r="T2882" s="32" t="str">
        <f t="shared" si="54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 x14ac:dyDescent="0.2">
      <c r="T2883" s="32" t="str">
        <f t="shared" si="54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 x14ac:dyDescent="0.2">
      <c r="T2884" s="32" t="str">
        <f t="shared" si="54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 x14ac:dyDescent="0.2">
      <c r="T2885" s="32" t="str">
        <f t="shared" si="54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 x14ac:dyDescent="0.2">
      <c r="T2886" s="32" t="str">
        <f t="shared" ref="T2886:T2949" si="55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 x14ac:dyDescent="0.2">
      <c r="T2887" s="32" t="str">
        <f t="shared" si="55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 x14ac:dyDescent="0.2">
      <c r="T2888" s="32" t="str">
        <f t="shared" si="55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 x14ac:dyDescent="0.2">
      <c r="T2889" s="32" t="str">
        <f t="shared" si="55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 x14ac:dyDescent="0.2">
      <c r="T2890" s="32" t="str">
        <f t="shared" si="55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 x14ac:dyDescent="0.2">
      <c r="T2891" s="32" t="str">
        <f t="shared" si="55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 x14ac:dyDescent="0.2">
      <c r="T2892" s="32" t="str">
        <f t="shared" si="55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 x14ac:dyDescent="0.2">
      <c r="T2893" s="32" t="str">
        <f t="shared" si="55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 x14ac:dyDescent="0.2">
      <c r="T2894" s="32" t="str">
        <f t="shared" si="55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 x14ac:dyDescent="0.2">
      <c r="T2895" s="32" t="str">
        <f t="shared" si="55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 x14ac:dyDescent="0.2">
      <c r="T2896" s="32" t="str">
        <f t="shared" si="55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 x14ac:dyDescent="0.2">
      <c r="T2897" s="32" t="str">
        <f t="shared" si="55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 x14ac:dyDescent="0.2">
      <c r="T2898" s="32" t="str">
        <f t="shared" si="55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 x14ac:dyDescent="0.2">
      <c r="T2899" s="32" t="str">
        <f t="shared" si="55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 x14ac:dyDescent="0.2">
      <c r="T2900" s="32" t="str">
        <f t="shared" si="55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 x14ac:dyDescent="0.2">
      <c r="T2901" s="32" t="str">
        <f t="shared" si="55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 x14ac:dyDescent="0.2">
      <c r="T2902" s="32" t="str">
        <f t="shared" si="55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 x14ac:dyDescent="0.2">
      <c r="T2903" s="32" t="str">
        <f t="shared" si="55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 x14ac:dyDescent="0.2">
      <c r="T2904" s="32" t="str">
        <f t="shared" si="55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 x14ac:dyDescent="0.2">
      <c r="T2905" s="32" t="str">
        <f t="shared" si="55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 x14ac:dyDescent="0.2">
      <c r="T2906" s="32" t="str">
        <f t="shared" si="55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 x14ac:dyDescent="0.2">
      <c r="T2907" s="32" t="str">
        <f t="shared" si="55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 x14ac:dyDescent="0.2">
      <c r="T2908" s="32" t="str">
        <f t="shared" si="55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 x14ac:dyDescent="0.2">
      <c r="T2909" s="32" t="str">
        <f t="shared" si="55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 x14ac:dyDescent="0.2">
      <c r="T2910" s="32" t="str">
        <f t="shared" si="55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 x14ac:dyDescent="0.2">
      <c r="T2911" s="32" t="str">
        <f t="shared" si="55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 x14ac:dyDescent="0.2">
      <c r="T2912" s="32" t="str">
        <f t="shared" si="55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 x14ac:dyDescent="0.2">
      <c r="T2913" s="32" t="str">
        <f t="shared" si="55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 x14ac:dyDescent="0.2">
      <c r="T2914" s="32" t="str">
        <f t="shared" si="55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 x14ac:dyDescent="0.2">
      <c r="T2915" s="32" t="str">
        <f t="shared" si="55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 x14ac:dyDescent="0.2">
      <c r="T2916" s="32" t="str">
        <f t="shared" si="55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 x14ac:dyDescent="0.2">
      <c r="T2917" s="32" t="str">
        <f t="shared" si="55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 x14ac:dyDescent="0.2">
      <c r="T2918" s="32" t="str">
        <f t="shared" si="55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 x14ac:dyDescent="0.2">
      <c r="T2919" s="32" t="str">
        <f t="shared" si="55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 x14ac:dyDescent="0.2">
      <c r="T2920" s="32" t="str">
        <f t="shared" si="55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 x14ac:dyDescent="0.2">
      <c r="T2921" s="32" t="str">
        <f t="shared" si="55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 x14ac:dyDescent="0.2">
      <c r="T2922" s="32" t="str">
        <f t="shared" si="55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 x14ac:dyDescent="0.2">
      <c r="T2923" s="32" t="str">
        <f t="shared" si="55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 x14ac:dyDescent="0.2">
      <c r="T2924" s="32" t="str">
        <f t="shared" si="55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 x14ac:dyDescent="0.2">
      <c r="T2925" s="32" t="str">
        <f t="shared" si="55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 x14ac:dyDescent="0.2">
      <c r="T2926" s="32" t="str">
        <f t="shared" si="55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 x14ac:dyDescent="0.2">
      <c r="T2927" s="32" t="str">
        <f t="shared" si="55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 x14ac:dyDescent="0.2">
      <c r="T2928" s="32" t="str">
        <f t="shared" si="55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 x14ac:dyDescent="0.2">
      <c r="T2929" s="32" t="str">
        <f t="shared" si="55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 x14ac:dyDescent="0.2">
      <c r="T2930" s="32" t="str">
        <f t="shared" si="55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 x14ac:dyDescent="0.2">
      <c r="T2931" s="32" t="str">
        <f t="shared" si="55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 x14ac:dyDescent="0.2">
      <c r="T2932" s="32" t="str">
        <f t="shared" si="55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 x14ac:dyDescent="0.2">
      <c r="T2933" s="32" t="str">
        <f t="shared" si="55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 x14ac:dyDescent="0.2">
      <c r="T2934" s="32" t="str">
        <f t="shared" si="55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 x14ac:dyDescent="0.2">
      <c r="T2935" s="32" t="str">
        <f t="shared" si="55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 x14ac:dyDescent="0.2">
      <c r="T2936" s="32" t="str">
        <f t="shared" si="55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 x14ac:dyDescent="0.2">
      <c r="T2937" s="32" t="str">
        <f t="shared" si="55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 x14ac:dyDescent="0.2">
      <c r="T2938" s="32" t="str">
        <f t="shared" si="55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 x14ac:dyDescent="0.2">
      <c r="T2939" s="32" t="str">
        <f t="shared" si="55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 x14ac:dyDescent="0.2">
      <c r="T2940" s="32" t="str">
        <f t="shared" si="55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 x14ac:dyDescent="0.2">
      <c r="T2941" s="32" t="str">
        <f t="shared" si="55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 x14ac:dyDescent="0.2">
      <c r="T2942" s="32" t="str">
        <f t="shared" si="55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 x14ac:dyDescent="0.2">
      <c r="T2943" s="32" t="str">
        <f t="shared" si="55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 x14ac:dyDescent="0.2">
      <c r="T2944" s="32" t="str">
        <f t="shared" si="55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 x14ac:dyDescent="0.2">
      <c r="T2945" s="32" t="str">
        <f t="shared" si="55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 x14ac:dyDescent="0.2">
      <c r="T2946" s="32" t="str">
        <f t="shared" si="55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 x14ac:dyDescent="0.2">
      <c r="T2947" s="32" t="str">
        <f t="shared" si="55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 x14ac:dyDescent="0.2">
      <c r="T2948" s="32" t="str">
        <f t="shared" si="55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 x14ac:dyDescent="0.2">
      <c r="T2949" s="32" t="str">
        <f t="shared" si="55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 x14ac:dyDescent="0.2">
      <c r="T2950" s="32" t="str">
        <f t="shared" ref="T2950:T3013" si="56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 x14ac:dyDescent="0.2">
      <c r="T2951" s="32" t="str">
        <f t="shared" si="56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 x14ac:dyDescent="0.2">
      <c r="T2952" s="32" t="str">
        <f t="shared" si="56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 x14ac:dyDescent="0.2">
      <c r="T2953" s="32" t="str">
        <f t="shared" si="56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 x14ac:dyDescent="0.2">
      <c r="T2954" s="32" t="str">
        <f t="shared" si="56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 x14ac:dyDescent="0.2">
      <c r="T2955" s="32" t="str">
        <f t="shared" si="56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 x14ac:dyDescent="0.2">
      <c r="T2956" s="32" t="str">
        <f t="shared" si="56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 x14ac:dyDescent="0.2">
      <c r="T2957" s="32" t="str">
        <f t="shared" si="56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 x14ac:dyDescent="0.2">
      <c r="T2958" s="32" t="str">
        <f t="shared" si="56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 x14ac:dyDescent="0.2">
      <c r="T2959" s="32" t="str">
        <f t="shared" si="56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 x14ac:dyDescent="0.2">
      <c r="T2960" s="32" t="str">
        <f t="shared" si="56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 x14ac:dyDescent="0.2">
      <c r="T2961" s="32" t="str">
        <f t="shared" si="56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 x14ac:dyDescent="0.2">
      <c r="T2962" s="32" t="str">
        <f t="shared" si="56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 x14ac:dyDescent="0.2">
      <c r="T2963" s="32" t="str">
        <f t="shared" si="56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 x14ac:dyDescent="0.2">
      <c r="T2964" s="32" t="str">
        <f t="shared" si="56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 x14ac:dyDescent="0.2">
      <c r="T2965" s="32" t="str">
        <f t="shared" si="56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 x14ac:dyDescent="0.2">
      <c r="T2966" s="32" t="str">
        <f t="shared" si="56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 x14ac:dyDescent="0.2">
      <c r="T2967" s="32" t="str">
        <f t="shared" si="56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 x14ac:dyDescent="0.2">
      <c r="T2968" s="32" t="str">
        <f t="shared" si="56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 x14ac:dyDescent="0.2">
      <c r="T2969" s="32" t="str">
        <f t="shared" si="56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 x14ac:dyDescent="0.2">
      <c r="T2970" s="32" t="str">
        <f t="shared" si="56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 x14ac:dyDescent="0.2">
      <c r="T2971" s="32" t="str">
        <f t="shared" si="56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 x14ac:dyDescent="0.2">
      <c r="T2972" s="32" t="str">
        <f t="shared" si="56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 x14ac:dyDescent="0.2">
      <c r="T2973" s="32" t="str">
        <f t="shared" si="56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 x14ac:dyDescent="0.2">
      <c r="T2974" s="32" t="str">
        <f t="shared" si="56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 x14ac:dyDescent="0.2">
      <c r="T2975" s="32" t="str">
        <f t="shared" si="56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 x14ac:dyDescent="0.2">
      <c r="T2976" s="32" t="str">
        <f t="shared" si="56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 x14ac:dyDescent="0.2">
      <c r="T2977" s="32" t="str">
        <f t="shared" si="56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 x14ac:dyDescent="0.2">
      <c r="T2978" s="32" t="str">
        <f t="shared" si="56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 x14ac:dyDescent="0.2">
      <c r="T2979" s="32" t="str">
        <f t="shared" si="56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 x14ac:dyDescent="0.2">
      <c r="T2980" s="32" t="str">
        <f t="shared" si="56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 x14ac:dyDescent="0.2">
      <c r="T2981" s="32" t="str">
        <f t="shared" si="56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 x14ac:dyDescent="0.2">
      <c r="T2982" s="32" t="str">
        <f t="shared" si="56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 x14ac:dyDescent="0.2">
      <c r="T2983" s="32" t="str">
        <f t="shared" si="56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 x14ac:dyDescent="0.2">
      <c r="T2984" s="32" t="str">
        <f t="shared" si="56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 x14ac:dyDescent="0.2">
      <c r="T2985" s="32" t="str">
        <f t="shared" si="56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 x14ac:dyDescent="0.2">
      <c r="T2986" s="32" t="str">
        <f t="shared" si="56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 x14ac:dyDescent="0.2">
      <c r="T2987" s="32" t="str">
        <f t="shared" si="56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 x14ac:dyDescent="0.2">
      <c r="T2988" s="32" t="str">
        <f t="shared" si="56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 x14ac:dyDescent="0.2">
      <c r="T2989" s="32" t="str">
        <f t="shared" si="56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 x14ac:dyDescent="0.2">
      <c r="T2990" s="32" t="str">
        <f t="shared" si="56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 x14ac:dyDescent="0.2">
      <c r="T2991" s="32" t="str">
        <f t="shared" si="56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 x14ac:dyDescent="0.2">
      <c r="T2992" s="32" t="str">
        <f t="shared" si="56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 x14ac:dyDescent="0.2">
      <c r="T2993" s="32" t="str">
        <f t="shared" si="56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 x14ac:dyDescent="0.2">
      <c r="T2994" s="32" t="str">
        <f t="shared" si="56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 x14ac:dyDescent="0.2">
      <c r="T2995" s="32" t="str">
        <f t="shared" si="56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 x14ac:dyDescent="0.2">
      <c r="T2996" s="32" t="str">
        <f t="shared" si="56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 x14ac:dyDescent="0.2">
      <c r="T2997" s="32" t="str">
        <f t="shared" si="56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 x14ac:dyDescent="0.2">
      <c r="T2998" s="32" t="str">
        <f t="shared" si="56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 x14ac:dyDescent="0.2">
      <c r="T2999" s="32" t="str">
        <f t="shared" si="56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 x14ac:dyDescent="0.2">
      <c r="T3000" s="32" t="str">
        <f t="shared" si="56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 x14ac:dyDescent="0.2">
      <c r="T3001" s="32" t="str">
        <f t="shared" si="56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 x14ac:dyDescent="0.2">
      <c r="T3002" s="32" t="str">
        <f t="shared" si="56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 x14ac:dyDescent="0.2">
      <c r="T3003" s="32" t="str">
        <f t="shared" si="56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 x14ac:dyDescent="0.2">
      <c r="T3004" s="32" t="str">
        <f t="shared" si="56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 x14ac:dyDescent="0.2">
      <c r="T3005" s="32" t="str">
        <f t="shared" si="56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 x14ac:dyDescent="0.2">
      <c r="T3006" s="32" t="str">
        <f t="shared" si="56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 x14ac:dyDescent="0.2">
      <c r="T3007" s="32" t="str">
        <f t="shared" si="56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 x14ac:dyDescent="0.2">
      <c r="T3008" s="32" t="str">
        <f t="shared" si="56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 x14ac:dyDescent="0.2">
      <c r="T3009" s="32" t="str">
        <f t="shared" si="56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 x14ac:dyDescent="0.2">
      <c r="T3010" s="32" t="str">
        <f t="shared" si="56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 x14ac:dyDescent="0.2">
      <c r="T3011" s="32" t="str">
        <f t="shared" si="56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 x14ac:dyDescent="0.2">
      <c r="T3012" s="32" t="str">
        <f t="shared" si="56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 x14ac:dyDescent="0.2">
      <c r="T3013" s="32" t="str">
        <f t="shared" si="56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 x14ac:dyDescent="0.2">
      <c r="T3014" s="32" t="str">
        <f t="shared" ref="T3014:T3077" si="57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 x14ac:dyDescent="0.2">
      <c r="T3015" s="32" t="str">
        <f t="shared" si="57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 x14ac:dyDescent="0.2">
      <c r="T3016" s="32" t="str">
        <f t="shared" si="57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 x14ac:dyDescent="0.2">
      <c r="T3017" s="32" t="str">
        <f t="shared" si="57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 x14ac:dyDescent="0.2">
      <c r="T3018" s="32" t="str">
        <f t="shared" si="57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 x14ac:dyDescent="0.2">
      <c r="T3019" s="32" t="str">
        <f t="shared" si="57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 x14ac:dyDescent="0.2">
      <c r="T3020" s="32" t="str">
        <f t="shared" si="57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 x14ac:dyDescent="0.2">
      <c r="T3021" s="32" t="str">
        <f t="shared" si="57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 x14ac:dyDescent="0.2">
      <c r="T3022" s="32" t="str">
        <f t="shared" si="57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 x14ac:dyDescent="0.2">
      <c r="T3023" s="32" t="str">
        <f t="shared" si="57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 x14ac:dyDescent="0.2">
      <c r="T3024" s="32" t="str">
        <f t="shared" si="57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 x14ac:dyDescent="0.2">
      <c r="T3025" s="32" t="str">
        <f t="shared" si="57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 x14ac:dyDescent="0.2">
      <c r="T3026" s="32" t="str">
        <f t="shared" si="57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 x14ac:dyDescent="0.2">
      <c r="T3027" s="32" t="str">
        <f t="shared" si="57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 x14ac:dyDescent="0.2">
      <c r="T3028" s="32" t="str">
        <f t="shared" si="57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 x14ac:dyDescent="0.2">
      <c r="T3029" s="32" t="str">
        <f t="shared" si="57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 x14ac:dyDescent="0.2">
      <c r="T3030" s="32" t="str">
        <f t="shared" si="57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 x14ac:dyDescent="0.2">
      <c r="T3031" s="32" t="str">
        <f t="shared" si="57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 x14ac:dyDescent="0.2">
      <c r="T3032" s="32" t="str">
        <f t="shared" si="57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 x14ac:dyDescent="0.2">
      <c r="T3033" s="32" t="str">
        <f t="shared" si="57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 x14ac:dyDescent="0.2">
      <c r="T3034" s="32" t="str">
        <f t="shared" si="57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 x14ac:dyDescent="0.2">
      <c r="T3035" s="32" t="str">
        <f t="shared" si="57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 x14ac:dyDescent="0.2">
      <c r="T3036" s="32" t="str">
        <f t="shared" si="57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 x14ac:dyDescent="0.2">
      <c r="T3037" s="32" t="str">
        <f t="shared" si="57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 x14ac:dyDescent="0.2">
      <c r="T3038" s="32" t="str">
        <f t="shared" si="57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 x14ac:dyDescent="0.2">
      <c r="T3039" s="32" t="str">
        <f t="shared" si="57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 x14ac:dyDescent="0.2">
      <c r="T3040" s="32" t="str">
        <f t="shared" si="57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 x14ac:dyDescent="0.2">
      <c r="T3041" s="32" t="str">
        <f t="shared" si="57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 x14ac:dyDescent="0.2">
      <c r="T3042" s="32" t="str">
        <f t="shared" si="57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 x14ac:dyDescent="0.2">
      <c r="T3043" s="32" t="str">
        <f t="shared" si="57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 x14ac:dyDescent="0.2">
      <c r="T3044" s="32" t="str">
        <f t="shared" si="57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 x14ac:dyDescent="0.2">
      <c r="T3045" s="32" t="str">
        <f t="shared" si="57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 x14ac:dyDescent="0.2">
      <c r="T3046" s="32" t="str">
        <f t="shared" si="57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 x14ac:dyDescent="0.2">
      <c r="T3047" s="32" t="str">
        <f t="shared" si="57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 x14ac:dyDescent="0.2">
      <c r="T3048" s="32" t="str">
        <f t="shared" si="57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 x14ac:dyDescent="0.2">
      <c r="T3049" s="32" t="str">
        <f t="shared" si="57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 x14ac:dyDescent="0.2">
      <c r="T3050" s="32" t="str">
        <f t="shared" si="57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 x14ac:dyDescent="0.2">
      <c r="T3051" s="32" t="str">
        <f t="shared" si="57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 x14ac:dyDescent="0.2">
      <c r="T3052" s="32" t="str">
        <f t="shared" si="57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 x14ac:dyDescent="0.2">
      <c r="T3053" s="32" t="str">
        <f t="shared" si="57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 x14ac:dyDescent="0.2">
      <c r="T3054" s="32" t="str">
        <f t="shared" si="57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 x14ac:dyDescent="0.2">
      <c r="T3055" s="32" t="str">
        <f t="shared" si="57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 x14ac:dyDescent="0.2">
      <c r="T3056" s="32" t="str">
        <f t="shared" si="57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 x14ac:dyDescent="0.2">
      <c r="T3057" s="32" t="str">
        <f t="shared" si="57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 x14ac:dyDescent="0.2">
      <c r="T3058" s="32" t="str">
        <f t="shared" si="57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 x14ac:dyDescent="0.2">
      <c r="T3059" s="32" t="str">
        <f t="shared" si="57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 x14ac:dyDescent="0.2">
      <c r="T3060" s="32" t="str">
        <f t="shared" si="57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 x14ac:dyDescent="0.2">
      <c r="T3061" s="32" t="str">
        <f t="shared" si="57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 x14ac:dyDescent="0.2">
      <c r="T3062" s="32" t="str">
        <f t="shared" si="57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 x14ac:dyDescent="0.2">
      <c r="T3063" s="32" t="str">
        <f t="shared" si="57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 x14ac:dyDescent="0.2">
      <c r="T3064" s="32" t="str">
        <f t="shared" si="57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 x14ac:dyDescent="0.2">
      <c r="T3065" s="32" t="str">
        <f t="shared" si="57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 x14ac:dyDescent="0.2">
      <c r="T3066" s="32" t="str">
        <f t="shared" si="57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 x14ac:dyDescent="0.2">
      <c r="T3067" s="32" t="str">
        <f t="shared" si="57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 x14ac:dyDescent="0.2">
      <c r="T3068" s="32" t="str">
        <f t="shared" si="57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 x14ac:dyDescent="0.2">
      <c r="T3069" s="32" t="str">
        <f t="shared" si="57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 x14ac:dyDescent="0.2">
      <c r="T3070" s="32" t="str">
        <f t="shared" si="57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 x14ac:dyDescent="0.2">
      <c r="T3071" s="32" t="str">
        <f t="shared" si="57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 x14ac:dyDescent="0.2">
      <c r="T3072" s="32" t="str">
        <f t="shared" si="57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 x14ac:dyDescent="0.2">
      <c r="T3073" s="32" t="str">
        <f t="shared" si="57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 x14ac:dyDescent="0.2">
      <c r="T3074" s="32" t="str">
        <f t="shared" si="57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 x14ac:dyDescent="0.2">
      <c r="T3075" s="32" t="str">
        <f t="shared" si="57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 x14ac:dyDescent="0.2">
      <c r="T3076" s="32" t="str">
        <f t="shared" si="57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 x14ac:dyDescent="0.2">
      <c r="T3077" s="32" t="str">
        <f t="shared" si="57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 x14ac:dyDescent="0.2">
      <c r="T3078" s="32" t="str">
        <f t="shared" ref="T3078:T3141" si="58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 x14ac:dyDescent="0.2">
      <c r="T3079" s="32" t="str">
        <f t="shared" si="58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 x14ac:dyDescent="0.2">
      <c r="T3080" s="32" t="str">
        <f t="shared" si="58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 x14ac:dyDescent="0.2">
      <c r="T3081" s="32" t="str">
        <f t="shared" si="58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 x14ac:dyDescent="0.2">
      <c r="T3082" s="32" t="str">
        <f t="shared" si="58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 x14ac:dyDescent="0.2">
      <c r="T3083" s="32" t="str">
        <f t="shared" si="58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 x14ac:dyDescent="0.2">
      <c r="T3084" s="32" t="str">
        <f t="shared" si="58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 x14ac:dyDescent="0.2">
      <c r="T3085" s="32" t="str">
        <f t="shared" si="58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 x14ac:dyDescent="0.2">
      <c r="T3086" s="32" t="str">
        <f t="shared" si="58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 x14ac:dyDescent="0.2">
      <c r="T3087" s="32" t="str">
        <f t="shared" si="58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 x14ac:dyDescent="0.2">
      <c r="T3088" s="32" t="str">
        <f t="shared" si="58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 x14ac:dyDescent="0.2">
      <c r="T3089" s="32" t="str">
        <f t="shared" si="58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 x14ac:dyDescent="0.2">
      <c r="T3090" s="32" t="str">
        <f t="shared" si="58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 x14ac:dyDescent="0.2">
      <c r="T3091" s="32" t="str">
        <f t="shared" si="58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 x14ac:dyDescent="0.2">
      <c r="T3092" s="32" t="str">
        <f t="shared" si="58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 x14ac:dyDescent="0.2">
      <c r="T3093" s="32" t="str">
        <f t="shared" si="58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 x14ac:dyDescent="0.2">
      <c r="T3094" s="32" t="str">
        <f t="shared" si="58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 x14ac:dyDescent="0.2">
      <c r="T3095" s="32" t="str">
        <f t="shared" si="58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 x14ac:dyDescent="0.2">
      <c r="T3096" s="32" t="str">
        <f t="shared" si="58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 x14ac:dyDescent="0.2">
      <c r="T3097" s="32" t="str">
        <f t="shared" si="58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 x14ac:dyDescent="0.2">
      <c r="T3098" s="32" t="str">
        <f t="shared" si="58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 x14ac:dyDescent="0.2">
      <c r="T3099" s="32" t="str">
        <f t="shared" si="58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 x14ac:dyDescent="0.2">
      <c r="T3100" s="32" t="str">
        <f t="shared" si="58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 x14ac:dyDescent="0.2">
      <c r="T3101" s="32" t="str">
        <f t="shared" si="58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 x14ac:dyDescent="0.2">
      <c r="T3102" s="32" t="str">
        <f t="shared" si="58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 x14ac:dyDescent="0.2">
      <c r="T3103" s="32" t="str">
        <f t="shared" si="58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 x14ac:dyDescent="0.2">
      <c r="T3104" s="32" t="str">
        <f t="shared" si="58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 x14ac:dyDescent="0.2">
      <c r="T3105" s="32" t="str">
        <f t="shared" si="58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 x14ac:dyDescent="0.2">
      <c r="T3106" s="32" t="str">
        <f t="shared" si="58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 x14ac:dyDescent="0.2">
      <c r="T3107" s="32" t="str">
        <f t="shared" si="58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 x14ac:dyDescent="0.2">
      <c r="T3108" s="32" t="str">
        <f t="shared" si="58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 x14ac:dyDescent="0.2">
      <c r="T3109" s="32" t="str">
        <f t="shared" si="58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 x14ac:dyDescent="0.2">
      <c r="T3110" s="32" t="str">
        <f t="shared" si="58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 x14ac:dyDescent="0.2">
      <c r="T3111" s="32" t="str">
        <f t="shared" si="58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 x14ac:dyDescent="0.2">
      <c r="T3112" s="32" t="str">
        <f t="shared" si="58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 x14ac:dyDescent="0.2">
      <c r="T3113" s="32" t="str">
        <f t="shared" si="58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 x14ac:dyDescent="0.2">
      <c r="T3114" s="32" t="str">
        <f t="shared" si="58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 x14ac:dyDescent="0.2">
      <c r="T3115" s="32" t="str">
        <f t="shared" si="58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 x14ac:dyDescent="0.2">
      <c r="T3116" s="32" t="str">
        <f t="shared" si="58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 x14ac:dyDescent="0.2">
      <c r="T3117" s="32" t="str">
        <f t="shared" si="58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 x14ac:dyDescent="0.2">
      <c r="T3118" s="32" t="str">
        <f t="shared" si="58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 x14ac:dyDescent="0.2">
      <c r="T3119" s="32" t="str">
        <f t="shared" si="58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 x14ac:dyDescent="0.2">
      <c r="T3120" s="32" t="str">
        <f t="shared" si="58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 x14ac:dyDescent="0.2">
      <c r="T3121" s="32" t="str">
        <f t="shared" si="58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 x14ac:dyDescent="0.2">
      <c r="T3122" s="32" t="str">
        <f t="shared" si="58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 x14ac:dyDescent="0.2">
      <c r="T3123" s="32" t="str">
        <f t="shared" si="58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 x14ac:dyDescent="0.2">
      <c r="T3124" s="32" t="str">
        <f t="shared" si="58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 x14ac:dyDescent="0.2">
      <c r="T3125" s="32" t="str">
        <f t="shared" si="58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 x14ac:dyDescent="0.2">
      <c r="T3126" s="32" t="str">
        <f t="shared" si="58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 x14ac:dyDescent="0.2">
      <c r="T3127" s="32" t="str">
        <f t="shared" si="58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 x14ac:dyDescent="0.2">
      <c r="T3128" s="32" t="str">
        <f t="shared" si="58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 x14ac:dyDescent="0.2">
      <c r="T3129" s="32" t="str">
        <f t="shared" si="58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 x14ac:dyDescent="0.2">
      <c r="T3130" s="32" t="str">
        <f t="shared" si="58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 x14ac:dyDescent="0.2">
      <c r="T3131" s="32" t="str">
        <f t="shared" si="58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 x14ac:dyDescent="0.2">
      <c r="T3132" s="32" t="str">
        <f t="shared" si="58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 x14ac:dyDescent="0.2">
      <c r="T3133" s="32" t="str">
        <f t="shared" si="58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 x14ac:dyDescent="0.2">
      <c r="T3134" s="32" t="str">
        <f t="shared" si="58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 x14ac:dyDescent="0.2">
      <c r="T3135" s="32" t="str">
        <f t="shared" si="58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 x14ac:dyDescent="0.2">
      <c r="T3136" s="32" t="str">
        <f t="shared" si="58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 x14ac:dyDescent="0.2">
      <c r="T3137" s="32" t="str">
        <f t="shared" si="58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 x14ac:dyDescent="0.2">
      <c r="T3138" s="32" t="str">
        <f t="shared" si="58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 x14ac:dyDescent="0.2">
      <c r="T3139" s="32" t="str">
        <f t="shared" si="58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 x14ac:dyDescent="0.2">
      <c r="T3140" s="32" t="str">
        <f t="shared" si="58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 x14ac:dyDescent="0.2">
      <c r="T3141" s="32" t="str">
        <f t="shared" si="58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 x14ac:dyDescent="0.2">
      <c r="T3142" s="32" t="str">
        <f t="shared" ref="T3142:T3205" si="59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 x14ac:dyDescent="0.2">
      <c r="T3143" s="32" t="str">
        <f t="shared" si="59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 x14ac:dyDescent="0.2">
      <c r="T3144" s="32" t="str">
        <f t="shared" si="59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 x14ac:dyDescent="0.2">
      <c r="T3145" s="32" t="str">
        <f t="shared" si="59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 x14ac:dyDescent="0.2">
      <c r="T3146" s="32" t="str">
        <f t="shared" si="59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 x14ac:dyDescent="0.2">
      <c r="T3147" s="32" t="str">
        <f t="shared" si="59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 x14ac:dyDescent="0.2">
      <c r="T3148" s="32" t="str">
        <f t="shared" si="59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 x14ac:dyDescent="0.2">
      <c r="T3149" s="32" t="str">
        <f t="shared" si="59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 x14ac:dyDescent="0.2">
      <c r="T3150" s="32" t="str">
        <f t="shared" si="59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 x14ac:dyDescent="0.2">
      <c r="T3151" s="32" t="str">
        <f t="shared" si="59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 x14ac:dyDescent="0.2">
      <c r="T3152" s="32" t="str">
        <f t="shared" si="59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 x14ac:dyDescent="0.2">
      <c r="T3153" s="32" t="str">
        <f t="shared" si="59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 x14ac:dyDescent="0.2">
      <c r="T3154" s="32" t="str">
        <f t="shared" si="59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 x14ac:dyDescent="0.2">
      <c r="T3155" s="32" t="str">
        <f t="shared" si="59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 x14ac:dyDescent="0.2">
      <c r="T3156" s="32" t="str">
        <f t="shared" si="59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 x14ac:dyDescent="0.2">
      <c r="T3157" s="32" t="str">
        <f t="shared" si="59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 x14ac:dyDescent="0.2">
      <c r="T3158" s="32" t="str">
        <f t="shared" si="59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 x14ac:dyDescent="0.2">
      <c r="T3159" s="32" t="str">
        <f t="shared" si="59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 x14ac:dyDescent="0.2">
      <c r="T3160" s="32" t="str">
        <f t="shared" si="59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 x14ac:dyDescent="0.2">
      <c r="T3161" s="32" t="str">
        <f t="shared" si="59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 x14ac:dyDescent="0.2">
      <c r="T3162" s="32" t="str">
        <f t="shared" si="59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 x14ac:dyDescent="0.2">
      <c r="T3163" s="32" t="str">
        <f t="shared" si="59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 x14ac:dyDescent="0.2">
      <c r="T3164" s="32" t="str">
        <f t="shared" si="59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 x14ac:dyDescent="0.2">
      <c r="T3165" s="32" t="str">
        <f t="shared" si="59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 x14ac:dyDescent="0.2">
      <c r="T3166" s="32" t="str">
        <f t="shared" si="59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 x14ac:dyDescent="0.2">
      <c r="T3167" s="32" t="str">
        <f t="shared" si="59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 x14ac:dyDescent="0.2">
      <c r="T3168" s="32" t="str">
        <f t="shared" si="59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 x14ac:dyDescent="0.2">
      <c r="T3169" s="32" t="str">
        <f t="shared" si="59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 x14ac:dyDescent="0.2">
      <c r="T3170" s="32" t="str">
        <f t="shared" si="59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 x14ac:dyDescent="0.2">
      <c r="T3171" s="32" t="str">
        <f t="shared" si="59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 x14ac:dyDescent="0.2">
      <c r="T3172" s="32" t="str">
        <f t="shared" si="59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 x14ac:dyDescent="0.2">
      <c r="T3173" s="32" t="str">
        <f t="shared" si="59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 x14ac:dyDescent="0.2">
      <c r="T3174" s="32" t="str">
        <f t="shared" si="59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 x14ac:dyDescent="0.2">
      <c r="T3175" s="32" t="str">
        <f t="shared" si="59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 x14ac:dyDescent="0.2">
      <c r="T3176" s="32" t="str">
        <f t="shared" si="59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 x14ac:dyDescent="0.2">
      <c r="T3177" s="32" t="str">
        <f t="shared" si="59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 x14ac:dyDescent="0.2">
      <c r="T3178" s="32" t="str">
        <f t="shared" si="59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 x14ac:dyDescent="0.2">
      <c r="T3179" s="32" t="str">
        <f t="shared" si="59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 x14ac:dyDescent="0.2">
      <c r="T3180" s="32" t="str">
        <f t="shared" si="59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 x14ac:dyDescent="0.2">
      <c r="T3181" s="32" t="str">
        <f t="shared" si="59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 x14ac:dyDescent="0.2">
      <c r="T3182" s="32" t="str">
        <f t="shared" si="59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 x14ac:dyDescent="0.2">
      <c r="T3183" s="32" t="str">
        <f t="shared" si="59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 x14ac:dyDescent="0.2">
      <c r="T3184" s="32" t="str">
        <f t="shared" si="59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 x14ac:dyDescent="0.2">
      <c r="T3185" s="32" t="str">
        <f t="shared" si="59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 x14ac:dyDescent="0.2">
      <c r="T3186" s="32" t="str">
        <f t="shared" si="59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 x14ac:dyDescent="0.2">
      <c r="T3187" s="32" t="str">
        <f t="shared" si="59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 x14ac:dyDescent="0.2">
      <c r="T3188" s="32" t="str">
        <f t="shared" si="59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 x14ac:dyDescent="0.2">
      <c r="T3189" s="32" t="str">
        <f t="shared" si="59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 x14ac:dyDescent="0.2">
      <c r="T3190" s="32" t="str">
        <f t="shared" si="59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 x14ac:dyDescent="0.2">
      <c r="T3191" s="32" t="str">
        <f t="shared" si="59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 x14ac:dyDescent="0.2">
      <c r="T3192" s="32" t="str">
        <f t="shared" si="59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 x14ac:dyDescent="0.2">
      <c r="T3193" s="32" t="str">
        <f t="shared" si="59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 x14ac:dyDescent="0.2">
      <c r="T3194" s="32" t="str">
        <f t="shared" si="59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 x14ac:dyDescent="0.2">
      <c r="T3195" s="32" t="str">
        <f t="shared" si="59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 x14ac:dyDescent="0.2">
      <c r="T3196" s="32" t="str">
        <f t="shared" si="59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 x14ac:dyDescent="0.2">
      <c r="T3197" s="32" t="str">
        <f t="shared" si="59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 x14ac:dyDescent="0.2">
      <c r="T3198" s="32" t="str">
        <f t="shared" si="59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 x14ac:dyDescent="0.2">
      <c r="T3199" s="32" t="str">
        <f t="shared" si="59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 x14ac:dyDescent="0.2">
      <c r="T3200" s="32" t="str">
        <f t="shared" si="59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 x14ac:dyDescent="0.2">
      <c r="T3201" s="32" t="str">
        <f t="shared" si="59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 x14ac:dyDescent="0.2">
      <c r="T3202" s="32" t="str">
        <f t="shared" si="59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 x14ac:dyDescent="0.2">
      <c r="T3203" s="32" t="str">
        <f t="shared" si="59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 x14ac:dyDescent="0.2">
      <c r="T3204" s="32" t="str">
        <f t="shared" si="59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 x14ac:dyDescent="0.2">
      <c r="T3205" s="32" t="str">
        <f t="shared" si="59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 x14ac:dyDescent="0.2">
      <c r="T3206" s="32" t="str">
        <f t="shared" ref="T3206:T3269" si="60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 x14ac:dyDescent="0.2">
      <c r="T3207" s="32" t="str">
        <f t="shared" si="60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 x14ac:dyDescent="0.2">
      <c r="T3208" s="32" t="str">
        <f t="shared" si="60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 x14ac:dyDescent="0.2">
      <c r="T3209" s="32" t="str">
        <f t="shared" si="60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 x14ac:dyDescent="0.2">
      <c r="T3210" s="32" t="str">
        <f t="shared" si="60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 x14ac:dyDescent="0.2">
      <c r="T3211" s="32" t="str">
        <f t="shared" si="60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 x14ac:dyDescent="0.2">
      <c r="T3212" s="32" t="str">
        <f t="shared" si="60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 x14ac:dyDescent="0.2">
      <c r="T3213" s="32" t="str">
        <f t="shared" si="60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 x14ac:dyDescent="0.2">
      <c r="T3214" s="32" t="str">
        <f t="shared" si="60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 x14ac:dyDescent="0.2">
      <c r="T3215" s="32" t="str">
        <f t="shared" si="60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 x14ac:dyDescent="0.2">
      <c r="T3216" s="32" t="str">
        <f t="shared" si="60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 x14ac:dyDescent="0.2">
      <c r="T3217" s="32" t="str">
        <f t="shared" si="60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 x14ac:dyDescent="0.2">
      <c r="T3218" s="32" t="str">
        <f t="shared" si="60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 x14ac:dyDescent="0.2">
      <c r="T3219" s="32" t="str">
        <f t="shared" si="60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 x14ac:dyDescent="0.2">
      <c r="T3220" s="32" t="str">
        <f t="shared" si="60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 x14ac:dyDescent="0.2">
      <c r="T3221" s="32" t="str">
        <f t="shared" si="60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 x14ac:dyDescent="0.2">
      <c r="T3222" s="32" t="str">
        <f t="shared" si="60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 x14ac:dyDescent="0.2">
      <c r="T3223" s="32" t="str">
        <f t="shared" si="60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 x14ac:dyDescent="0.2">
      <c r="T3224" s="32" t="str">
        <f t="shared" si="60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 x14ac:dyDescent="0.2">
      <c r="T3225" s="32" t="str">
        <f t="shared" si="60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 x14ac:dyDescent="0.2">
      <c r="T3226" s="32" t="str">
        <f t="shared" si="60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 x14ac:dyDescent="0.2">
      <c r="T3227" s="32" t="str">
        <f t="shared" si="60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 x14ac:dyDescent="0.2">
      <c r="T3228" s="32" t="str">
        <f t="shared" si="60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 x14ac:dyDescent="0.2">
      <c r="T3229" s="32" t="str">
        <f t="shared" si="60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 x14ac:dyDescent="0.2">
      <c r="T3230" s="32" t="str">
        <f t="shared" si="60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 x14ac:dyDescent="0.2">
      <c r="T3231" s="32" t="str">
        <f t="shared" si="60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 x14ac:dyDescent="0.2">
      <c r="T3232" s="32" t="str">
        <f t="shared" si="60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 x14ac:dyDescent="0.2">
      <c r="T3233" s="32" t="str">
        <f t="shared" si="60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 x14ac:dyDescent="0.2">
      <c r="T3234" s="32" t="str">
        <f t="shared" si="60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 x14ac:dyDescent="0.2">
      <c r="T3235" s="32" t="str">
        <f t="shared" si="60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 x14ac:dyDescent="0.2">
      <c r="T3236" s="32" t="str">
        <f t="shared" si="60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 x14ac:dyDescent="0.2">
      <c r="T3237" s="32" t="str">
        <f t="shared" si="60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 x14ac:dyDescent="0.2">
      <c r="T3238" s="32" t="str">
        <f t="shared" si="60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 x14ac:dyDescent="0.2">
      <c r="T3239" s="32" t="str">
        <f t="shared" si="60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 x14ac:dyDescent="0.2">
      <c r="T3240" s="32" t="str">
        <f t="shared" si="60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 x14ac:dyDescent="0.2">
      <c r="T3241" s="32" t="str">
        <f t="shared" si="60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 x14ac:dyDescent="0.2">
      <c r="T3242" s="32" t="str">
        <f t="shared" si="60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 x14ac:dyDescent="0.2">
      <c r="T3243" s="32" t="str">
        <f t="shared" si="60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 x14ac:dyDescent="0.2">
      <c r="T3244" s="32" t="str">
        <f t="shared" si="60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 x14ac:dyDescent="0.2">
      <c r="T3245" s="32" t="str">
        <f t="shared" si="60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 x14ac:dyDescent="0.2">
      <c r="T3246" s="32" t="str">
        <f t="shared" si="60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 x14ac:dyDescent="0.2">
      <c r="T3247" s="32" t="str">
        <f t="shared" si="60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 x14ac:dyDescent="0.2">
      <c r="T3248" s="32" t="str">
        <f t="shared" si="60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 x14ac:dyDescent="0.2">
      <c r="T3249" s="32" t="str">
        <f t="shared" si="60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 x14ac:dyDescent="0.2">
      <c r="T3250" s="32" t="str">
        <f t="shared" si="60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 x14ac:dyDescent="0.2">
      <c r="T3251" s="32" t="str">
        <f t="shared" si="60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 x14ac:dyDescent="0.2">
      <c r="T3252" s="32" t="str">
        <f t="shared" si="60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 x14ac:dyDescent="0.2">
      <c r="T3253" s="32" t="str">
        <f t="shared" si="60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 x14ac:dyDescent="0.2">
      <c r="T3254" s="32" t="str">
        <f t="shared" si="60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 x14ac:dyDescent="0.2">
      <c r="T3255" s="32" t="str">
        <f t="shared" si="60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 x14ac:dyDescent="0.2">
      <c r="T3256" s="32" t="str">
        <f t="shared" si="60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 x14ac:dyDescent="0.2">
      <c r="T3257" s="32" t="str">
        <f t="shared" si="60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 x14ac:dyDescent="0.2">
      <c r="T3258" s="32" t="str">
        <f t="shared" si="60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 x14ac:dyDescent="0.2">
      <c r="T3259" s="32" t="str">
        <f t="shared" si="60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 x14ac:dyDescent="0.2">
      <c r="T3260" s="32" t="str">
        <f t="shared" si="60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 x14ac:dyDescent="0.2">
      <c r="T3261" s="32" t="str">
        <f t="shared" si="60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 x14ac:dyDescent="0.2">
      <c r="T3262" s="32" t="str">
        <f t="shared" si="60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 x14ac:dyDescent="0.2">
      <c r="T3263" s="32" t="str">
        <f t="shared" si="60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 x14ac:dyDescent="0.2">
      <c r="T3264" s="32" t="str">
        <f t="shared" si="60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 x14ac:dyDescent="0.2">
      <c r="T3265" s="32" t="str">
        <f t="shared" si="60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 x14ac:dyDescent="0.2">
      <c r="T3266" s="32" t="str">
        <f t="shared" si="60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 x14ac:dyDescent="0.2">
      <c r="T3267" s="32" t="str">
        <f t="shared" si="60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 x14ac:dyDescent="0.2">
      <c r="T3268" s="32" t="str">
        <f t="shared" si="60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 x14ac:dyDescent="0.2">
      <c r="T3269" s="32" t="str">
        <f t="shared" si="60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 x14ac:dyDescent="0.2">
      <c r="T3270" s="32" t="str">
        <f t="shared" ref="T3270:T3333" si="61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 x14ac:dyDescent="0.2">
      <c r="T3271" s="32" t="str">
        <f t="shared" si="61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 x14ac:dyDescent="0.2">
      <c r="T3272" s="32" t="str">
        <f t="shared" si="61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 x14ac:dyDescent="0.2">
      <c r="T3273" s="32" t="str">
        <f t="shared" si="61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 x14ac:dyDescent="0.2">
      <c r="T3274" s="32" t="str">
        <f t="shared" si="61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 x14ac:dyDescent="0.2">
      <c r="T3275" s="32" t="str">
        <f t="shared" si="61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 x14ac:dyDescent="0.2">
      <c r="T3276" s="32" t="str">
        <f t="shared" si="61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 x14ac:dyDescent="0.2">
      <c r="T3277" s="32" t="str">
        <f t="shared" si="61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 x14ac:dyDescent="0.2">
      <c r="T3278" s="32" t="str">
        <f t="shared" si="61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 x14ac:dyDescent="0.2">
      <c r="T3279" s="32" t="str">
        <f t="shared" si="61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 x14ac:dyDescent="0.2">
      <c r="T3280" s="32" t="str">
        <f t="shared" si="61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 x14ac:dyDescent="0.2">
      <c r="T3281" s="32" t="str">
        <f t="shared" si="61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 x14ac:dyDescent="0.2">
      <c r="T3282" s="32" t="str">
        <f t="shared" si="61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 x14ac:dyDescent="0.2">
      <c r="T3283" s="32" t="str">
        <f t="shared" si="61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 x14ac:dyDescent="0.2">
      <c r="T3284" s="32" t="str">
        <f t="shared" si="61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 x14ac:dyDescent="0.2">
      <c r="T3285" s="32" t="str">
        <f t="shared" si="61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 x14ac:dyDescent="0.2">
      <c r="T3286" s="32" t="str">
        <f t="shared" si="61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 x14ac:dyDescent="0.2">
      <c r="T3287" s="32" t="str">
        <f t="shared" si="61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 x14ac:dyDescent="0.2">
      <c r="T3288" s="32" t="str">
        <f t="shared" si="61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 x14ac:dyDescent="0.2">
      <c r="T3289" s="32" t="str">
        <f t="shared" si="61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 x14ac:dyDescent="0.2">
      <c r="T3290" s="32" t="str">
        <f t="shared" si="61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 x14ac:dyDescent="0.2">
      <c r="T3291" s="32" t="str">
        <f t="shared" si="61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 x14ac:dyDescent="0.2">
      <c r="T3292" s="32" t="str">
        <f t="shared" si="61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 x14ac:dyDescent="0.2">
      <c r="T3293" s="32" t="str">
        <f t="shared" si="61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 x14ac:dyDescent="0.2">
      <c r="T3294" s="32" t="str">
        <f t="shared" si="61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 x14ac:dyDescent="0.2">
      <c r="T3295" s="32" t="str">
        <f t="shared" si="61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 x14ac:dyDescent="0.2">
      <c r="T3296" s="32" t="str">
        <f t="shared" si="61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 x14ac:dyDescent="0.2">
      <c r="T3297" s="32" t="str">
        <f t="shared" si="61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 x14ac:dyDescent="0.2">
      <c r="T3298" s="32" t="str">
        <f t="shared" si="61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 x14ac:dyDescent="0.2">
      <c r="T3299" s="32" t="str">
        <f t="shared" si="61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 x14ac:dyDescent="0.2">
      <c r="T3300" s="32" t="str">
        <f t="shared" si="61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 x14ac:dyDescent="0.2">
      <c r="T3301" s="32" t="str">
        <f t="shared" si="61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 x14ac:dyDescent="0.2">
      <c r="T3302" s="32" t="str">
        <f t="shared" si="61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 x14ac:dyDescent="0.2">
      <c r="T3303" s="32" t="str">
        <f t="shared" si="61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 x14ac:dyDescent="0.2">
      <c r="T3304" s="32" t="str">
        <f t="shared" si="61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 x14ac:dyDescent="0.2">
      <c r="T3305" s="32" t="str">
        <f t="shared" si="61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 x14ac:dyDescent="0.2">
      <c r="T3306" s="32" t="str">
        <f t="shared" si="61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 x14ac:dyDescent="0.2">
      <c r="T3307" s="32" t="str">
        <f t="shared" si="61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 x14ac:dyDescent="0.2">
      <c r="T3308" s="32" t="str">
        <f t="shared" si="61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 x14ac:dyDescent="0.2">
      <c r="T3309" s="32" t="str">
        <f t="shared" si="61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 x14ac:dyDescent="0.2">
      <c r="T3310" s="32" t="str">
        <f t="shared" si="61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 x14ac:dyDescent="0.2">
      <c r="T3311" s="32" t="str">
        <f t="shared" si="61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 x14ac:dyDescent="0.2">
      <c r="T3312" s="32" t="str">
        <f t="shared" si="61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 x14ac:dyDescent="0.2">
      <c r="T3313" s="32" t="str">
        <f t="shared" si="61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 x14ac:dyDescent="0.2">
      <c r="T3314" s="32" t="str">
        <f t="shared" si="61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 x14ac:dyDescent="0.2">
      <c r="T3315" s="32" t="str">
        <f t="shared" si="61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 x14ac:dyDescent="0.2">
      <c r="T3316" s="32" t="str">
        <f t="shared" si="61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 x14ac:dyDescent="0.2">
      <c r="T3317" s="32" t="str">
        <f t="shared" si="61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 x14ac:dyDescent="0.2">
      <c r="T3318" s="32" t="str">
        <f t="shared" si="61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 x14ac:dyDescent="0.2">
      <c r="T3319" s="32" t="str">
        <f t="shared" si="61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 x14ac:dyDescent="0.2">
      <c r="T3320" s="32" t="str">
        <f t="shared" si="61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 x14ac:dyDescent="0.2">
      <c r="T3321" s="32" t="str">
        <f t="shared" si="61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 x14ac:dyDescent="0.2">
      <c r="T3322" s="32" t="str">
        <f t="shared" si="61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 x14ac:dyDescent="0.2">
      <c r="T3323" s="32" t="str">
        <f t="shared" si="61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 x14ac:dyDescent="0.2">
      <c r="T3324" s="32" t="str">
        <f t="shared" si="61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 x14ac:dyDescent="0.2">
      <c r="T3325" s="32" t="str">
        <f t="shared" si="61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 x14ac:dyDescent="0.2">
      <c r="T3326" s="32" t="str">
        <f t="shared" si="61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 x14ac:dyDescent="0.2">
      <c r="T3327" s="32" t="str">
        <f t="shared" si="61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 x14ac:dyDescent="0.2">
      <c r="T3328" s="32" t="str">
        <f t="shared" si="61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 x14ac:dyDescent="0.2">
      <c r="T3329" s="32" t="str">
        <f t="shared" si="61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 x14ac:dyDescent="0.2">
      <c r="T3330" s="32" t="str">
        <f t="shared" si="61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 x14ac:dyDescent="0.2">
      <c r="T3331" s="32" t="str">
        <f t="shared" si="61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 x14ac:dyDescent="0.2">
      <c r="T3332" s="32" t="str">
        <f t="shared" si="61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 x14ac:dyDescent="0.2">
      <c r="T3333" s="32" t="str">
        <f t="shared" si="61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 x14ac:dyDescent="0.2">
      <c r="T3334" s="32" t="str">
        <f t="shared" ref="T3334:T3397" si="62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 x14ac:dyDescent="0.2">
      <c r="T3335" s="32" t="str">
        <f t="shared" si="62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 x14ac:dyDescent="0.2">
      <c r="T3336" s="32" t="str">
        <f t="shared" si="62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 x14ac:dyDescent="0.2">
      <c r="T3337" s="32" t="str">
        <f t="shared" si="62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 x14ac:dyDescent="0.2">
      <c r="T3338" s="32" t="str">
        <f t="shared" si="62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 x14ac:dyDescent="0.2">
      <c r="T3339" s="32" t="str">
        <f t="shared" si="62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 x14ac:dyDescent="0.2">
      <c r="T3340" s="32" t="str">
        <f t="shared" si="62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 x14ac:dyDescent="0.2">
      <c r="T3341" s="32" t="str">
        <f t="shared" si="62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 x14ac:dyDescent="0.2">
      <c r="T3342" s="32" t="str">
        <f t="shared" si="62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 x14ac:dyDescent="0.2">
      <c r="T3343" s="32" t="str">
        <f t="shared" si="62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 x14ac:dyDescent="0.2">
      <c r="T3344" s="32" t="str">
        <f t="shared" si="62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 x14ac:dyDescent="0.2">
      <c r="T3345" s="32" t="str">
        <f t="shared" si="62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 x14ac:dyDescent="0.2">
      <c r="T3346" s="32" t="str">
        <f t="shared" si="62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 x14ac:dyDescent="0.2">
      <c r="T3347" s="32" t="str">
        <f t="shared" si="62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 x14ac:dyDescent="0.2">
      <c r="T3348" s="32" t="str">
        <f t="shared" si="62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 x14ac:dyDescent="0.2">
      <c r="T3349" s="32" t="str">
        <f t="shared" si="62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 x14ac:dyDescent="0.2">
      <c r="T3350" s="32" t="str">
        <f t="shared" si="62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 x14ac:dyDescent="0.2">
      <c r="T3351" s="32" t="str">
        <f t="shared" si="62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 x14ac:dyDescent="0.2">
      <c r="T3352" s="32" t="str">
        <f t="shared" si="62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 x14ac:dyDescent="0.2">
      <c r="T3353" s="32" t="str">
        <f t="shared" si="62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 x14ac:dyDescent="0.2">
      <c r="T3354" s="32" t="str">
        <f t="shared" si="62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 x14ac:dyDescent="0.2">
      <c r="T3355" s="32" t="str">
        <f t="shared" si="62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 x14ac:dyDescent="0.2">
      <c r="T3356" s="32" t="str">
        <f t="shared" si="62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 x14ac:dyDescent="0.2">
      <c r="T3357" s="32" t="str">
        <f t="shared" si="62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 x14ac:dyDescent="0.2">
      <c r="T3358" s="32" t="str">
        <f t="shared" si="62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 x14ac:dyDescent="0.2">
      <c r="T3359" s="32" t="str">
        <f t="shared" si="62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 x14ac:dyDescent="0.2">
      <c r="T3360" s="32" t="str">
        <f t="shared" si="62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 x14ac:dyDescent="0.2">
      <c r="T3361" s="32" t="str">
        <f t="shared" si="62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 x14ac:dyDescent="0.2">
      <c r="T3362" s="32" t="str">
        <f t="shared" si="62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 x14ac:dyDescent="0.2">
      <c r="T3363" s="32" t="str">
        <f t="shared" si="62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 x14ac:dyDescent="0.2">
      <c r="T3364" s="32" t="str">
        <f t="shared" si="62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 x14ac:dyDescent="0.2">
      <c r="T3365" s="32" t="str">
        <f t="shared" si="62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 x14ac:dyDescent="0.2">
      <c r="T3366" s="32" t="str">
        <f t="shared" si="62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 x14ac:dyDescent="0.2">
      <c r="T3367" s="32" t="str">
        <f t="shared" si="62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 x14ac:dyDescent="0.2">
      <c r="T3368" s="32" t="str">
        <f t="shared" si="62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 x14ac:dyDescent="0.2">
      <c r="T3369" s="32" t="str">
        <f t="shared" si="62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 x14ac:dyDescent="0.2">
      <c r="T3370" s="32" t="str">
        <f t="shared" si="62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 x14ac:dyDescent="0.2">
      <c r="T3371" s="32" t="str">
        <f t="shared" si="62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 x14ac:dyDescent="0.2">
      <c r="T3372" s="32" t="str">
        <f t="shared" si="62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 x14ac:dyDescent="0.2">
      <c r="T3373" s="32" t="str">
        <f t="shared" si="62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 x14ac:dyDescent="0.2">
      <c r="T3374" s="32" t="str">
        <f t="shared" si="62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 x14ac:dyDescent="0.2">
      <c r="T3375" s="32" t="str">
        <f t="shared" si="62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 x14ac:dyDescent="0.2">
      <c r="T3376" s="32" t="str">
        <f t="shared" si="62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 x14ac:dyDescent="0.2">
      <c r="T3377" s="32" t="str">
        <f t="shared" si="62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 x14ac:dyDescent="0.2">
      <c r="T3378" s="32" t="str">
        <f t="shared" si="62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 x14ac:dyDescent="0.2">
      <c r="T3379" s="32" t="str">
        <f t="shared" si="62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 x14ac:dyDescent="0.2">
      <c r="T3380" s="32" t="str">
        <f t="shared" si="62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 x14ac:dyDescent="0.2">
      <c r="T3381" s="32" t="str">
        <f t="shared" si="62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 x14ac:dyDescent="0.2">
      <c r="T3382" s="32" t="str">
        <f t="shared" si="62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 x14ac:dyDescent="0.2">
      <c r="T3383" s="32" t="str">
        <f t="shared" si="62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 x14ac:dyDescent="0.2">
      <c r="T3384" s="32" t="str">
        <f t="shared" si="62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 x14ac:dyDescent="0.2">
      <c r="T3385" s="32" t="str">
        <f t="shared" si="62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 x14ac:dyDescent="0.2">
      <c r="T3386" s="32" t="str">
        <f t="shared" si="62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 x14ac:dyDescent="0.2">
      <c r="T3387" s="32" t="str">
        <f t="shared" si="62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 x14ac:dyDescent="0.2">
      <c r="T3388" s="32" t="str">
        <f t="shared" si="62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 x14ac:dyDescent="0.2">
      <c r="T3389" s="32" t="str">
        <f t="shared" si="62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 x14ac:dyDescent="0.2">
      <c r="T3390" s="32" t="str">
        <f t="shared" si="62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 x14ac:dyDescent="0.2">
      <c r="T3391" s="32" t="str">
        <f t="shared" si="62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 x14ac:dyDescent="0.2">
      <c r="T3392" s="32" t="str">
        <f t="shared" si="62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 x14ac:dyDescent="0.2">
      <c r="T3393" s="32" t="str">
        <f t="shared" si="62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 x14ac:dyDescent="0.2">
      <c r="T3394" s="32" t="str">
        <f t="shared" si="62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 x14ac:dyDescent="0.2">
      <c r="T3395" s="32" t="str">
        <f t="shared" si="62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 x14ac:dyDescent="0.2">
      <c r="T3396" s="32" t="str">
        <f t="shared" si="62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 x14ac:dyDescent="0.2">
      <c r="T3397" s="32" t="str">
        <f t="shared" si="62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 x14ac:dyDescent="0.2">
      <c r="T3398" s="32" t="str">
        <f t="shared" ref="T3398:T3461" si="63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 x14ac:dyDescent="0.2">
      <c r="T3399" s="32" t="str">
        <f t="shared" si="63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 x14ac:dyDescent="0.2">
      <c r="T3400" s="32" t="str">
        <f t="shared" si="63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 x14ac:dyDescent="0.2">
      <c r="T3401" s="32" t="str">
        <f t="shared" si="63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 x14ac:dyDescent="0.2">
      <c r="T3402" s="32" t="str">
        <f t="shared" si="63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 x14ac:dyDescent="0.2">
      <c r="T3403" s="32" t="str">
        <f t="shared" si="63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 x14ac:dyDescent="0.2">
      <c r="T3404" s="32" t="str">
        <f t="shared" si="63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 x14ac:dyDescent="0.2">
      <c r="T3405" s="32" t="str">
        <f t="shared" si="63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 x14ac:dyDescent="0.2">
      <c r="T3406" s="32" t="str">
        <f t="shared" si="63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 x14ac:dyDescent="0.2">
      <c r="T3407" s="32" t="str">
        <f t="shared" si="63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 x14ac:dyDescent="0.2">
      <c r="T3408" s="32" t="str">
        <f t="shared" si="63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 x14ac:dyDescent="0.2">
      <c r="T3409" s="32" t="str">
        <f t="shared" si="63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 x14ac:dyDescent="0.2">
      <c r="T3410" s="32" t="str">
        <f t="shared" si="63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 x14ac:dyDescent="0.2">
      <c r="T3411" s="32" t="str">
        <f t="shared" si="63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 x14ac:dyDescent="0.2">
      <c r="T3412" s="32" t="str">
        <f t="shared" si="63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 x14ac:dyDescent="0.2">
      <c r="T3413" s="32" t="str">
        <f t="shared" si="63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 x14ac:dyDescent="0.2">
      <c r="T3414" s="32" t="str">
        <f t="shared" si="63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 x14ac:dyDescent="0.2">
      <c r="T3415" s="32" t="str">
        <f t="shared" si="63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 x14ac:dyDescent="0.2">
      <c r="T3416" s="32" t="str">
        <f t="shared" si="63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 x14ac:dyDescent="0.2">
      <c r="T3417" s="32" t="str">
        <f t="shared" si="63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 x14ac:dyDescent="0.2">
      <c r="T3418" s="32" t="str">
        <f t="shared" si="63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 x14ac:dyDescent="0.2">
      <c r="T3419" s="32" t="str">
        <f t="shared" si="63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 x14ac:dyDescent="0.2">
      <c r="T3420" s="32" t="str">
        <f t="shared" si="63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 x14ac:dyDescent="0.2">
      <c r="T3421" s="32" t="str">
        <f t="shared" si="63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 x14ac:dyDescent="0.2">
      <c r="T3422" s="32" t="str">
        <f t="shared" si="63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 x14ac:dyDescent="0.2">
      <c r="T3423" s="32" t="str">
        <f t="shared" si="63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 x14ac:dyDescent="0.2">
      <c r="T3424" s="32" t="str">
        <f t="shared" si="63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 x14ac:dyDescent="0.2">
      <c r="T3425" s="32" t="str">
        <f t="shared" si="63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 x14ac:dyDescent="0.2">
      <c r="T3426" s="32" t="str">
        <f t="shared" si="63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 x14ac:dyDescent="0.2">
      <c r="T3427" s="32" t="str">
        <f t="shared" si="63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 x14ac:dyDescent="0.2">
      <c r="T3428" s="32" t="str">
        <f t="shared" si="63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 x14ac:dyDescent="0.2">
      <c r="T3429" s="32" t="str">
        <f t="shared" si="63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 x14ac:dyDescent="0.2">
      <c r="T3430" s="32" t="str">
        <f t="shared" si="63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 x14ac:dyDescent="0.2">
      <c r="T3431" s="32" t="str">
        <f t="shared" si="63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 x14ac:dyDescent="0.2">
      <c r="T3432" s="32" t="str">
        <f t="shared" si="63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 x14ac:dyDescent="0.2">
      <c r="T3433" s="32" t="str">
        <f t="shared" si="63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 x14ac:dyDescent="0.2">
      <c r="T3434" s="32" t="str">
        <f t="shared" si="63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 x14ac:dyDescent="0.2">
      <c r="T3435" s="32" t="str">
        <f t="shared" si="63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 x14ac:dyDescent="0.2">
      <c r="T3436" s="32" t="str">
        <f t="shared" si="63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 x14ac:dyDescent="0.2">
      <c r="T3437" s="32" t="str">
        <f t="shared" si="63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 x14ac:dyDescent="0.2">
      <c r="T3438" s="32" t="str">
        <f t="shared" si="63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 x14ac:dyDescent="0.2">
      <c r="T3439" s="32" t="str">
        <f t="shared" si="63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 x14ac:dyDescent="0.2">
      <c r="T3440" s="32" t="str">
        <f t="shared" si="63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 x14ac:dyDescent="0.2">
      <c r="T3441" s="32" t="str">
        <f t="shared" si="63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 x14ac:dyDescent="0.2">
      <c r="T3442" s="32" t="str">
        <f t="shared" si="63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 x14ac:dyDescent="0.2">
      <c r="T3443" s="32" t="str">
        <f t="shared" si="63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 x14ac:dyDescent="0.2">
      <c r="T3444" s="32" t="str">
        <f t="shared" si="63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 x14ac:dyDescent="0.2">
      <c r="T3445" s="32" t="str">
        <f t="shared" si="63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 x14ac:dyDescent="0.2">
      <c r="T3446" s="32" t="str">
        <f t="shared" si="63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 x14ac:dyDescent="0.2">
      <c r="T3447" s="32" t="str">
        <f t="shared" si="63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 x14ac:dyDescent="0.2">
      <c r="T3448" s="32" t="str">
        <f t="shared" si="63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 x14ac:dyDescent="0.2">
      <c r="T3449" s="32" t="str">
        <f t="shared" si="63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 x14ac:dyDescent="0.2">
      <c r="T3450" s="32" t="str">
        <f t="shared" si="63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 x14ac:dyDescent="0.2">
      <c r="T3451" s="32" t="str">
        <f t="shared" si="63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 x14ac:dyDescent="0.2">
      <c r="T3452" s="32" t="str">
        <f t="shared" si="63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 x14ac:dyDescent="0.2">
      <c r="T3453" s="32" t="str">
        <f t="shared" si="63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 x14ac:dyDescent="0.2">
      <c r="T3454" s="32" t="str">
        <f t="shared" si="63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 x14ac:dyDescent="0.2">
      <c r="T3455" s="32" t="str">
        <f t="shared" si="63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 x14ac:dyDescent="0.2">
      <c r="T3456" s="32" t="str">
        <f t="shared" si="63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 x14ac:dyDescent="0.2">
      <c r="T3457" s="32" t="str">
        <f t="shared" si="63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 x14ac:dyDescent="0.2">
      <c r="T3458" s="32" t="str">
        <f t="shared" si="63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 x14ac:dyDescent="0.2">
      <c r="T3459" s="32" t="str">
        <f t="shared" si="63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 x14ac:dyDescent="0.2">
      <c r="T3460" s="32" t="str">
        <f t="shared" si="63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 x14ac:dyDescent="0.2">
      <c r="T3461" s="32" t="str">
        <f t="shared" si="63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 x14ac:dyDescent="0.2">
      <c r="T3462" s="32" t="str">
        <f t="shared" ref="T3462:T3525" si="64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 x14ac:dyDescent="0.2">
      <c r="T3463" s="32" t="str">
        <f t="shared" si="64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 x14ac:dyDescent="0.2">
      <c r="T3464" s="32" t="str">
        <f t="shared" si="64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 x14ac:dyDescent="0.2">
      <c r="T3465" s="32" t="str">
        <f t="shared" si="64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 x14ac:dyDescent="0.2">
      <c r="T3466" s="32" t="str">
        <f t="shared" si="64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 x14ac:dyDescent="0.2">
      <c r="T3467" s="32" t="str">
        <f t="shared" si="64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 x14ac:dyDescent="0.2">
      <c r="T3468" s="32" t="str">
        <f t="shared" si="64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 x14ac:dyDescent="0.2">
      <c r="T3469" s="32" t="str">
        <f t="shared" si="64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 x14ac:dyDescent="0.2">
      <c r="T3470" s="32" t="str">
        <f t="shared" si="64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 x14ac:dyDescent="0.2">
      <c r="T3471" s="32" t="str">
        <f t="shared" si="64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 x14ac:dyDescent="0.2">
      <c r="T3472" s="32" t="str">
        <f t="shared" si="64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 x14ac:dyDescent="0.2">
      <c r="T3473" s="32" t="str">
        <f t="shared" si="64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 x14ac:dyDescent="0.2">
      <c r="T3474" s="32" t="str">
        <f t="shared" si="64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 x14ac:dyDescent="0.2">
      <c r="T3475" s="32" t="str">
        <f t="shared" si="64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 x14ac:dyDescent="0.2">
      <c r="T3476" s="32" t="str">
        <f t="shared" si="64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 x14ac:dyDescent="0.2">
      <c r="T3477" s="32" t="str">
        <f t="shared" si="64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 x14ac:dyDescent="0.2">
      <c r="T3478" s="32" t="str">
        <f t="shared" si="64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 x14ac:dyDescent="0.2">
      <c r="T3479" s="32" t="str">
        <f t="shared" si="64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 x14ac:dyDescent="0.2">
      <c r="T3480" s="32" t="str">
        <f t="shared" si="64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 x14ac:dyDescent="0.2">
      <c r="T3481" s="32" t="str">
        <f t="shared" si="64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 x14ac:dyDescent="0.2">
      <c r="T3482" s="32" t="str">
        <f t="shared" si="64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 x14ac:dyDescent="0.2">
      <c r="T3483" s="32" t="str">
        <f t="shared" si="64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 x14ac:dyDescent="0.2">
      <c r="T3484" s="32" t="str">
        <f t="shared" si="64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 x14ac:dyDescent="0.2">
      <c r="T3485" s="32" t="str">
        <f t="shared" si="64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 x14ac:dyDescent="0.2">
      <c r="T3486" s="32" t="str">
        <f t="shared" si="64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 x14ac:dyDescent="0.2">
      <c r="T3487" s="32" t="str">
        <f t="shared" si="64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 x14ac:dyDescent="0.2">
      <c r="T3488" s="32" t="str">
        <f t="shared" si="64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 x14ac:dyDescent="0.2">
      <c r="T3489" s="32" t="str">
        <f t="shared" si="64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 x14ac:dyDescent="0.2">
      <c r="T3490" s="32" t="str">
        <f t="shared" si="64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 x14ac:dyDescent="0.2">
      <c r="T3491" s="32" t="str">
        <f t="shared" si="64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 x14ac:dyDescent="0.2">
      <c r="T3492" s="32" t="str">
        <f t="shared" si="64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 x14ac:dyDescent="0.2">
      <c r="T3493" s="32" t="str">
        <f t="shared" si="64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 x14ac:dyDescent="0.2">
      <c r="T3494" s="32" t="str">
        <f t="shared" si="64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 x14ac:dyDescent="0.2">
      <c r="T3495" s="32" t="str">
        <f t="shared" si="64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 x14ac:dyDescent="0.2">
      <c r="T3496" s="32" t="str">
        <f t="shared" si="64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 x14ac:dyDescent="0.2">
      <c r="T3497" s="32" t="str">
        <f t="shared" si="64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 x14ac:dyDescent="0.2">
      <c r="T3498" s="32" t="str">
        <f t="shared" si="64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 x14ac:dyDescent="0.2">
      <c r="T3499" s="32" t="str">
        <f t="shared" si="64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 x14ac:dyDescent="0.2">
      <c r="T3500" s="32" t="str">
        <f t="shared" si="64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 x14ac:dyDescent="0.2">
      <c r="T3501" s="32" t="str">
        <f t="shared" si="64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 x14ac:dyDescent="0.2">
      <c r="T3502" s="32" t="str">
        <f t="shared" si="64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 x14ac:dyDescent="0.2">
      <c r="T3503" s="32" t="str">
        <f t="shared" si="64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 x14ac:dyDescent="0.2">
      <c r="T3504" s="32" t="str">
        <f t="shared" si="64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 x14ac:dyDescent="0.2">
      <c r="T3505" s="32" t="str">
        <f t="shared" si="64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 x14ac:dyDescent="0.2">
      <c r="T3506" s="32" t="str">
        <f t="shared" si="64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 x14ac:dyDescent="0.2">
      <c r="T3507" s="32" t="str">
        <f t="shared" si="64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 x14ac:dyDescent="0.2">
      <c r="T3508" s="32" t="str">
        <f t="shared" si="64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 x14ac:dyDescent="0.2">
      <c r="T3509" s="32" t="str">
        <f t="shared" si="64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 x14ac:dyDescent="0.2">
      <c r="T3510" s="32" t="str">
        <f t="shared" si="64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 x14ac:dyDescent="0.2">
      <c r="T3511" s="32" t="str">
        <f t="shared" si="64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 x14ac:dyDescent="0.2">
      <c r="T3512" s="32" t="str">
        <f t="shared" si="64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 x14ac:dyDescent="0.2">
      <c r="T3513" s="32" t="str">
        <f t="shared" si="64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 x14ac:dyDescent="0.2">
      <c r="T3514" s="32" t="str">
        <f t="shared" si="64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 x14ac:dyDescent="0.2">
      <c r="T3515" s="32" t="str">
        <f t="shared" si="64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 x14ac:dyDescent="0.2">
      <c r="T3516" s="32" t="str">
        <f t="shared" si="64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 x14ac:dyDescent="0.2">
      <c r="T3517" s="32" t="str">
        <f t="shared" si="64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 x14ac:dyDescent="0.2">
      <c r="T3518" s="32" t="str">
        <f t="shared" si="64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 x14ac:dyDescent="0.2">
      <c r="T3519" s="32" t="str">
        <f t="shared" si="64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 x14ac:dyDescent="0.2">
      <c r="T3520" s="32" t="str">
        <f t="shared" si="64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 x14ac:dyDescent="0.2">
      <c r="T3521" s="32" t="str">
        <f t="shared" si="64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 x14ac:dyDescent="0.2">
      <c r="T3522" s="32" t="str">
        <f t="shared" si="64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 x14ac:dyDescent="0.2">
      <c r="T3523" s="32" t="str">
        <f t="shared" si="64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 x14ac:dyDescent="0.2">
      <c r="T3524" s="32" t="str">
        <f t="shared" si="64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 x14ac:dyDescent="0.2">
      <c r="T3525" s="32" t="str">
        <f t="shared" si="64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 x14ac:dyDescent="0.2">
      <c r="T3526" s="32" t="str">
        <f t="shared" ref="T3526:T3589" si="65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 x14ac:dyDescent="0.2">
      <c r="T3527" s="32" t="str">
        <f t="shared" si="65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 x14ac:dyDescent="0.2">
      <c r="T3528" s="32" t="str">
        <f t="shared" si="65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 x14ac:dyDescent="0.2">
      <c r="T3529" s="32" t="str">
        <f t="shared" si="65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 x14ac:dyDescent="0.2">
      <c r="T3530" s="32" t="str">
        <f t="shared" si="65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 x14ac:dyDescent="0.2">
      <c r="T3531" s="32" t="str">
        <f t="shared" si="65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 x14ac:dyDescent="0.2">
      <c r="T3532" s="32" t="str">
        <f t="shared" si="65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 x14ac:dyDescent="0.2">
      <c r="T3533" s="32" t="str">
        <f t="shared" si="65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 x14ac:dyDescent="0.2">
      <c r="T3534" s="32" t="str">
        <f t="shared" si="65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 x14ac:dyDescent="0.2">
      <c r="T3535" s="32" t="str">
        <f t="shared" si="65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 x14ac:dyDescent="0.2">
      <c r="T3536" s="32" t="str">
        <f t="shared" si="65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 x14ac:dyDescent="0.2">
      <c r="T3537" s="32" t="str">
        <f t="shared" si="65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 x14ac:dyDescent="0.2">
      <c r="T3538" s="32" t="str">
        <f t="shared" si="65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 x14ac:dyDescent="0.2">
      <c r="T3539" s="32" t="str">
        <f t="shared" si="65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 x14ac:dyDescent="0.2">
      <c r="T3540" s="32" t="str">
        <f t="shared" si="65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 x14ac:dyDescent="0.2">
      <c r="T3541" s="32" t="str">
        <f t="shared" si="65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 x14ac:dyDescent="0.2">
      <c r="T3542" s="32" t="str">
        <f t="shared" si="65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 x14ac:dyDescent="0.2">
      <c r="T3543" s="32" t="str">
        <f t="shared" si="65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 x14ac:dyDescent="0.2">
      <c r="T3544" s="32" t="str">
        <f t="shared" si="65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 x14ac:dyDescent="0.2">
      <c r="T3545" s="32" t="str">
        <f t="shared" si="65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 x14ac:dyDescent="0.2">
      <c r="T3546" s="32" t="str">
        <f t="shared" si="65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 x14ac:dyDescent="0.2">
      <c r="T3547" s="32" t="str">
        <f t="shared" si="65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 x14ac:dyDescent="0.2">
      <c r="T3548" s="32" t="str">
        <f t="shared" si="65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 x14ac:dyDescent="0.2">
      <c r="T3549" s="32" t="str">
        <f t="shared" si="65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 x14ac:dyDescent="0.2">
      <c r="T3550" s="32" t="str">
        <f t="shared" si="65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 x14ac:dyDescent="0.2">
      <c r="T3551" s="32" t="str">
        <f t="shared" si="65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 x14ac:dyDescent="0.2">
      <c r="T3552" s="32" t="str">
        <f t="shared" si="65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 x14ac:dyDescent="0.2">
      <c r="T3553" s="32" t="str">
        <f t="shared" si="65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 x14ac:dyDescent="0.2">
      <c r="T3554" s="32" t="str">
        <f t="shared" si="65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 x14ac:dyDescent="0.2">
      <c r="T3555" s="32" t="str">
        <f t="shared" si="65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 x14ac:dyDescent="0.2">
      <c r="T3556" s="32" t="str">
        <f t="shared" si="65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 x14ac:dyDescent="0.2">
      <c r="T3557" s="32" t="str">
        <f t="shared" si="65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 x14ac:dyDescent="0.2">
      <c r="T3558" s="32" t="str">
        <f t="shared" si="65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 x14ac:dyDescent="0.2">
      <c r="T3559" s="32" t="str">
        <f t="shared" si="65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 x14ac:dyDescent="0.2">
      <c r="T3560" s="32" t="str">
        <f t="shared" si="65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 x14ac:dyDescent="0.2">
      <c r="T3561" s="32" t="str">
        <f t="shared" si="65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 x14ac:dyDescent="0.2">
      <c r="T3562" s="32" t="str">
        <f t="shared" si="65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 x14ac:dyDescent="0.2">
      <c r="T3563" s="32" t="str">
        <f t="shared" si="65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 x14ac:dyDescent="0.2">
      <c r="T3564" s="32" t="str">
        <f t="shared" si="65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 x14ac:dyDescent="0.2">
      <c r="T3565" s="32" t="str">
        <f t="shared" si="65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 x14ac:dyDescent="0.2">
      <c r="T3566" s="32" t="str">
        <f t="shared" si="65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 x14ac:dyDescent="0.2">
      <c r="T3567" s="32" t="str">
        <f t="shared" si="65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 x14ac:dyDescent="0.2">
      <c r="T3568" s="32" t="str">
        <f t="shared" si="65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 x14ac:dyDescent="0.2">
      <c r="T3569" s="32" t="str">
        <f t="shared" si="65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 x14ac:dyDescent="0.2">
      <c r="T3570" s="32" t="str">
        <f t="shared" si="65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 x14ac:dyDescent="0.2">
      <c r="T3571" s="32" t="str">
        <f t="shared" si="65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 x14ac:dyDescent="0.2">
      <c r="T3572" s="32" t="str">
        <f t="shared" si="65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 x14ac:dyDescent="0.2">
      <c r="T3573" s="32" t="str">
        <f t="shared" si="65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 x14ac:dyDescent="0.2">
      <c r="T3574" s="32" t="str">
        <f t="shared" si="65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 x14ac:dyDescent="0.2">
      <c r="T3575" s="32" t="str">
        <f t="shared" si="65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 x14ac:dyDescent="0.2">
      <c r="T3576" s="32" t="str">
        <f t="shared" si="65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 x14ac:dyDescent="0.2">
      <c r="T3577" s="32" t="str">
        <f t="shared" si="65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 x14ac:dyDescent="0.2">
      <c r="T3578" s="32" t="str">
        <f t="shared" si="65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 x14ac:dyDescent="0.2">
      <c r="T3579" s="32" t="str">
        <f t="shared" si="65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 x14ac:dyDescent="0.2">
      <c r="T3580" s="32" t="str">
        <f t="shared" si="65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 x14ac:dyDescent="0.2">
      <c r="T3581" s="32" t="str">
        <f t="shared" si="65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 x14ac:dyDescent="0.2">
      <c r="T3582" s="32" t="str">
        <f t="shared" si="65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 x14ac:dyDescent="0.2">
      <c r="T3583" s="32" t="str">
        <f t="shared" si="65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 x14ac:dyDescent="0.2">
      <c r="T3584" s="32" t="str">
        <f t="shared" si="65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 x14ac:dyDescent="0.2">
      <c r="T3585" s="32" t="str">
        <f t="shared" si="65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 x14ac:dyDescent="0.2">
      <c r="T3586" s="32" t="str">
        <f t="shared" si="65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 x14ac:dyDescent="0.2">
      <c r="T3587" s="32" t="str">
        <f t="shared" si="65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 x14ac:dyDescent="0.2">
      <c r="T3588" s="32" t="str">
        <f t="shared" si="65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 x14ac:dyDescent="0.2">
      <c r="T3589" s="32" t="str">
        <f t="shared" si="65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 x14ac:dyDescent="0.2">
      <c r="T3590" s="32" t="str">
        <f t="shared" ref="T3590:T3653" si="66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 x14ac:dyDescent="0.2">
      <c r="T3591" s="32" t="str">
        <f t="shared" si="66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 x14ac:dyDescent="0.2">
      <c r="T3592" s="32" t="str">
        <f t="shared" si="66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 x14ac:dyDescent="0.2">
      <c r="T3593" s="32" t="str">
        <f t="shared" si="66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 x14ac:dyDescent="0.2">
      <c r="T3594" s="32" t="str">
        <f t="shared" si="66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 x14ac:dyDescent="0.2">
      <c r="T3595" s="32" t="str">
        <f t="shared" si="66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 x14ac:dyDescent="0.2">
      <c r="T3596" s="32" t="str">
        <f t="shared" si="66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 x14ac:dyDescent="0.2">
      <c r="T3597" s="32" t="str">
        <f t="shared" si="66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 x14ac:dyDescent="0.2">
      <c r="T3598" s="32" t="str">
        <f t="shared" si="66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 x14ac:dyDescent="0.2">
      <c r="T3599" s="32" t="str">
        <f t="shared" si="66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 x14ac:dyDescent="0.2">
      <c r="T3600" s="32" t="str">
        <f t="shared" si="66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 x14ac:dyDescent="0.2">
      <c r="T3601" s="32" t="str">
        <f t="shared" si="66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 x14ac:dyDescent="0.2">
      <c r="T3602" s="32" t="str">
        <f t="shared" si="66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 x14ac:dyDescent="0.2">
      <c r="T3603" s="32" t="str">
        <f t="shared" si="66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 x14ac:dyDescent="0.2">
      <c r="T3604" s="32" t="str">
        <f t="shared" si="66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 x14ac:dyDescent="0.2">
      <c r="T3605" s="32" t="str">
        <f t="shared" si="66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 x14ac:dyDescent="0.2">
      <c r="T3606" s="32" t="str">
        <f t="shared" si="66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 x14ac:dyDescent="0.2">
      <c r="T3607" s="32" t="str">
        <f t="shared" si="66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 x14ac:dyDescent="0.2">
      <c r="T3608" s="32" t="str">
        <f t="shared" si="66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 x14ac:dyDescent="0.2">
      <c r="T3609" s="32" t="str">
        <f t="shared" si="66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 x14ac:dyDescent="0.2">
      <c r="T3610" s="32" t="str">
        <f t="shared" si="66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 x14ac:dyDescent="0.2">
      <c r="T3611" s="32" t="str">
        <f t="shared" si="66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 x14ac:dyDescent="0.2">
      <c r="T3612" s="32" t="str">
        <f t="shared" si="66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 x14ac:dyDescent="0.2">
      <c r="T3613" s="32" t="str">
        <f t="shared" si="66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 x14ac:dyDescent="0.2">
      <c r="T3614" s="32" t="str">
        <f t="shared" si="66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 x14ac:dyDescent="0.2">
      <c r="T3615" s="32" t="str">
        <f t="shared" si="66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 x14ac:dyDescent="0.2">
      <c r="T3616" s="32" t="str">
        <f t="shared" si="66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 x14ac:dyDescent="0.2">
      <c r="T3617" s="32" t="str">
        <f t="shared" si="66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 x14ac:dyDescent="0.2">
      <c r="T3618" s="32" t="str">
        <f t="shared" si="66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 x14ac:dyDescent="0.2">
      <c r="T3619" s="32" t="str">
        <f t="shared" si="66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 x14ac:dyDescent="0.2">
      <c r="T3620" s="32" t="str">
        <f t="shared" si="66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 x14ac:dyDescent="0.2">
      <c r="T3621" s="32" t="str">
        <f t="shared" si="66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 x14ac:dyDescent="0.2">
      <c r="T3622" s="32" t="str">
        <f t="shared" si="66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 x14ac:dyDescent="0.2">
      <c r="T3623" s="32" t="str">
        <f t="shared" si="66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 x14ac:dyDescent="0.2">
      <c r="T3624" s="32" t="str">
        <f t="shared" si="66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 x14ac:dyDescent="0.2">
      <c r="T3625" s="32" t="str">
        <f t="shared" si="66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 x14ac:dyDescent="0.2">
      <c r="T3626" s="32" t="str">
        <f t="shared" si="66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 x14ac:dyDescent="0.2">
      <c r="T3627" s="32" t="str">
        <f t="shared" si="66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 x14ac:dyDescent="0.2">
      <c r="T3628" s="32" t="str">
        <f t="shared" si="66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 x14ac:dyDescent="0.2">
      <c r="T3629" s="32" t="str">
        <f t="shared" si="66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 x14ac:dyDescent="0.2">
      <c r="T3630" s="32" t="str">
        <f t="shared" si="66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 x14ac:dyDescent="0.2">
      <c r="T3631" s="32" t="str">
        <f t="shared" si="66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 x14ac:dyDescent="0.2">
      <c r="T3632" s="32" t="str">
        <f t="shared" si="66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 x14ac:dyDescent="0.2">
      <c r="T3633" s="32" t="str">
        <f t="shared" si="66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 x14ac:dyDescent="0.2">
      <c r="T3634" s="32" t="str">
        <f t="shared" si="66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 x14ac:dyDescent="0.2">
      <c r="T3635" s="32" t="str">
        <f t="shared" si="66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 x14ac:dyDescent="0.2">
      <c r="T3636" s="32" t="str">
        <f t="shared" si="66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 x14ac:dyDescent="0.2">
      <c r="T3637" s="32" t="str">
        <f t="shared" si="66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 x14ac:dyDescent="0.2">
      <c r="T3638" s="32" t="str">
        <f t="shared" si="66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 x14ac:dyDescent="0.2">
      <c r="T3639" s="32" t="str">
        <f t="shared" si="66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 x14ac:dyDescent="0.2">
      <c r="T3640" s="32" t="str">
        <f t="shared" si="66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 x14ac:dyDescent="0.2">
      <c r="T3641" s="32" t="str">
        <f t="shared" si="66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 x14ac:dyDescent="0.2">
      <c r="T3642" s="32" t="str">
        <f t="shared" si="66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 x14ac:dyDescent="0.2">
      <c r="T3643" s="32" t="str">
        <f t="shared" si="66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 x14ac:dyDescent="0.2">
      <c r="T3644" s="32" t="str">
        <f t="shared" si="66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 x14ac:dyDescent="0.2">
      <c r="T3645" s="32" t="str">
        <f t="shared" si="66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 x14ac:dyDescent="0.2">
      <c r="T3646" s="32" t="str">
        <f t="shared" si="66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 x14ac:dyDescent="0.2">
      <c r="T3647" s="32" t="str">
        <f t="shared" si="66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 x14ac:dyDescent="0.2">
      <c r="T3648" s="32" t="str">
        <f t="shared" si="66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 x14ac:dyDescent="0.2">
      <c r="T3649" s="32" t="str">
        <f t="shared" si="66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 x14ac:dyDescent="0.2">
      <c r="T3650" s="32" t="str">
        <f t="shared" si="66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 x14ac:dyDescent="0.2">
      <c r="T3651" s="32" t="str">
        <f t="shared" si="66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 x14ac:dyDescent="0.2">
      <c r="T3652" s="32" t="str">
        <f t="shared" si="66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 x14ac:dyDescent="0.2">
      <c r="T3653" s="32" t="str">
        <f t="shared" si="66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 x14ac:dyDescent="0.2">
      <c r="T3654" s="32" t="str">
        <f t="shared" ref="T3654:T3717" si="67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 x14ac:dyDescent="0.2">
      <c r="T3655" s="32" t="str">
        <f t="shared" si="67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 x14ac:dyDescent="0.2">
      <c r="T3656" s="32" t="str">
        <f t="shared" si="67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 x14ac:dyDescent="0.2">
      <c r="T3657" s="32" t="str">
        <f t="shared" si="67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 x14ac:dyDescent="0.2">
      <c r="T3658" s="32" t="str">
        <f t="shared" si="67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 x14ac:dyDescent="0.2">
      <c r="T3659" s="32" t="str">
        <f t="shared" si="67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 x14ac:dyDescent="0.2">
      <c r="T3660" s="32" t="str">
        <f t="shared" si="67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 x14ac:dyDescent="0.2">
      <c r="T3661" s="32" t="str">
        <f t="shared" si="67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 x14ac:dyDescent="0.2">
      <c r="T3662" s="32" t="str">
        <f t="shared" si="67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 x14ac:dyDescent="0.2">
      <c r="T3663" s="32" t="str">
        <f t="shared" si="67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 x14ac:dyDescent="0.2">
      <c r="T3664" s="32" t="str">
        <f t="shared" si="67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 x14ac:dyDescent="0.2">
      <c r="T3665" s="32" t="str">
        <f t="shared" si="67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 x14ac:dyDescent="0.2">
      <c r="T3666" s="32" t="str">
        <f t="shared" si="67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 x14ac:dyDescent="0.2">
      <c r="T3667" s="32" t="str">
        <f t="shared" si="67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 x14ac:dyDescent="0.2">
      <c r="T3668" s="32" t="str">
        <f t="shared" si="67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 x14ac:dyDescent="0.2">
      <c r="T3669" s="32" t="str">
        <f t="shared" si="67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 x14ac:dyDescent="0.2">
      <c r="T3670" s="32" t="str">
        <f t="shared" si="67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 x14ac:dyDescent="0.2">
      <c r="T3671" s="32" t="str">
        <f t="shared" si="67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 x14ac:dyDescent="0.2">
      <c r="T3672" s="32" t="str">
        <f t="shared" si="67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 x14ac:dyDescent="0.2">
      <c r="T3673" s="32" t="str">
        <f t="shared" si="67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 x14ac:dyDescent="0.2">
      <c r="T3674" s="32" t="str">
        <f t="shared" si="67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 x14ac:dyDescent="0.2">
      <c r="T3675" s="32" t="str">
        <f t="shared" si="67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 x14ac:dyDescent="0.2">
      <c r="T3676" s="32" t="str">
        <f t="shared" si="67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 x14ac:dyDescent="0.2">
      <c r="T3677" s="32" t="str">
        <f t="shared" si="67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 x14ac:dyDescent="0.2">
      <c r="T3678" s="32" t="str">
        <f t="shared" si="67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 x14ac:dyDescent="0.2">
      <c r="T3679" s="32" t="str">
        <f t="shared" si="67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 x14ac:dyDescent="0.2">
      <c r="T3680" s="32" t="str">
        <f t="shared" si="67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 x14ac:dyDescent="0.2">
      <c r="T3681" s="32" t="str">
        <f t="shared" si="67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 x14ac:dyDescent="0.2">
      <c r="T3682" s="32" t="str">
        <f t="shared" si="67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 x14ac:dyDescent="0.2">
      <c r="T3683" s="32" t="str">
        <f t="shared" si="67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 x14ac:dyDescent="0.2">
      <c r="T3684" s="32" t="str">
        <f t="shared" si="67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 x14ac:dyDescent="0.2">
      <c r="T3685" s="32" t="str">
        <f t="shared" si="67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 x14ac:dyDescent="0.2">
      <c r="T3686" s="32" t="str">
        <f t="shared" si="67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 x14ac:dyDescent="0.2">
      <c r="T3687" s="32" t="str">
        <f t="shared" si="67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 x14ac:dyDescent="0.2">
      <c r="T3688" s="32" t="str">
        <f t="shared" si="67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 x14ac:dyDescent="0.2">
      <c r="T3689" s="32" t="str">
        <f t="shared" si="67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 x14ac:dyDescent="0.2">
      <c r="T3690" s="32" t="str">
        <f t="shared" si="67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 x14ac:dyDescent="0.2">
      <c r="T3691" s="32" t="str">
        <f t="shared" si="67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 x14ac:dyDescent="0.2">
      <c r="T3692" s="32" t="str">
        <f t="shared" si="67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 x14ac:dyDescent="0.2">
      <c r="T3693" s="32" t="str">
        <f t="shared" si="67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 x14ac:dyDescent="0.2">
      <c r="T3694" s="32" t="str">
        <f t="shared" si="67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 x14ac:dyDescent="0.2">
      <c r="T3695" s="32" t="str">
        <f t="shared" si="67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 x14ac:dyDescent="0.2">
      <c r="T3696" s="32" t="str">
        <f t="shared" si="67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 x14ac:dyDescent="0.2">
      <c r="T3697" s="32" t="str">
        <f t="shared" si="67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 x14ac:dyDescent="0.2">
      <c r="T3698" s="32" t="str">
        <f t="shared" si="67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 x14ac:dyDescent="0.2">
      <c r="T3699" s="32" t="str">
        <f t="shared" si="67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 x14ac:dyDescent="0.2">
      <c r="T3700" s="32" t="str">
        <f t="shared" si="67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 x14ac:dyDescent="0.2">
      <c r="T3701" s="32" t="str">
        <f t="shared" si="67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 x14ac:dyDescent="0.2">
      <c r="T3702" s="32" t="str">
        <f t="shared" si="67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 x14ac:dyDescent="0.2">
      <c r="T3703" s="32" t="str">
        <f t="shared" si="67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 x14ac:dyDescent="0.2">
      <c r="T3704" s="32" t="str">
        <f t="shared" si="67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 x14ac:dyDescent="0.2">
      <c r="T3705" s="32" t="str">
        <f t="shared" si="67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 x14ac:dyDescent="0.2">
      <c r="T3706" s="32" t="str">
        <f t="shared" si="67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 x14ac:dyDescent="0.2">
      <c r="T3707" s="32" t="str">
        <f t="shared" si="67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 x14ac:dyDescent="0.2">
      <c r="T3708" s="32" t="str">
        <f t="shared" si="67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 x14ac:dyDescent="0.2">
      <c r="T3709" s="32" t="str">
        <f t="shared" si="67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 x14ac:dyDescent="0.2">
      <c r="T3710" s="32" t="str">
        <f t="shared" si="67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 x14ac:dyDescent="0.2">
      <c r="T3711" s="32" t="str">
        <f t="shared" si="67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 x14ac:dyDescent="0.2">
      <c r="T3712" s="32" t="str">
        <f t="shared" si="67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 x14ac:dyDescent="0.2">
      <c r="T3713" s="32" t="str">
        <f t="shared" si="67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 x14ac:dyDescent="0.2">
      <c r="T3714" s="32" t="str">
        <f t="shared" si="67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 x14ac:dyDescent="0.2">
      <c r="T3715" s="32" t="str">
        <f t="shared" si="67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 x14ac:dyDescent="0.2">
      <c r="T3716" s="32" t="str">
        <f t="shared" si="67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 x14ac:dyDescent="0.2">
      <c r="T3717" s="32" t="str">
        <f t="shared" si="67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 x14ac:dyDescent="0.2">
      <c r="T3718" s="32" t="str">
        <f t="shared" ref="T3718:T3781" si="68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 x14ac:dyDescent="0.2">
      <c r="T3719" s="32" t="str">
        <f t="shared" si="68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 x14ac:dyDescent="0.2">
      <c r="T3720" s="32" t="str">
        <f t="shared" si="68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 x14ac:dyDescent="0.2">
      <c r="T3721" s="32" t="str">
        <f t="shared" si="68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 x14ac:dyDescent="0.2">
      <c r="T3722" s="32" t="str">
        <f t="shared" si="68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 x14ac:dyDescent="0.2">
      <c r="T3723" s="32" t="str">
        <f t="shared" si="68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 x14ac:dyDescent="0.2">
      <c r="T3724" s="32" t="str">
        <f t="shared" si="68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 x14ac:dyDescent="0.2">
      <c r="T3725" s="32" t="str">
        <f t="shared" si="68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 x14ac:dyDescent="0.2">
      <c r="T3726" s="32" t="str">
        <f t="shared" si="68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 x14ac:dyDescent="0.2">
      <c r="T3727" s="32" t="str">
        <f t="shared" si="68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 x14ac:dyDescent="0.2">
      <c r="T3728" s="32" t="str">
        <f t="shared" si="68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 x14ac:dyDescent="0.2">
      <c r="T3729" s="32" t="str">
        <f t="shared" si="68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 x14ac:dyDescent="0.2">
      <c r="T3730" s="32" t="str">
        <f t="shared" si="68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 x14ac:dyDescent="0.2">
      <c r="T3731" s="32" t="str">
        <f t="shared" si="68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 x14ac:dyDescent="0.2">
      <c r="T3732" s="32" t="str">
        <f t="shared" si="68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 x14ac:dyDescent="0.2">
      <c r="T3733" s="32" t="str">
        <f t="shared" si="68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 x14ac:dyDescent="0.2">
      <c r="T3734" s="32" t="str">
        <f t="shared" si="68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 x14ac:dyDescent="0.2">
      <c r="T3735" s="32" t="str">
        <f t="shared" si="68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 x14ac:dyDescent="0.2">
      <c r="T3736" s="32" t="str">
        <f t="shared" si="68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 x14ac:dyDescent="0.2">
      <c r="T3737" s="32" t="str">
        <f t="shared" si="68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 x14ac:dyDescent="0.2">
      <c r="T3738" s="32" t="str">
        <f t="shared" si="68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 x14ac:dyDescent="0.2">
      <c r="T3739" s="32" t="str">
        <f t="shared" si="68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 x14ac:dyDescent="0.2">
      <c r="T3740" s="32" t="str">
        <f t="shared" si="68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 x14ac:dyDescent="0.2">
      <c r="T3741" s="32" t="str">
        <f t="shared" si="68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 x14ac:dyDescent="0.2">
      <c r="T3742" s="32" t="str">
        <f t="shared" si="68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 x14ac:dyDescent="0.2">
      <c r="T3743" s="32" t="str">
        <f t="shared" si="68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 x14ac:dyDescent="0.2">
      <c r="T3744" s="32" t="str">
        <f t="shared" si="68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 x14ac:dyDescent="0.2">
      <c r="T3745" s="32" t="str">
        <f t="shared" si="68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 x14ac:dyDescent="0.2">
      <c r="T3746" s="32" t="str">
        <f t="shared" si="68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 x14ac:dyDescent="0.2">
      <c r="T3747" s="32" t="str">
        <f t="shared" si="68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 x14ac:dyDescent="0.2">
      <c r="T3748" s="32" t="str">
        <f t="shared" si="68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 x14ac:dyDescent="0.2">
      <c r="T3749" s="32" t="str">
        <f t="shared" si="68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 x14ac:dyDescent="0.2">
      <c r="T3750" s="32" t="str">
        <f t="shared" si="68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 x14ac:dyDescent="0.2">
      <c r="T3751" s="32" t="str">
        <f t="shared" si="68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 x14ac:dyDescent="0.2">
      <c r="T3752" s="32" t="str">
        <f t="shared" si="68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 x14ac:dyDescent="0.2">
      <c r="T3753" s="32" t="str">
        <f t="shared" si="68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 x14ac:dyDescent="0.2">
      <c r="T3754" s="32" t="str">
        <f t="shared" si="68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 x14ac:dyDescent="0.2">
      <c r="T3755" s="32" t="str">
        <f t="shared" si="68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 x14ac:dyDescent="0.2">
      <c r="T3756" s="32" t="str">
        <f t="shared" si="68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 x14ac:dyDescent="0.2">
      <c r="T3757" s="32" t="str">
        <f t="shared" si="68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 x14ac:dyDescent="0.2">
      <c r="T3758" s="32" t="str">
        <f t="shared" si="68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 x14ac:dyDescent="0.2">
      <c r="T3759" s="32" t="str">
        <f t="shared" si="68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 x14ac:dyDescent="0.2">
      <c r="T3760" s="32" t="str">
        <f t="shared" si="68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 x14ac:dyDescent="0.2">
      <c r="T3761" s="32" t="str">
        <f t="shared" si="68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 x14ac:dyDescent="0.2">
      <c r="T3762" s="32" t="str">
        <f t="shared" si="68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 x14ac:dyDescent="0.2">
      <c r="T3763" s="32" t="str">
        <f t="shared" si="68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 x14ac:dyDescent="0.2">
      <c r="T3764" s="32" t="str">
        <f t="shared" si="68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 x14ac:dyDescent="0.2">
      <c r="T3765" s="32" t="str">
        <f t="shared" si="68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 x14ac:dyDescent="0.2">
      <c r="T3766" s="32" t="str">
        <f t="shared" si="68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 x14ac:dyDescent="0.2">
      <c r="T3767" s="32" t="str">
        <f t="shared" si="68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 x14ac:dyDescent="0.2">
      <c r="T3768" s="32" t="str">
        <f t="shared" si="68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 x14ac:dyDescent="0.2">
      <c r="T3769" s="32" t="str">
        <f t="shared" si="68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 x14ac:dyDescent="0.2">
      <c r="T3770" s="32" t="str">
        <f t="shared" si="68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 x14ac:dyDescent="0.2">
      <c r="T3771" s="32" t="str">
        <f t="shared" si="68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 x14ac:dyDescent="0.2">
      <c r="T3772" s="32" t="str">
        <f t="shared" si="68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 x14ac:dyDescent="0.2">
      <c r="T3773" s="32" t="str">
        <f t="shared" si="68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 x14ac:dyDescent="0.2">
      <c r="T3774" s="32" t="str">
        <f t="shared" si="68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 x14ac:dyDescent="0.2">
      <c r="T3775" s="32" t="str">
        <f t="shared" si="68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 x14ac:dyDescent="0.2">
      <c r="T3776" s="32" t="str">
        <f t="shared" si="68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 x14ac:dyDescent="0.2">
      <c r="T3777" s="32" t="str">
        <f t="shared" si="68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 x14ac:dyDescent="0.2">
      <c r="T3778" s="32" t="str">
        <f t="shared" si="68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 x14ac:dyDescent="0.2">
      <c r="T3779" s="32" t="str">
        <f t="shared" si="68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 x14ac:dyDescent="0.2">
      <c r="T3780" s="32" t="str">
        <f t="shared" si="68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 x14ac:dyDescent="0.2">
      <c r="T3781" s="32" t="str">
        <f t="shared" si="68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 x14ac:dyDescent="0.2">
      <c r="T3782" s="32" t="str">
        <f t="shared" ref="T3782:T3845" si="69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 x14ac:dyDescent="0.2">
      <c r="T3783" s="32" t="str">
        <f t="shared" si="69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 x14ac:dyDescent="0.2">
      <c r="T3784" s="32" t="str">
        <f t="shared" si="69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 x14ac:dyDescent="0.2">
      <c r="T3785" s="32" t="str">
        <f t="shared" si="69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 x14ac:dyDescent="0.2">
      <c r="T3786" s="32" t="str">
        <f t="shared" si="69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 x14ac:dyDescent="0.2">
      <c r="T3787" s="32" t="str">
        <f t="shared" si="69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 x14ac:dyDescent="0.2">
      <c r="T3788" s="32" t="str">
        <f t="shared" si="69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 x14ac:dyDescent="0.2">
      <c r="T3789" s="32" t="str">
        <f t="shared" si="69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 x14ac:dyDescent="0.2">
      <c r="T3790" s="32" t="str">
        <f t="shared" si="69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 x14ac:dyDescent="0.2">
      <c r="T3791" s="32" t="str">
        <f t="shared" si="69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 x14ac:dyDescent="0.2">
      <c r="T3792" s="32" t="str">
        <f t="shared" si="69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 x14ac:dyDescent="0.2">
      <c r="T3793" s="32" t="str">
        <f t="shared" si="69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 x14ac:dyDescent="0.2">
      <c r="T3794" s="32" t="str">
        <f t="shared" si="69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 x14ac:dyDescent="0.2">
      <c r="T3795" s="32" t="str">
        <f t="shared" si="69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 x14ac:dyDescent="0.2">
      <c r="T3796" s="32" t="str">
        <f t="shared" si="69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 x14ac:dyDescent="0.2">
      <c r="T3797" s="32" t="str">
        <f t="shared" si="69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 x14ac:dyDescent="0.2">
      <c r="T3798" s="32" t="str">
        <f t="shared" si="69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 x14ac:dyDescent="0.2">
      <c r="T3799" s="32" t="str">
        <f t="shared" si="69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 x14ac:dyDescent="0.2">
      <c r="T3800" s="32" t="str">
        <f t="shared" si="69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 x14ac:dyDescent="0.2">
      <c r="T3801" s="32" t="str">
        <f t="shared" si="69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 x14ac:dyDescent="0.2">
      <c r="T3802" s="32" t="str">
        <f t="shared" si="69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 x14ac:dyDescent="0.2">
      <c r="T3803" s="32" t="str">
        <f t="shared" si="69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 x14ac:dyDescent="0.2">
      <c r="T3804" s="32" t="str">
        <f t="shared" si="69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 x14ac:dyDescent="0.2">
      <c r="T3805" s="32" t="str">
        <f t="shared" si="69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 x14ac:dyDescent="0.2">
      <c r="T3806" s="32" t="str">
        <f t="shared" si="69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 x14ac:dyDescent="0.2">
      <c r="T3807" s="32" t="str">
        <f t="shared" si="69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 x14ac:dyDescent="0.2">
      <c r="T3808" s="32" t="str">
        <f t="shared" si="69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 x14ac:dyDescent="0.2">
      <c r="T3809" s="32" t="str">
        <f t="shared" si="69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 x14ac:dyDescent="0.2">
      <c r="T3810" s="32" t="str">
        <f t="shared" si="69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 x14ac:dyDescent="0.2">
      <c r="T3811" s="32" t="str">
        <f t="shared" si="69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 x14ac:dyDescent="0.2">
      <c r="T3812" s="32" t="str">
        <f t="shared" si="69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 x14ac:dyDescent="0.2">
      <c r="T3813" s="32" t="str">
        <f t="shared" si="69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 x14ac:dyDescent="0.2">
      <c r="T3814" s="32" t="str">
        <f t="shared" si="69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 x14ac:dyDescent="0.2">
      <c r="T3815" s="32" t="str">
        <f t="shared" si="69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 x14ac:dyDescent="0.2">
      <c r="T3816" s="32" t="str">
        <f t="shared" si="69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 x14ac:dyDescent="0.2">
      <c r="T3817" s="32" t="str">
        <f t="shared" si="69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 x14ac:dyDescent="0.2">
      <c r="T3818" s="32" t="str">
        <f t="shared" si="69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 x14ac:dyDescent="0.2">
      <c r="T3819" s="32" t="str">
        <f t="shared" si="69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 x14ac:dyDescent="0.2">
      <c r="T3820" s="32" t="str">
        <f t="shared" si="69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 x14ac:dyDescent="0.2">
      <c r="T3821" s="32" t="str">
        <f t="shared" si="69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 x14ac:dyDescent="0.2">
      <c r="T3822" s="32" t="str">
        <f t="shared" si="69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 x14ac:dyDescent="0.2">
      <c r="T3823" s="32" t="str">
        <f t="shared" si="69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 x14ac:dyDescent="0.2">
      <c r="T3824" s="32" t="str">
        <f t="shared" si="69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 x14ac:dyDescent="0.2">
      <c r="T3825" s="32" t="str">
        <f t="shared" si="69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 x14ac:dyDescent="0.2">
      <c r="T3826" s="32" t="str">
        <f t="shared" si="69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 x14ac:dyDescent="0.2">
      <c r="T3827" s="32" t="str">
        <f t="shared" si="69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 x14ac:dyDescent="0.2">
      <c r="T3828" s="32" t="str">
        <f t="shared" si="69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 x14ac:dyDescent="0.2">
      <c r="T3829" s="32" t="str">
        <f t="shared" si="69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 x14ac:dyDescent="0.2">
      <c r="T3830" s="32" t="str">
        <f t="shared" si="69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 x14ac:dyDescent="0.2">
      <c r="T3831" s="32" t="str">
        <f t="shared" si="69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 x14ac:dyDescent="0.2">
      <c r="T3832" s="32" t="str">
        <f t="shared" si="69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 x14ac:dyDescent="0.2">
      <c r="T3833" s="32" t="str">
        <f t="shared" si="69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 x14ac:dyDescent="0.2">
      <c r="T3834" s="32" t="str">
        <f t="shared" si="69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 x14ac:dyDescent="0.2">
      <c r="T3835" s="32" t="str">
        <f t="shared" si="69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 x14ac:dyDescent="0.2">
      <c r="T3836" s="32" t="str">
        <f t="shared" si="69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 x14ac:dyDescent="0.2">
      <c r="T3837" s="32" t="str">
        <f t="shared" si="69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 x14ac:dyDescent="0.2">
      <c r="T3838" s="32" t="str">
        <f t="shared" si="69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 x14ac:dyDescent="0.2">
      <c r="T3839" s="32" t="str">
        <f t="shared" si="69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 x14ac:dyDescent="0.2">
      <c r="T3840" s="32" t="str">
        <f t="shared" si="69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 x14ac:dyDescent="0.2">
      <c r="T3841" s="32" t="str">
        <f t="shared" si="69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 x14ac:dyDescent="0.2">
      <c r="T3842" s="32" t="str">
        <f t="shared" si="69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 x14ac:dyDescent="0.2">
      <c r="T3843" s="32" t="str">
        <f t="shared" si="69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 x14ac:dyDescent="0.2">
      <c r="T3844" s="32" t="str">
        <f t="shared" si="69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 x14ac:dyDescent="0.2">
      <c r="T3845" s="32" t="str">
        <f t="shared" si="69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 x14ac:dyDescent="0.2">
      <c r="T3846" s="32" t="str">
        <f t="shared" ref="T3846:T3909" si="70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 x14ac:dyDescent="0.2">
      <c r="T3847" s="32" t="str">
        <f t="shared" si="70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 x14ac:dyDescent="0.2">
      <c r="T3848" s="32" t="str">
        <f t="shared" si="70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 x14ac:dyDescent="0.2">
      <c r="T3849" s="32" t="str">
        <f t="shared" si="70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 x14ac:dyDescent="0.2">
      <c r="T3850" s="32" t="str">
        <f t="shared" si="70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 x14ac:dyDescent="0.2">
      <c r="T3851" s="32" t="str">
        <f t="shared" si="70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 x14ac:dyDescent="0.2">
      <c r="T3852" s="32" t="str">
        <f t="shared" si="70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 x14ac:dyDescent="0.2">
      <c r="T3853" s="32" t="str">
        <f t="shared" si="70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 x14ac:dyDescent="0.2">
      <c r="T3854" s="32" t="str">
        <f t="shared" si="70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 x14ac:dyDescent="0.2">
      <c r="T3855" s="32" t="str">
        <f t="shared" si="70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 x14ac:dyDescent="0.2">
      <c r="T3856" s="32" t="str">
        <f t="shared" si="70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 x14ac:dyDescent="0.2">
      <c r="T3857" s="32" t="str">
        <f t="shared" si="70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 x14ac:dyDescent="0.2">
      <c r="T3858" s="32" t="str">
        <f t="shared" si="70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 x14ac:dyDescent="0.2">
      <c r="T3859" s="32" t="str">
        <f t="shared" si="70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 x14ac:dyDescent="0.2">
      <c r="T3860" s="32" t="str">
        <f t="shared" si="70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 x14ac:dyDescent="0.2">
      <c r="T3861" s="32" t="str">
        <f t="shared" si="70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 x14ac:dyDescent="0.2">
      <c r="T3862" s="32" t="str">
        <f t="shared" si="70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 x14ac:dyDescent="0.2">
      <c r="T3863" s="32" t="str">
        <f t="shared" si="70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 x14ac:dyDescent="0.2">
      <c r="T3864" s="32" t="str">
        <f t="shared" si="70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 x14ac:dyDescent="0.2">
      <c r="T3865" s="32" t="str">
        <f t="shared" si="70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 x14ac:dyDescent="0.2">
      <c r="T3866" s="32" t="str">
        <f t="shared" si="70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 x14ac:dyDescent="0.2">
      <c r="T3867" s="32" t="str">
        <f t="shared" si="70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 x14ac:dyDescent="0.2">
      <c r="T3868" s="32" t="str">
        <f t="shared" si="70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 x14ac:dyDescent="0.2">
      <c r="T3869" s="32" t="str">
        <f t="shared" si="70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 x14ac:dyDescent="0.2">
      <c r="T3870" s="32" t="str">
        <f t="shared" si="70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 x14ac:dyDescent="0.2">
      <c r="T3871" s="32" t="str">
        <f t="shared" si="70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 x14ac:dyDescent="0.2">
      <c r="T3872" s="32" t="str">
        <f t="shared" si="70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 x14ac:dyDescent="0.2">
      <c r="T3873" s="32" t="str">
        <f t="shared" si="70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 x14ac:dyDescent="0.2">
      <c r="T3874" s="32" t="str">
        <f t="shared" si="70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 x14ac:dyDescent="0.2">
      <c r="T3875" s="32" t="str">
        <f t="shared" si="70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 x14ac:dyDescent="0.2">
      <c r="T3876" s="32" t="str">
        <f t="shared" si="70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 x14ac:dyDescent="0.2">
      <c r="T3877" s="32" t="str">
        <f t="shared" si="70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 x14ac:dyDescent="0.2">
      <c r="T3878" s="32" t="str">
        <f t="shared" si="70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 x14ac:dyDescent="0.2">
      <c r="T3879" s="32" t="str">
        <f t="shared" si="70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 x14ac:dyDescent="0.2">
      <c r="T3880" s="32" t="str">
        <f t="shared" si="70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 x14ac:dyDescent="0.2">
      <c r="T3881" s="32" t="str">
        <f t="shared" si="70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 x14ac:dyDescent="0.2">
      <c r="T3882" s="32" t="str">
        <f t="shared" si="70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 x14ac:dyDescent="0.2">
      <c r="T3883" s="32" t="str">
        <f t="shared" si="70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 x14ac:dyDescent="0.2">
      <c r="T3884" s="32" t="str">
        <f t="shared" si="70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 x14ac:dyDescent="0.2">
      <c r="T3885" s="32" t="str">
        <f t="shared" si="70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 x14ac:dyDescent="0.2">
      <c r="T3886" s="32" t="str">
        <f t="shared" si="70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 x14ac:dyDescent="0.2">
      <c r="T3887" s="32" t="str">
        <f t="shared" si="70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 x14ac:dyDescent="0.2">
      <c r="T3888" s="32" t="str">
        <f t="shared" si="70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 x14ac:dyDescent="0.2">
      <c r="T3889" s="32" t="str">
        <f t="shared" si="70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 x14ac:dyDescent="0.2">
      <c r="T3890" s="32" t="str">
        <f t="shared" si="70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 x14ac:dyDescent="0.2">
      <c r="T3891" s="32" t="str">
        <f t="shared" si="70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 x14ac:dyDescent="0.2">
      <c r="T3892" s="32" t="str">
        <f t="shared" si="70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 x14ac:dyDescent="0.2">
      <c r="T3893" s="32" t="str">
        <f t="shared" si="70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 x14ac:dyDescent="0.2">
      <c r="T3894" s="32" t="str">
        <f t="shared" si="70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 x14ac:dyDescent="0.2">
      <c r="T3895" s="32" t="str">
        <f t="shared" si="70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 x14ac:dyDescent="0.2">
      <c r="T3896" s="32" t="str">
        <f t="shared" si="70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 x14ac:dyDescent="0.2">
      <c r="T3897" s="32" t="str">
        <f t="shared" si="70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 x14ac:dyDescent="0.2">
      <c r="T3898" s="32" t="str">
        <f t="shared" si="70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 x14ac:dyDescent="0.2">
      <c r="T3899" s="32" t="str">
        <f t="shared" si="70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 x14ac:dyDescent="0.2">
      <c r="T3900" s="32" t="str">
        <f t="shared" si="70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 x14ac:dyDescent="0.2">
      <c r="T3901" s="32" t="str">
        <f t="shared" si="70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 x14ac:dyDescent="0.2">
      <c r="T3902" s="32" t="str">
        <f t="shared" si="70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 x14ac:dyDescent="0.2">
      <c r="T3903" s="32" t="str">
        <f t="shared" si="70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 x14ac:dyDescent="0.2">
      <c r="T3904" s="32" t="str">
        <f t="shared" si="70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 x14ac:dyDescent="0.2">
      <c r="T3905" s="32" t="str">
        <f t="shared" si="70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 x14ac:dyDescent="0.2">
      <c r="T3906" s="32" t="str">
        <f t="shared" si="70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 x14ac:dyDescent="0.2">
      <c r="T3907" s="32" t="str">
        <f t="shared" si="70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 x14ac:dyDescent="0.2">
      <c r="T3908" s="32" t="str">
        <f t="shared" si="70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 x14ac:dyDescent="0.2">
      <c r="T3909" s="32" t="str">
        <f t="shared" si="70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 x14ac:dyDescent="0.2">
      <c r="T3910" s="32" t="str">
        <f t="shared" ref="T3910:T3950" si="71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 x14ac:dyDescent="0.2">
      <c r="T3911" s="32" t="str">
        <f t="shared" si="71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 x14ac:dyDescent="0.2">
      <c r="T3912" s="32" t="str">
        <f t="shared" si="71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 x14ac:dyDescent="0.2">
      <c r="T3913" s="32" t="str">
        <f t="shared" si="71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 x14ac:dyDescent="0.2">
      <c r="T3914" s="32" t="str">
        <f t="shared" si="71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 x14ac:dyDescent="0.2">
      <c r="T3915" s="32" t="str">
        <f t="shared" si="71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 x14ac:dyDescent="0.2">
      <c r="T3916" s="32" t="str">
        <f t="shared" si="71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 x14ac:dyDescent="0.2">
      <c r="T3917" s="32" t="str">
        <f t="shared" si="71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 x14ac:dyDescent="0.2">
      <c r="T3918" s="32" t="str">
        <f t="shared" si="71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 x14ac:dyDescent="0.2">
      <c r="T3919" s="32" t="str">
        <f t="shared" si="71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 x14ac:dyDescent="0.2">
      <c r="T3920" s="32" t="str">
        <f t="shared" si="71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 x14ac:dyDescent="0.2">
      <c r="T3921" s="32" t="str">
        <f t="shared" si="71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 x14ac:dyDescent="0.2">
      <c r="T3922" s="32" t="str">
        <f t="shared" si="71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 x14ac:dyDescent="0.2">
      <c r="T3923" s="32" t="str">
        <f t="shared" si="71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 x14ac:dyDescent="0.2">
      <c r="T3924" s="32" t="str">
        <f t="shared" si="71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 x14ac:dyDescent="0.2">
      <c r="T3925" s="32" t="str">
        <f t="shared" si="71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 x14ac:dyDescent="0.2">
      <c r="T3926" s="32" t="str">
        <f t="shared" si="71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 x14ac:dyDescent="0.2">
      <c r="T3927" s="32" t="str">
        <f t="shared" si="71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 x14ac:dyDescent="0.2">
      <c r="T3928" s="32" t="str">
        <f t="shared" si="71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 x14ac:dyDescent="0.2">
      <c r="T3929" s="32" t="str">
        <f t="shared" si="71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 x14ac:dyDescent="0.2">
      <c r="T3930" s="32" t="str">
        <f t="shared" si="71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 x14ac:dyDescent="0.2">
      <c r="T3931" s="32" t="str">
        <f t="shared" si="71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 x14ac:dyDescent="0.2">
      <c r="T3932" s="32" t="str">
        <f t="shared" si="71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 x14ac:dyDescent="0.2">
      <c r="T3933" s="32" t="str">
        <f t="shared" si="71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 x14ac:dyDescent="0.2">
      <c r="T3934" s="32" t="str">
        <f t="shared" si="71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 x14ac:dyDescent="0.2">
      <c r="T3935" s="32" t="str">
        <f t="shared" si="71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 x14ac:dyDescent="0.2">
      <c r="T3936" s="32" t="str">
        <f t="shared" si="71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 x14ac:dyDescent="0.2">
      <c r="T3937" s="32" t="str">
        <f t="shared" si="71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 x14ac:dyDescent="0.2">
      <c r="T3938" s="32" t="str">
        <f t="shared" si="71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 x14ac:dyDescent="0.2">
      <c r="T3939" s="32" t="str">
        <f t="shared" si="71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 x14ac:dyDescent="0.2">
      <c r="T3940" s="32" t="str">
        <f t="shared" si="71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 x14ac:dyDescent="0.2">
      <c r="T3941" s="32" t="str">
        <f t="shared" si="71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 x14ac:dyDescent="0.2">
      <c r="T3942" s="32" t="str">
        <f t="shared" si="71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 x14ac:dyDescent="0.2">
      <c r="T3943" s="32" t="str">
        <f t="shared" si="71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 x14ac:dyDescent="0.2">
      <c r="T3944" s="32" t="str">
        <f t="shared" si="71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 x14ac:dyDescent="0.2">
      <c r="T3945" s="32" t="str">
        <f t="shared" si="71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 x14ac:dyDescent="0.2">
      <c r="T3946" s="32" t="str">
        <f t="shared" si="71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 x14ac:dyDescent="0.2">
      <c r="T3947" s="32" t="str">
        <f t="shared" si="71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 x14ac:dyDescent="0.2">
      <c r="T3948" s="32" t="str">
        <f t="shared" si="71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 x14ac:dyDescent="0.2">
      <c r="T3949" s="32" t="str">
        <f t="shared" si="71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 x14ac:dyDescent="0.2">
      <c r="T3950" s="32" t="str">
        <f t="shared" si="71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mergeCells count="1">
    <mergeCell ref="A1:J1"/>
  </mergeCells>
  <conditionalFormatting sqref="H3:I3">
    <cfRule type="containsText" dxfId="1683" priority="35" stopIfTrue="1" operator="containsText" text="X">
      <formula>NOT(ISERROR(SEARCH("X",H3)))</formula>
    </cfRule>
  </conditionalFormatting>
  <conditionalFormatting sqref="A4:F4 B5:F5 B7:F8 B10:F10 B13:F14 A6:F6 A9:F9 A11:F12 A15:F16">
    <cfRule type="expression" dxfId="1682" priority="34">
      <formula>OR($H4="x",$I4="x")</formula>
    </cfRule>
  </conditionalFormatting>
  <conditionalFormatting sqref="C4:C7">
    <cfRule type="expression" dxfId="1681" priority="33">
      <formula>OR($H4="x",$I4="x")</formula>
    </cfRule>
  </conditionalFormatting>
  <conditionalFormatting sqref="B4:B7">
    <cfRule type="expression" dxfId="1680" priority="31">
      <formula>OR($H4="x",$I4="x")</formula>
    </cfRule>
  </conditionalFormatting>
  <conditionalFormatting sqref="A4 A6">
    <cfRule type="expression" dxfId="1679" priority="32">
      <formula>OR($H4="x",$I4="x")</formula>
    </cfRule>
  </conditionalFormatting>
  <conditionalFormatting sqref="D3">
    <cfRule type="expression" dxfId="1678" priority="30">
      <formula>OR($H3="x",$I3="x")</formula>
    </cfRule>
  </conditionalFormatting>
  <conditionalFormatting sqref="A3">
    <cfRule type="expression" dxfId="1677" priority="27">
      <formula>OR($H3="x",$I3="x")</formula>
    </cfRule>
  </conditionalFormatting>
  <conditionalFormatting sqref="A3:E3">
    <cfRule type="expression" dxfId="1676" priority="29">
      <formula>OR($H3="x",$I3="x")</formula>
    </cfRule>
  </conditionalFormatting>
  <conditionalFormatting sqref="C3">
    <cfRule type="expression" dxfId="1675" priority="28">
      <formula>OR($H3="x",$I3="x")</formula>
    </cfRule>
  </conditionalFormatting>
  <conditionalFormatting sqref="B3">
    <cfRule type="expression" dxfId="1674" priority="26">
      <formula>OR($H3="x",$I3="x")</formula>
    </cfRule>
  </conditionalFormatting>
  <conditionalFormatting sqref="F3:F16">
    <cfRule type="expression" dxfId="1673" priority="25">
      <formula>OR(H3="x",I3="x")</formula>
    </cfRule>
  </conditionalFormatting>
  <conditionalFormatting sqref="F3">
    <cfRule type="expression" dxfId="1672" priority="24">
      <formula>OR($H3="x",$I3="x")</formula>
    </cfRule>
  </conditionalFormatting>
  <conditionalFormatting sqref="H4:I15">
    <cfRule type="containsText" dxfId="1671" priority="23" stopIfTrue="1" operator="containsText" text="X">
      <formula>NOT(ISERROR(SEARCH("X",H4)))</formula>
    </cfRule>
  </conditionalFormatting>
  <conditionalFormatting sqref="G3:G16">
    <cfRule type="cellIs" dxfId="1670" priority="18" operator="equal">
      <formula>"r2"</formula>
    </cfRule>
    <cfRule type="cellIs" dxfId="1669" priority="19" operator="equal">
      <formula>"r3"</formula>
    </cfRule>
    <cfRule type="cellIs" dxfId="1668" priority="20" operator="equal">
      <formula>"r4"</formula>
    </cfRule>
    <cfRule type="cellIs" dxfId="1667" priority="21" operator="equal">
      <formula>"r5"</formula>
    </cfRule>
    <cfRule type="cellIs" dxfId="1666" priority="22" operator="equal">
      <formula>"r6"</formula>
    </cfRule>
  </conditionalFormatting>
  <conditionalFormatting sqref="A5">
    <cfRule type="expression" dxfId="1665" priority="16">
      <formula>OR($H5="x",$I5="x")</formula>
    </cfRule>
  </conditionalFormatting>
  <conditionalFormatting sqref="A5">
    <cfRule type="expression" dxfId="1664" priority="17">
      <formula>OR($H5="x",$I5="x")</formula>
    </cfRule>
  </conditionalFormatting>
  <conditionalFormatting sqref="A7">
    <cfRule type="expression" dxfId="1663" priority="14">
      <formula>OR($H7="x",$I7="x")</formula>
    </cfRule>
  </conditionalFormatting>
  <conditionalFormatting sqref="A7">
    <cfRule type="expression" dxfId="1662" priority="15">
      <formula>OR($H7="x",$I7="x")</formula>
    </cfRule>
  </conditionalFormatting>
  <conditionalFormatting sqref="A8">
    <cfRule type="expression" dxfId="1661" priority="12">
      <formula>OR($H8="x",$I8="x")</formula>
    </cfRule>
  </conditionalFormatting>
  <conditionalFormatting sqref="A8">
    <cfRule type="expression" dxfId="1660" priority="13">
      <formula>OR($H8="x",$I8="x")</formula>
    </cfRule>
  </conditionalFormatting>
  <conditionalFormatting sqref="A10">
    <cfRule type="expression" dxfId="1659" priority="10">
      <formula>OR($H10="x",$I10="x")</formula>
    </cfRule>
  </conditionalFormatting>
  <conditionalFormatting sqref="A10">
    <cfRule type="expression" dxfId="1658" priority="11">
      <formula>OR($H10="x",$I10="x")</formula>
    </cfRule>
  </conditionalFormatting>
  <conditionalFormatting sqref="A13">
    <cfRule type="expression" dxfId="1657" priority="8">
      <formula>OR($H13="x",$I13="x")</formula>
    </cfRule>
  </conditionalFormatting>
  <conditionalFormatting sqref="A13">
    <cfRule type="expression" dxfId="1656" priority="9">
      <formula>OR($H13="x",$I13="x")</formula>
    </cfRule>
  </conditionalFormatting>
  <conditionalFormatting sqref="A14">
    <cfRule type="expression" dxfId="1655" priority="6">
      <formula>OR($H14="x",$I14="x")</formula>
    </cfRule>
  </conditionalFormatting>
  <conditionalFormatting sqref="A14">
    <cfRule type="expression" dxfId="1654" priority="7">
      <formula>OR($H14="x",$I14="x")</formula>
    </cfRule>
  </conditionalFormatting>
  <conditionalFormatting sqref="A9">
    <cfRule type="expression" dxfId="1653" priority="5">
      <formula>OR($H9="x",$I9="x")</formula>
    </cfRule>
  </conditionalFormatting>
  <conditionalFormatting sqref="A11">
    <cfRule type="expression" dxfId="1652" priority="4">
      <formula>OR($H11="x",$I11="x")</formula>
    </cfRule>
  </conditionalFormatting>
  <conditionalFormatting sqref="A12">
    <cfRule type="expression" dxfId="1651" priority="3">
      <formula>OR($H12="x",$I12="x")</formula>
    </cfRule>
  </conditionalFormatting>
  <conditionalFormatting sqref="A15:A16">
    <cfRule type="expression" dxfId="1650" priority="2">
      <formula>OR($H15="x",$I15="x")</formula>
    </cfRule>
  </conditionalFormatting>
  <conditionalFormatting sqref="H16:I16">
    <cfRule type="containsText" dxfId="1649" priority="1" stopIfTrue="1" operator="containsText" text="X">
      <formula>NOT(ISERROR(SEARCH("X",H16)))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BA177-6529-48DC-BF92-3628FD3FE8C8}">
  <sheetPr codeName="Feuil47">
    <tabColor rgb="FFFFFF00"/>
    <pageSetUpPr fitToPage="1"/>
  </sheetPr>
  <dimension ref="A1:AM3950"/>
  <sheetViews>
    <sheetView workbookViewId="0">
      <selection activeCell="F3" sqref="F3:F29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29" width="0" style="32" hidden="1" customWidth="1"/>
    <col min="30" max="16384" width="11.42578125" style="32"/>
  </cols>
  <sheetData>
    <row r="1" spans="1:39" ht="37.5" customHeight="1" x14ac:dyDescent="0.2">
      <c r="A1" s="1270" t="s">
        <v>4641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39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 x14ac:dyDescent="0.2">
      <c r="A3" s="48" t="s">
        <v>144</v>
      </c>
      <c r="B3" s="48">
        <v>1</v>
      </c>
      <c r="C3" s="48">
        <v>9201</v>
      </c>
      <c r="D3" s="49">
        <v>0.18124999999999999</v>
      </c>
      <c r="E3" s="79" t="s">
        <v>4642</v>
      </c>
      <c r="F3" s="41" t="str">
        <f>IF('Samedi S1'!X9&lt;&gt;"",'Samedi S1'!X9,"")</f>
        <v/>
      </c>
      <c r="G3" s="41" t="str">
        <f>IF('Samedi S1'!X9&lt;&gt;"",'Samedi S1'!A9,"")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/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 x14ac:dyDescent="0.2">
      <c r="A4" s="50" t="s">
        <v>86</v>
      </c>
      <c r="B4" s="50">
        <v>1</v>
      </c>
      <c r="C4" s="50">
        <v>9101</v>
      </c>
      <c r="D4" s="51">
        <v>0.19166666666666665</v>
      </c>
      <c r="E4" s="80" t="s">
        <v>654</v>
      </c>
      <c r="F4" s="41" t="str">
        <f>IF('Samedi S1'!X13&lt;&gt;"",'Samedi S1'!X13,"")</f>
        <v/>
      </c>
      <c r="G4" s="41" t="str">
        <f>IF('Samedi S1'!X13&lt;&gt;"",'Samedi S1'!A13,"")</f>
        <v/>
      </c>
      <c r="H4" s="41" t="str">
        <f t="shared" si="0"/>
        <v/>
      </c>
      <c r="I4" s="41" t="str">
        <f t="shared" si="1"/>
        <v/>
      </c>
      <c r="J4" s="45"/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 x14ac:dyDescent="0.2">
      <c r="A5" s="50" t="s">
        <v>144</v>
      </c>
      <c r="B5" s="50">
        <v>2</v>
      </c>
      <c r="C5" s="50">
        <v>9202</v>
      </c>
      <c r="D5" s="51">
        <v>0.19375000000000001</v>
      </c>
      <c r="E5" s="80" t="s">
        <v>602</v>
      </c>
      <c r="F5" s="41" t="str">
        <f>IF('Samedi S1'!S9&lt;&gt;"",'Samedi S1'!S9,"")</f>
        <v/>
      </c>
      <c r="G5" s="41" t="str">
        <f>IF('Samedi S1'!S9&lt;&gt;"",'Samedi S1'!A9,"")</f>
        <v/>
      </c>
      <c r="H5" s="41" t="str">
        <f t="shared" si="0"/>
        <v/>
      </c>
      <c r="I5" s="41" t="str">
        <f t="shared" si="1"/>
        <v/>
      </c>
      <c r="J5" s="45"/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 x14ac:dyDescent="0.2">
      <c r="A6" s="50" t="s">
        <v>86</v>
      </c>
      <c r="B6" s="50">
        <v>2</v>
      </c>
      <c r="C6" s="50">
        <v>9102</v>
      </c>
      <c r="D6" s="51">
        <v>0.20347222222222219</v>
      </c>
      <c r="E6" s="80" t="s">
        <v>492</v>
      </c>
      <c r="F6" s="41" t="str">
        <f>IF('Samedi S1'!X17&lt;&gt;"",'Samedi S1'!X17,"")</f>
        <v/>
      </c>
      <c r="G6" s="41" t="str">
        <f>IF('Samedi S1'!X17&lt;&gt;"",'Samedi S1'!A17,"")</f>
        <v/>
      </c>
      <c r="H6" s="41" t="str">
        <f t="shared" si="0"/>
        <v/>
      </c>
      <c r="I6" s="41" t="str">
        <f t="shared" si="1"/>
        <v/>
      </c>
      <c r="J6" s="45"/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 x14ac:dyDescent="0.2">
      <c r="A7" s="50" t="s">
        <v>144</v>
      </c>
      <c r="B7" s="50">
        <v>3</v>
      </c>
      <c r="C7" s="50">
        <v>9203</v>
      </c>
      <c r="D7" s="51">
        <v>0.20486111111111113</v>
      </c>
      <c r="E7" s="80" t="s">
        <v>497</v>
      </c>
      <c r="F7" s="41" t="str">
        <f>IF('Samedi S1'!S13&lt;&gt;"",'Samedi S1'!S13,"")</f>
        <v/>
      </c>
      <c r="G7" s="41" t="str">
        <f>IF('Samedi S1'!S13&lt;&gt;"",'Samedi S1'!A13,"")</f>
        <v/>
      </c>
      <c r="H7" s="41" t="str">
        <f t="shared" si="0"/>
        <v/>
      </c>
      <c r="I7" s="41" t="str">
        <f t="shared" si="1"/>
        <v/>
      </c>
      <c r="J7" s="45"/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 x14ac:dyDescent="0.2">
      <c r="A8" s="50" t="s">
        <v>144</v>
      </c>
      <c r="B8" s="50">
        <v>4</v>
      </c>
      <c r="C8" s="50">
        <v>9204</v>
      </c>
      <c r="D8" s="51">
        <v>0.20833333333333334</v>
      </c>
      <c r="E8" s="80" t="s">
        <v>495</v>
      </c>
      <c r="F8" s="41" t="str">
        <f>IF('Samedi S1'!X21&lt;&gt;"",'Samedi S1'!X21,"")</f>
        <v/>
      </c>
      <c r="G8" s="41" t="str">
        <f>IF('Samedi S1'!X21&lt;&gt;"",'Samedi S1'!A21,"")</f>
        <v/>
      </c>
      <c r="H8" s="41" t="str">
        <f t="shared" si="0"/>
        <v/>
      </c>
      <c r="I8" s="41" t="str">
        <f t="shared" si="1"/>
        <v/>
      </c>
      <c r="J8" s="45"/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 x14ac:dyDescent="0.2">
      <c r="A9" s="50" t="s">
        <v>86</v>
      </c>
      <c r="B9" s="50">
        <v>3</v>
      </c>
      <c r="C9" s="50">
        <v>9103</v>
      </c>
      <c r="D9" s="51">
        <v>0.21458333333333335</v>
      </c>
      <c r="E9" s="80" t="s">
        <v>570</v>
      </c>
      <c r="F9" s="41" t="str">
        <f>IF('Samedi S1'!S17&lt;&gt;"",'Samedi S1'!S17,"")</f>
        <v/>
      </c>
      <c r="G9" s="41" t="str">
        <f>IF('Samedi S1'!S17&lt;&gt;"",'Samedi S1'!A17,"")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/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 x14ac:dyDescent="0.2">
      <c r="A10" s="50" t="s">
        <v>86</v>
      </c>
      <c r="B10" s="50">
        <v>4</v>
      </c>
      <c r="C10" s="50">
        <v>9104</v>
      </c>
      <c r="D10" s="51">
        <v>0.22361111111111109</v>
      </c>
      <c r="E10" s="80" t="s">
        <v>4644</v>
      </c>
      <c r="F10" s="41" t="str">
        <f>IF('Samedi S1'!S21&lt;&gt;"",'Samedi S1'!S21,"")</f>
        <v/>
      </c>
      <c r="G10" s="41" t="str">
        <f>IF('Samedi S1'!S21&lt;&gt;"",'Samedi S1'!A21,"")</f>
        <v/>
      </c>
      <c r="H10" s="41" t="str">
        <f t="shared" si="0"/>
        <v/>
      </c>
      <c r="I10" s="41" t="str">
        <f t="shared" si="1"/>
        <v/>
      </c>
      <c r="J10" s="45"/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 x14ac:dyDescent="0.2">
      <c r="A11" s="50" t="s">
        <v>86</v>
      </c>
      <c r="B11" s="50">
        <v>5</v>
      </c>
      <c r="C11" s="50">
        <v>9105</v>
      </c>
      <c r="D11" s="51">
        <v>0.23263888888888887</v>
      </c>
      <c r="E11" s="80" t="s">
        <v>4645</v>
      </c>
      <c r="F11" s="41" t="str">
        <f>IF('Samedi S1'!N9&lt;&gt;"",'Samedi S1'!N9,"")</f>
        <v/>
      </c>
      <c r="G11" s="41" t="str">
        <f>IF('Samedi S1'!N9&lt;&gt;"",'Samedi S1'!A9,"")</f>
        <v/>
      </c>
      <c r="H11" s="41" t="str">
        <f t="shared" si="0"/>
        <v/>
      </c>
      <c r="I11" s="41" t="str">
        <f t="shared" si="1"/>
        <v/>
      </c>
      <c r="J11" s="45"/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 x14ac:dyDescent="0.2">
      <c r="A12" s="50" t="s">
        <v>144</v>
      </c>
      <c r="B12" s="50">
        <v>5</v>
      </c>
      <c r="C12" s="50">
        <v>9205</v>
      </c>
      <c r="D12" s="51">
        <v>0.24027777777777778</v>
      </c>
      <c r="E12" s="80" t="s">
        <v>4646</v>
      </c>
      <c r="F12" s="41" t="str">
        <f>IF('Samedi S1'!N13&lt;&gt;"",'Samedi S1'!N13,"")</f>
        <v/>
      </c>
      <c r="G12" s="41" t="str">
        <f>IF('Samedi S1'!N13&lt;&gt;"",'Samedi S1'!A13,"")</f>
        <v/>
      </c>
      <c r="H12" s="41" t="str">
        <f t="shared" si="0"/>
        <v/>
      </c>
      <c r="I12" s="41" t="str">
        <f t="shared" si="1"/>
        <v/>
      </c>
      <c r="J12" s="45"/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 x14ac:dyDescent="0.2">
      <c r="A13" s="50" t="s">
        <v>86</v>
      </c>
      <c r="B13" s="50">
        <v>6</v>
      </c>
      <c r="C13" s="50">
        <v>9106</v>
      </c>
      <c r="D13" s="51">
        <v>0.24791666666666667</v>
      </c>
      <c r="E13" s="80" t="s">
        <v>512</v>
      </c>
      <c r="F13" s="41" t="str">
        <f>IF('Samedi S1'!I9&lt;&gt;"",'Samedi S1'!I9,"")</f>
        <v/>
      </c>
      <c r="G13" s="41" t="str">
        <f>IF('Samedi S1'!I9&lt;&gt;"",'Samedi S1'!A9,"")</f>
        <v/>
      </c>
      <c r="H13" s="41" t="str">
        <f t="shared" si="0"/>
        <v/>
      </c>
      <c r="I13" s="41" t="str">
        <f t="shared" si="1"/>
        <v/>
      </c>
      <c r="J13" s="45"/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 x14ac:dyDescent="0.2">
      <c r="A14" s="50" t="s">
        <v>86</v>
      </c>
      <c r="B14" s="50">
        <v>7</v>
      </c>
      <c r="C14" s="50">
        <v>9107</v>
      </c>
      <c r="D14" s="51">
        <v>0.25694444444444448</v>
      </c>
      <c r="E14" s="80" t="s">
        <v>507</v>
      </c>
      <c r="F14" s="41" t="str">
        <f>IF('Samedi S1'!I13&lt;&gt;"",'Samedi S1'!I13,"")</f>
        <v/>
      </c>
      <c r="G14" s="41" t="str">
        <f>IF('Samedi S1'!I13&lt;&gt;"",'Samedi S1'!A13,"")</f>
        <v/>
      </c>
      <c r="H14" s="41" t="str">
        <f t="shared" si="0"/>
        <v/>
      </c>
      <c r="I14" s="41" t="str">
        <f t="shared" si="1"/>
        <v/>
      </c>
      <c r="J14" s="45"/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 x14ac:dyDescent="0.2">
      <c r="A15" s="50" t="s">
        <v>144</v>
      </c>
      <c r="B15" s="50">
        <v>6</v>
      </c>
      <c r="C15" s="50">
        <v>9206</v>
      </c>
      <c r="D15" s="51">
        <v>0.2590277777777778</v>
      </c>
      <c r="E15" s="80" t="s">
        <v>4647</v>
      </c>
      <c r="F15" s="41" t="str">
        <f>IF('Samedi S1'!N17&lt;&gt;"",'Samedi S1'!N17,"")</f>
        <v/>
      </c>
      <c r="G15" s="41" t="str">
        <f>IF('Samedi S1'!N17&lt;&gt;"",'Samedi S1'!A17,"")</f>
        <v/>
      </c>
      <c r="H15" s="41" t="str">
        <f t="shared" si="0"/>
        <v/>
      </c>
      <c r="I15" s="41" t="str">
        <f t="shared" si="1"/>
        <v/>
      </c>
      <c r="J15" s="45"/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 x14ac:dyDescent="0.2">
      <c r="A16" s="50" t="s">
        <v>86</v>
      </c>
      <c r="B16" s="50">
        <v>8</v>
      </c>
      <c r="C16" s="50">
        <v>9108</v>
      </c>
      <c r="D16" s="51">
        <v>0.2673611111111111</v>
      </c>
      <c r="E16" s="80" t="s">
        <v>585</v>
      </c>
      <c r="F16" s="41" t="str">
        <f>IF('Samedi S1'!N21&lt;&gt;"",'Samedi S1'!N21,"")</f>
        <v/>
      </c>
      <c r="G16" s="41" t="str">
        <f>IF('Samedi S1'!N21&lt;&gt;"",'Samedi S1'!A21,"")</f>
        <v/>
      </c>
      <c r="H16" s="41" t="str">
        <f t="shared" si="0"/>
        <v/>
      </c>
      <c r="I16" s="41" t="str">
        <f t="shared" si="1"/>
        <v/>
      </c>
      <c r="J16" s="45"/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 x14ac:dyDescent="0.2">
      <c r="A17" s="50" t="s">
        <v>144</v>
      </c>
      <c r="B17" s="50">
        <v>7</v>
      </c>
      <c r="C17" s="50">
        <v>9207</v>
      </c>
      <c r="D17" s="51">
        <v>0.2673611111111111</v>
      </c>
      <c r="E17" s="80" t="s">
        <v>4648</v>
      </c>
      <c r="F17" s="41" t="str">
        <f>IF('Samedi S1'!I17&lt;&gt;"",'Samedi S1'!I17,"")</f>
        <v/>
      </c>
      <c r="G17" s="41" t="str">
        <f>IF('Samedi S1'!I17&lt;&gt;"",'Samedi S1'!A17,"")</f>
        <v/>
      </c>
      <c r="H17" s="41" t="str">
        <f t="shared" si="0"/>
        <v/>
      </c>
      <c r="I17" s="41" t="str">
        <f t="shared" si="1"/>
        <v/>
      </c>
      <c r="J17" s="45"/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 x14ac:dyDescent="0.2">
      <c r="A18" s="50" t="s">
        <v>86</v>
      </c>
      <c r="B18" s="50">
        <v>9</v>
      </c>
      <c r="C18" s="50">
        <v>9109</v>
      </c>
      <c r="D18" s="51">
        <v>0.28263888888888888</v>
      </c>
      <c r="E18" s="80" t="s">
        <v>4649</v>
      </c>
      <c r="F18" s="41">
        <f>IF('Samedi S1'!D9&lt;&gt;"",'Samedi S1'!D9,"")</f>
        <v>1001</v>
      </c>
      <c r="G18" s="41" t="str">
        <f>IF('Samedi S1'!D9&lt;&gt;"",'Samedi S1'!A9,"")</f>
        <v>R6</v>
      </c>
      <c r="H18" s="41" t="e">
        <f>IF(F18="","",INDEX($L$3:$M$37,MATCH(F18,$L$3:$L$37,0),2))</f>
        <v>#N/A</v>
      </c>
      <c r="I18" s="41" t="e">
        <f>IF(F18="","",INDEX($L$3:$M$37,MATCH(F18,$L$3:$L$37,0),2))</f>
        <v>#N/A</v>
      </c>
      <c r="J18" s="45"/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 x14ac:dyDescent="0.2">
      <c r="A19" s="50" t="s">
        <v>144</v>
      </c>
      <c r="B19" s="50">
        <v>8</v>
      </c>
      <c r="C19" s="50">
        <v>9208</v>
      </c>
      <c r="D19" s="51">
        <v>0.35486111111111113</v>
      </c>
      <c r="E19" s="80" t="s">
        <v>530</v>
      </c>
      <c r="F19" s="41" t="str">
        <f>IF('Samedi S1'!I21&lt;&gt;"",'Samedi S1'!I21,"")</f>
        <v/>
      </c>
      <c r="G19" s="41" t="str">
        <f>IF('Samedi S1'!N21&lt;&gt;"",'Samedi S1'!A21,"")</f>
        <v/>
      </c>
      <c r="H19" s="41" t="str">
        <f t="shared" si="0"/>
        <v/>
      </c>
      <c r="I19" s="41" t="str">
        <f t="shared" si="1"/>
        <v/>
      </c>
      <c r="J19" s="45"/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 x14ac:dyDescent="0.2">
      <c r="A20" s="365" t="s">
        <v>144</v>
      </c>
      <c r="B20" s="365">
        <v>9</v>
      </c>
      <c r="C20" s="365">
        <v>9209</v>
      </c>
      <c r="D20" s="366">
        <v>0.35694444444444445</v>
      </c>
      <c r="E20" s="367" t="s">
        <v>497</v>
      </c>
      <c r="F20" s="807" t="str">
        <f>IF('Samedi S1'!D13&lt;&gt;"",'Samedi S1'!D13,"")</f>
        <v/>
      </c>
      <c r="G20" s="807" t="str">
        <f>IF('Samedi S1'!D13&lt;&gt;"",'Samedi S1'!A13,"")</f>
        <v/>
      </c>
      <c r="H20" s="807" t="str">
        <f t="shared" si="0"/>
        <v/>
      </c>
      <c r="I20" s="807" t="str">
        <f t="shared" si="1"/>
        <v/>
      </c>
      <c r="J20" s="364"/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 x14ac:dyDescent="0.2">
      <c r="A21" s="48" t="s">
        <v>86</v>
      </c>
      <c r="B21" s="48">
        <v>10</v>
      </c>
      <c r="C21" s="48">
        <v>9110</v>
      </c>
      <c r="D21" s="49">
        <v>0.50069444444444444</v>
      </c>
      <c r="E21" s="79" t="s">
        <v>507</v>
      </c>
      <c r="F21" s="56">
        <f>IF('Samedi S1'!D17&lt;&gt;"",'Samedi S1'!D17,"")</f>
        <v>1023</v>
      </c>
      <c r="G21" s="56" t="str">
        <f>IF('Samedi S1'!D17&lt;&gt;"",'Samedi S1'!A17,"")</f>
        <v>R4</v>
      </c>
      <c r="H21" s="56" t="e">
        <f t="shared" si="0"/>
        <v>#N/A</v>
      </c>
      <c r="I21" s="56" t="e">
        <f t="shared" si="1"/>
        <v>#N/A</v>
      </c>
      <c r="J21" s="57"/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.5" thickBot="1" x14ac:dyDescent="0.25">
      <c r="A22" s="48" t="s">
        <v>86</v>
      </c>
      <c r="B22" s="48">
        <v>11</v>
      </c>
      <c r="C22" s="48">
        <v>9111</v>
      </c>
      <c r="D22" s="49">
        <v>0.51250000000000007</v>
      </c>
      <c r="E22" s="80" t="s">
        <v>572</v>
      </c>
      <c r="F22" s="41">
        <f>IF('Samedi S1'!D21&lt;&gt;"",'Samedi S1'!D21,"")</f>
        <v>1020</v>
      </c>
      <c r="G22" s="41" t="str">
        <f>IF('Samedi S1'!D21&lt;&gt;"",'Samedi S1'!A21,"")</f>
        <v>R3</v>
      </c>
      <c r="H22" s="361" t="e">
        <f t="shared" si="0"/>
        <v>#N/A</v>
      </c>
      <c r="I22" s="361" t="e">
        <f t="shared" si="1"/>
        <v>#N/A</v>
      </c>
      <c r="J22" s="656"/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.5" thickTop="1" x14ac:dyDescent="0.2">
      <c r="A23" s="48" t="s">
        <v>86</v>
      </c>
      <c r="B23" s="48">
        <v>12</v>
      </c>
      <c r="C23" s="48">
        <v>9112</v>
      </c>
      <c r="D23" s="49">
        <v>0.52916666666666667</v>
      </c>
      <c r="E23" s="654" t="s">
        <v>549</v>
      </c>
      <c r="F23" s="41">
        <f>IF('Samedi S1'!X25&lt;&gt;"",'Samedi S1'!X25,"")</f>
        <v>1010</v>
      </c>
      <c r="G23" s="41" t="str">
        <f>IF('Samedi S1'!X25&lt;&gt;"",'Samedi S1'!A25,"")</f>
        <v>R2</v>
      </c>
      <c r="H23" s="41" t="e">
        <f>IF(F23="","",INDEX($L$3:$M$37,MATCH(F23,$L$3:$L$37,0),2))</f>
        <v>#N/A</v>
      </c>
      <c r="I23" s="41" t="e">
        <f>IF(F23="","",INDEX($L$3:$M$37,MATCH(F23,$L$3:$L$37,0),2))</f>
        <v>#N/A</v>
      </c>
      <c r="J23" s="43"/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 x14ac:dyDescent="0.2">
      <c r="A24" s="48" t="s">
        <v>144</v>
      </c>
      <c r="B24" s="48">
        <v>10</v>
      </c>
      <c r="C24" s="48">
        <v>9210</v>
      </c>
      <c r="D24" s="49">
        <v>0.52986111111111112</v>
      </c>
      <c r="E24" s="80" t="s">
        <v>4650</v>
      </c>
      <c r="F24" s="41">
        <f>IF('Samedi S1'!X29&lt;&gt;"",'Samedi S1'!X29,"")</f>
        <v>1005</v>
      </c>
      <c r="G24" s="41" t="str">
        <f>IF('Samedi S1'!X29&lt;&gt;"",'Samedi S1'!A29,"")</f>
        <v>R1</v>
      </c>
      <c r="H24" s="41" t="e">
        <f>IF(F24="","",INDEX($L$3:$M$37,MATCH(F24,$L$3:$L$37,0),2))</f>
        <v>#N/A</v>
      </c>
      <c r="I24" s="41" t="e">
        <f>IF(F24="","",INDEX($L$3:$M$37,MATCH(F24,$L$3:$L$37,0),2))</f>
        <v>#N/A</v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 x14ac:dyDescent="0.2">
      <c r="A25" s="48" t="s">
        <v>144</v>
      </c>
      <c r="B25" s="48">
        <v>11</v>
      </c>
      <c r="C25" s="48">
        <v>9211</v>
      </c>
      <c r="D25" s="49">
        <v>0.53819444444444442</v>
      </c>
      <c r="E25" s="80" t="s">
        <v>4651</v>
      </c>
      <c r="F25" s="41">
        <f>IF('Samedi S1'!S25&lt;&gt;"",'Samedi S1'!S25,"")</f>
        <v>1008</v>
      </c>
      <c r="G25" s="41" t="str">
        <f>IF('Samedi S1'!S25&lt;&gt;"",'Samedi S1'!A25,"")</f>
        <v>R2</v>
      </c>
      <c r="H25" s="41" t="e">
        <f>IF(F25="","",INDEX($L$3:$M$37,MATCH(F25,$L$3:$L$37,0),2))</f>
        <v>#N/A</v>
      </c>
      <c r="I25" s="41" t="e">
        <f>IF(F25="","",INDEX($L$3:$M$37,MATCH(F25,$L$3:$L$37,0),2))</f>
        <v>#N/A</v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 x14ac:dyDescent="0.2">
      <c r="A26" s="48" t="s">
        <v>144</v>
      </c>
      <c r="B26" s="48">
        <v>12</v>
      </c>
      <c r="C26" s="48">
        <v>9212</v>
      </c>
      <c r="D26" s="49">
        <v>0.54236111111111118</v>
      </c>
      <c r="E26" s="80" t="s">
        <v>4652</v>
      </c>
      <c r="F26" s="41">
        <f>IF('Samedi S1'!S29&lt;&gt;"",'Samedi S1'!S29,"")</f>
        <v>1016</v>
      </c>
      <c r="G26" s="41" t="str">
        <f>IF('Samedi S1'!S29&lt;&gt;"",'Samedi S1'!A29,"")</f>
        <v>R1</v>
      </c>
      <c r="H26" s="41" t="e">
        <f>IF(F26="","",INDEX($L$3:$M$37,MATCH(F26,$L$3:$L$37,0),2))</f>
        <v>#N/A</v>
      </c>
      <c r="I26" s="41" t="e">
        <f>IF(F26="","",INDEX($L$3:$M$37,MATCH(F26,$L$3:$L$37,0),2))</f>
        <v>#N/A</v>
      </c>
      <c r="J26" s="45"/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 x14ac:dyDescent="0.2">
      <c r="A27" s="48" t="s">
        <v>144</v>
      </c>
      <c r="B27" s="48">
        <v>13</v>
      </c>
      <c r="C27" s="48">
        <v>9213</v>
      </c>
      <c r="D27" s="49">
        <v>0.55694444444444446</v>
      </c>
      <c r="E27" s="80" t="s">
        <v>589</v>
      </c>
      <c r="F27" s="41">
        <f>IF('Samedi S1'!N25&lt;&gt;"",'Samedi S1'!N25,"")</f>
        <v>1004</v>
      </c>
      <c r="G27" s="41" t="str">
        <f>IF('Samedi S1'!N25&lt;&gt;"",'Samedi S1'!A25,"")</f>
        <v>R2</v>
      </c>
      <c r="H27" s="41"/>
      <c r="I27" s="41"/>
      <c r="J27" s="45"/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 x14ac:dyDescent="0.2">
      <c r="A28"/>
      <c r="B28"/>
      <c r="C28"/>
      <c r="D28"/>
      <c r="E28" t="s">
        <v>4653</v>
      </c>
      <c r="F28"/>
      <c r="G28"/>
      <c r="H28"/>
      <c r="I28"/>
      <c r="J28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 x14ac:dyDescent="0.2">
      <c r="A29"/>
      <c r="B29"/>
      <c r="C29"/>
      <c r="D29"/>
      <c r="E29" t="e">
        <v>#N/A</v>
      </c>
      <c r="F29"/>
      <c r="G29"/>
      <c r="H29"/>
      <c r="I29"/>
      <c r="J29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 x14ac:dyDescent="0.2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 x14ac:dyDescent="0.2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 x14ac:dyDescent="0.2">
      <c r="T173" s="62" t="s">
        <v>843</v>
      </c>
      <c r="U173" s="77" t="s">
        <v>843</v>
      </c>
      <c r="V173" s="64" t="s">
        <v>624</v>
      </c>
    </row>
    <row r="174" spans="3:22" x14ac:dyDescent="0.2">
      <c r="T174" s="62" t="s">
        <v>844</v>
      </c>
      <c r="U174" s="77" t="s">
        <v>844</v>
      </c>
      <c r="V174" s="32" t="s">
        <v>643</v>
      </c>
    </row>
    <row r="175" spans="3:22" x14ac:dyDescent="0.2">
      <c r="T175" s="62" t="s">
        <v>845</v>
      </c>
      <c r="U175" s="77" t="s">
        <v>845</v>
      </c>
      <c r="V175" s="32" t="s">
        <v>645</v>
      </c>
    </row>
    <row r="176" spans="3:22" x14ac:dyDescent="0.2">
      <c r="T176" s="62" t="s">
        <v>846</v>
      </c>
      <c r="U176" s="77" t="s">
        <v>846</v>
      </c>
      <c r="V176" s="32" t="s">
        <v>647</v>
      </c>
    </row>
    <row r="177" spans="20:22" x14ac:dyDescent="0.2">
      <c r="T177" s="62" t="s">
        <v>847</v>
      </c>
      <c r="U177" s="77" t="s">
        <v>847</v>
      </c>
      <c r="V177" s="32" t="s">
        <v>650</v>
      </c>
    </row>
    <row r="178" spans="20:22" x14ac:dyDescent="0.2">
      <c r="T178" s="62" t="s">
        <v>849</v>
      </c>
      <c r="U178" s="77" t="s">
        <v>849</v>
      </c>
      <c r="V178" s="32" t="s">
        <v>653</v>
      </c>
    </row>
    <row r="179" spans="20:22" x14ac:dyDescent="0.2">
      <c r="T179" s="62" t="s">
        <v>850</v>
      </c>
      <c r="U179" s="77" t="s">
        <v>850</v>
      </c>
      <c r="V179" s="63" t="s">
        <v>621</v>
      </c>
    </row>
    <row r="180" spans="20:22" x14ac:dyDescent="0.2">
      <c r="T180" s="62" t="s">
        <v>851</v>
      </c>
      <c r="U180" s="77" t="s">
        <v>851</v>
      </c>
      <c r="V180" s="64" t="s">
        <v>624</v>
      </c>
    </row>
    <row r="181" spans="20:22" x14ac:dyDescent="0.2">
      <c r="T181" s="62" t="s">
        <v>852</v>
      </c>
      <c r="U181" s="77" t="s">
        <v>852</v>
      </c>
      <c r="V181" s="32" t="s">
        <v>643</v>
      </c>
    </row>
    <row r="182" spans="20:22" x14ac:dyDescent="0.2">
      <c r="T182" s="62" t="s">
        <v>853</v>
      </c>
      <c r="U182" s="77" t="s">
        <v>853</v>
      </c>
      <c r="V182" s="32" t="s">
        <v>645</v>
      </c>
    </row>
    <row r="183" spans="20:22" x14ac:dyDescent="0.2">
      <c r="T183" s="62" t="s">
        <v>854</v>
      </c>
      <c r="U183" s="77" t="s">
        <v>854</v>
      </c>
      <c r="V183" s="32" t="s">
        <v>647</v>
      </c>
    </row>
    <row r="184" spans="20:22" x14ac:dyDescent="0.2">
      <c r="T184" s="62" t="s">
        <v>855</v>
      </c>
      <c r="U184" s="77" t="s">
        <v>855</v>
      </c>
      <c r="V184" s="32" t="s">
        <v>650</v>
      </c>
    </row>
    <row r="185" spans="20:22" x14ac:dyDescent="0.2">
      <c r="T185" s="62" t="s">
        <v>856</v>
      </c>
      <c r="U185" s="77" t="s">
        <v>856</v>
      </c>
      <c r="V185" s="32" t="s">
        <v>653</v>
      </c>
    </row>
    <row r="186" spans="20:22" x14ac:dyDescent="0.2">
      <c r="T186" s="62" t="s">
        <v>857</v>
      </c>
      <c r="U186" s="77" t="s">
        <v>857</v>
      </c>
      <c r="V186" s="63" t="s">
        <v>621</v>
      </c>
    </row>
    <row r="187" spans="20:22" x14ac:dyDescent="0.2">
      <c r="T187" s="62" t="s">
        <v>858</v>
      </c>
      <c r="U187" s="77" t="s">
        <v>858</v>
      </c>
      <c r="V187" s="64" t="s">
        <v>624</v>
      </c>
    </row>
    <row r="188" spans="20:22" x14ac:dyDescent="0.2">
      <c r="T188" s="62" t="s">
        <v>859</v>
      </c>
      <c r="U188" s="77" t="s">
        <v>859</v>
      </c>
      <c r="V188" s="32" t="s">
        <v>643</v>
      </c>
    </row>
    <row r="189" spans="20:22" x14ac:dyDescent="0.2">
      <c r="T189" s="62" t="s">
        <v>860</v>
      </c>
      <c r="U189" s="77" t="s">
        <v>860</v>
      </c>
      <c r="V189" s="32" t="s">
        <v>645</v>
      </c>
    </row>
    <row r="190" spans="20:22" x14ac:dyDescent="0.2">
      <c r="T190" s="62" t="s">
        <v>861</v>
      </c>
      <c r="U190" s="77" t="s">
        <v>861</v>
      </c>
      <c r="V190" s="32" t="s">
        <v>647</v>
      </c>
    </row>
    <row r="191" spans="20:22" x14ac:dyDescent="0.2">
      <c r="T191" s="62" t="s">
        <v>862</v>
      </c>
      <c r="U191" s="77" t="s">
        <v>862</v>
      </c>
      <c r="V191" s="32" t="s">
        <v>650</v>
      </c>
    </row>
    <row r="192" spans="20:22" x14ac:dyDescent="0.2">
      <c r="T192" s="62" t="s">
        <v>863</v>
      </c>
      <c r="U192" s="77" t="s">
        <v>863</v>
      </c>
      <c r="V192" s="32" t="s">
        <v>653</v>
      </c>
    </row>
    <row r="193" spans="20:22" x14ac:dyDescent="0.2">
      <c r="T193" s="62" t="s">
        <v>864</v>
      </c>
      <c r="U193" s="77" t="s">
        <v>864</v>
      </c>
      <c r="V193" s="63" t="s">
        <v>621</v>
      </c>
    </row>
    <row r="194" spans="20:22" x14ac:dyDescent="0.2">
      <c r="T194" s="62" t="s">
        <v>865</v>
      </c>
      <c r="U194" s="77" t="s">
        <v>865</v>
      </c>
      <c r="V194" s="64" t="s">
        <v>624</v>
      </c>
    </row>
    <row r="195" spans="20:22" x14ac:dyDescent="0.2">
      <c r="T195" s="62" t="s">
        <v>866</v>
      </c>
      <c r="U195" s="77" t="s">
        <v>866</v>
      </c>
      <c r="V195" s="32" t="s">
        <v>643</v>
      </c>
    </row>
    <row r="196" spans="20:22" x14ac:dyDescent="0.2">
      <c r="T196" s="62" t="s">
        <v>867</v>
      </c>
      <c r="U196" s="77" t="s">
        <v>867</v>
      </c>
      <c r="V196" s="32" t="s">
        <v>645</v>
      </c>
    </row>
    <row r="197" spans="20:22" x14ac:dyDescent="0.2">
      <c r="T197" s="62" t="s">
        <v>868</v>
      </c>
      <c r="U197" s="77" t="s">
        <v>868</v>
      </c>
      <c r="V197" s="32" t="s">
        <v>647</v>
      </c>
    </row>
    <row r="198" spans="20:22" x14ac:dyDescent="0.2">
      <c r="T198" s="62" t="s">
        <v>869</v>
      </c>
      <c r="U198" s="77" t="s">
        <v>869</v>
      </c>
      <c r="V198" s="32" t="s">
        <v>650</v>
      </c>
    </row>
    <row r="199" spans="20:22" x14ac:dyDescent="0.2">
      <c r="T199" s="62" t="s">
        <v>870</v>
      </c>
      <c r="U199" s="77" t="s">
        <v>870</v>
      </c>
      <c r="V199" s="32" t="s">
        <v>653</v>
      </c>
    </row>
    <row r="200" spans="20:22" x14ac:dyDescent="0.2">
      <c r="T200" s="62" t="s">
        <v>871</v>
      </c>
      <c r="U200" s="77" t="s">
        <v>871</v>
      </c>
      <c r="V200" s="63" t="s">
        <v>621</v>
      </c>
    </row>
    <row r="201" spans="20:22" x14ac:dyDescent="0.2">
      <c r="T201" s="62" t="s">
        <v>872</v>
      </c>
      <c r="U201" s="77" t="s">
        <v>872</v>
      </c>
      <c r="V201" s="64" t="s">
        <v>624</v>
      </c>
    </row>
    <row r="202" spans="20:22" x14ac:dyDescent="0.2">
      <c r="T202" s="62" t="s">
        <v>873</v>
      </c>
      <c r="U202" s="77" t="s">
        <v>873</v>
      </c>
      <c r="V202" s="32" t="s">
        <v>643</v>
      </c>
    </row>
    <row r="203" spans="20:22" x14ac:dyDescent="0.2">
      <c r="T203" s="62" t="s">
        <v>874</v>
      </c>
      <c r="U203" s="77" t="s">
        <v>874</v>
      </c>
      <c r="V203" s="32" t="s">
        <v>645</v>
      </c>
    </row>
    <row r="204" spans="20:22" x14ac:dyDescent="0.2">
      <c r="T204" s="62" t="s">
        <v>875</v>
      </c>
      <c r="U204" s="77" t="s">
        <v>875</v>
      </c>
      <c r="V204" s="32" t="s">
        <v>647</v>
      </c>
    </row>
    <row r="205" spans="20:22" x14ac:dyDescent="0.2">
      <c r="T205" s="62" t="s">
        <v>876</v>
      </c>
      <c r="U205" s="77" t="s">
        <v>876</v>
      </c>
      <c r="V205" s="32" t="s">
        <v>650</v>
      </c>
    </row>
    <row r="206" spans="20:22" x14ac:dyDescent="0.2">
      <c r="T206" s="62" t="s">
        <v>877</v>
      </c>
      <c r="U206" s="77" t="s">
        <v>877</v>
      </c>
      <c r="V206" s="32" t="s">
        <v>653</v>
      </c>
    </row>
    <row r="207" spans="20:22" x14ac:dyDescent="0.2">
      <c r="T207" s="62" t="s">
        <v>878</v>
      </c>
      <c r="U207" s="77" t="s">
        <v>878</v>
      </c>
      <c r="V207" s="63" t="s">
        <v>621</v>
      </c>
    </row>
    <row r="208" spans="20:22" x14ac:dyDescent="0.2">
      <c r="T208" s="62" t="s">
        <v>880</v>
      </c>
      <c r="U208" s="77" t="s">
        <v>880</v>
      </c>
      <c r="V208" s="64" t="s">
        <v>624</v>
      </c>
    </row>
    <row r="209" spans="20:22" x14ac:dyDescent="0.2">
      <c r="T209" s="62" t="s">
        <v>881</v>
      </c>
      <c r="U209" s="77" t="s">
        <v>881</v>
      </c>
      <c r="V209" s="32" t="s">
        <v>643</v>
      </c>
    </row>
    <row r="210" spans="20:22" x14ac:dyDescent="0.2">
      <c r="T210" s="62" t="s">
        <v>882</v>
      </c>
      <c r="U210" s="77" t="s">
        <v>882</v>
      </c>
      <c r="V210" s="32" t="s">
        <v>645</v>
      </c>
    </row>
    <row r="211" spans="20:22" x14ac:dyDescent="0.2">
      <c r="T211" s="62" t="s">
        <v>883</v>
      </c>
      <c r="U211" s="77" t="s">
        <v>883</v>
      </c>
      <c r="V211" s="32" t="s">
        <v>647</v>
      </c>
    </row>
    <row r="212" spans="20:22" x14ac:dyDescent="0.2">
      <c r="T212" s="62" t="s">
        <v>884</v>
      </c>
      <c r="U212" s="77" t="s">
        <v>884</v>
      </c>
      <c r="V212" s="32" t="s">
        <v>650</v>
      </c>
    </row>
    <row r="213" spans="20:22" x14ac:dyDescent="0.2">
      <c r="T213" s="62" t="s">
        <v>885</v>
      </c>
      <c r="U213" s="77" t="s">
        <v>885</v>
      </c>
      <c r="V213" s="32" t="s">
        <v>653</v>
      </c>
    </row>
    <row r="214" spans="20:22" x14ac:dyDescent="0.2">
      <c r="T214" s="62" t="s">
        <v>886</v>
      </c>
      <c r="U214" s="77" t="s">
        <v>886</v>
      </c>
      <c r="V214" s="63" t="s">
        <v>621</v>
      </c>
    </row>
    <row r="215" spans="20:22" x14ac:dyDescent="0.2">
      <c r="T215" s="62" t="s">
        <v>887</v>
      </c>
      <c r="U215" s="77" t="s">
        <v>887</v>
      </c>
      <c r="V215" s="64" t="s">
        <v>624</v>
      </c>
    </row>
    <row r="216" spans="20:22" x14ac:dyDescent="0.2">
      <c r="T216" s="62" t="s">
        <v>888</v>
      </c>
      <c r="U216" s="77" t="s">
        <v>888</v>
      </c>
      <c r="V216" s="32" t="s">
        <v>643</v>
      </c>
    </row>
    <row r="217" spans="20:22" x14ac:dyDescent="0.2">
      <c r="T217" s="62" t="s">
        <v>889</v>
      </c>
      <c r="U217" s="77" t="s">
        <v>889</v>
      </c>
      <c r="V217" s="32" t="s">
        <v>645</v>
      </c>
    </row>
    <row r="218" spans="20:22" x14ac:dyDescent="0.2">
      <c r="T218" s="62" t="s">
        <v>890</v>
      </c>
      <c r="U218" s="77" t="s">
        <v>890</v>
      </c>
      <c r="V218" s="32" t="s">
        <v>647</v>
      </c>
    </row>
    <row r="219" spans="20:22" x14ac:dyDescent="0.2">
      <c r="T219" s="62" t="s">
        <v>891</v>
      </c>
      <c r="U219" s="77" t="s">
        <v>891</v>
      </c>
      <c r="V219" s="32" t="s">
        <v>650</v>
      </c>
    </row>
    <row r="220" spans="20:22" x14ac:dyDescent="0.2">
      <c r="T220" s="62" t="s">
        <v>892</v>
      </c>
      <c r="U220" s="77" t="s">
        <v>892</v>
      </c>
      <c r="V220" s="32" t="s">
        <v>653</v>
      </c>
    </row>
    <row r="221" spans="20:22" x14ac:dyDescent="0.2">
      <c r="T221" s="62" t="s">
        <v>893</v>
      </c>
      <c r="U221" s="77" t="s">
        <v>893</v>
      </c>
      <c r="V221" s="63" t="s">
        <v>621</v>
      </c>
    </row>
    <row r="222" spans="20:22" x14ac:dyDescent="0.2">
      <c r="T222" s="62" t="s">
        <v>894</v>
      </c>
      <c r="U222" s="77" t="s">
        <v>894</v>
      </c>
      <c r="V222" s="64" t="s">
        <v>624</v>
      </c>
    </row>
    <row r="223" spans="20:22" x14ac:dyDescent="0.2">
      <c r="T223" s="62" t="s">
        <v>895</v>
      </c>
      <c r="U223" s="77" t="s">
        <v>895</v>
      </c>
      <c r="V223" s="32" t="s">
        <v>643</v>
      </c>
    </row>
    <row r="224" spans="20:22" x14ac:dyDescent="0.2">
      <c r="T224" s="62" t="s">
        <v>896</v>
      </c>
      <c r="U224" s="77" t="s">
        <v>896</v>
      </c>
      <c r="V224" s="32" t="s">
        <v>645</v>
      </c>
    </row>
    <row r="225" spans="20:22" x14ac:dyDescent="0.2">
      <c r="T225" s="62" t="s">
        <v>897</v>
      </c>
      <c r="U225" s="77" t="s">
        <v>897</v>
      </c>
      <c r="V225" s="32" t="s">
        <v>647</v>
      </c>
    </row>
    <row r="226" spans="20:22" x14ac:dyDescent="0.2">
      <c r="T226" s="62" t="s">
        <v>898</v>
      </c>
      <c r="U226" s="77" t="s">
        <v>898</v>
      </c>
      <c r="V226" s="32" t="s">
        <v>650</v>
      </c>
    </row>
    <row r="227" spans="20:22" x14ac:dyDescent="0.2">
      <c r="T227" s="62" t="s">
        <v>899</v>
      </c>
      <c r="U227" s="77" t="s">
        <v>899</v>
      </c>
      <c r="V227" s="32" t="s">
        <v>653</v>
      </c>
    </row>
    <row r="228" spans="20:22" x14ac:dyDescent="0.2">
      <c r="T228" s="62" t="s">
        <v>900</v>
      </c>
      <c r="U228" s="77" t="s">
        <v>900</v>
      </c>
      <c r="V228" s="63" t="s">
        <v>621</v>
      </c>
    </row>
    <row r="229" spans="20:22" x14ac:dyDescent="0.2">
      <c r="T229" s="62" t="s">
        <v>901</v>
      </c>
      <c r="U229" s="77" t="s">
        <v>901</v>
      </c>
      <c r="V229" s="64" t="s">
        <v>624</v>
      </c>
    </row>
    <row r="230" spans="20:22" x14ac:dyDescent="0.2">
      <c r="T230" s="62" t="s">
        <v>902</v>
      </c>
      <c r="U230" s="77" t="s">
        <v>902</v>
      </c>
      <c r="V230" s="32" t="s">
        <v>643</v>
      </c>
    </row>
    <row r="231" spans="20:22" x14ac:dyDescent="0.2">
      <c r="T231" s="62" t="s">
        <v>903</v>
      </c>
      <c r="U231" s="77" t="s">
        <v>903</v>
      </c>
      <c r="V231" s="32" t="s">
        <v>645</v>
      </c>
    </row>
    <row r="232" spans="20:22" x14ac:dyDescent="0.2">
      <c r="T232" s="62" t="s">
        <v>904</v>
      </c>
      <c r="U232" s="77" t="s">
        <v>904</v>
      </c>
      <c r="V232" s="32" t="s">
        <v>647</v>
      </c>
    </row>
    <row r="233" spans="20:22" x14ac:dyDescent="0.2">
      <c r="T233" s="62" t="s">
        <v>905</v>
      </c>
      <c r="U233" s="77" t="s">
        <v>905</v>
      </c>
      <c r="V233" s="32" t="s">
        <v>650</v>
      </c>
    </row>
    <row r="234" spans="20:22" x14ac:dyDescent="0.2">
      <c r="T234" s="62" t="s">
        <v>906</v>
      </c>
      <c r="U234" s="77" t="s">
        <v>906</v>
      </c>
      <c r="V234" s="32" t="s">
        <v>653</v>
      </c>
    </row>
    <row r="235" spans="20:22" x14ac:dyDescent="0.2">
      <c r="T235" s="62" t="s">
        <v>907</v>
      </c>
      <c r="U235" s="77" t="s">
        <v>907</v>
      </c>
      <c r="V235" s="63" t="s">
        <v>621</v>
      </c>
    </row>
    <row r="236" spans="20:22" x14ac:dyDescent="0.2">
      <c r="T236" s="62" t="s">
        <v>908</v>
      </c>
      <c r="U236" s="77" t="s">
        <v>908</v>
      </c>
      <c r="V236" s="64" t="s">
        <v>624</v>
      </c>
    </row>
    <row r="237" spans="20:22" x14ac:dyDescent="0.2">
      <c r="T237" s="62" t="s">
        <v>909</v>
      </c>
      <c r="U237" s="77" t="s">
        <v>909</v>
      </c>
      <c r="V237" s="32" t="s">
        <v>643</v>
      </c>
    </row>
    <row r="238" spans="20:22" x14ac:dyDescent="0.2">
      <c r="T238" s="62" t="s">
        <v>910</v>
      </c>
      <c r="U238" s="77" t="s">
        <v>910</v>
      </c>
      <c r="V238" s="32" t="s">
        <v>645</v>
      </c>
    </row>
    <row r="239" spans="20:22" x14ac:dyDescent="0.2">
      <c r="T239" s="62" t="s">
        <v>912</v>
      </c>
      <c r="U239" s="77" t="s">
        <v>912</v>
      </c>
      <c r="V239" s="32" t="s">
        <v>647</v>
      </c>
    </row>
    <row r="240" spans="20:22" x14ac:dyDescent="0.2">
      <c r="T240" s="62" t="s">
        <v>913</v>
      </c>
      <c r="U240" s="77" t="s">
        <v>913</v>
      </c>
      <c r="V240" s="32" t="s">
        <v>650</v>
      </c>
    </row>
    <row r="241" spans="20:22" x14ac:dyDescent="0.2">
      <c r="T241" s="62" t="s">
        <v>914</v>
      </c>
      <c r="U241" s="77" t="s">
        <v>914</v>
      </c>
      <c r="V241" s="32" t="s">
        <v>653</v>
      </c>
    </row>
    <row r="242" spans="20:22" x14ac:dyDescent="0.2">
      <c r="T242" s="62" t="s">
        <v>915</v>
      </c>
      <c r="U242" s="77" t="s">
        <v>915</v>
      </c>
      <c r="V242" s="63" t="s">
        <v>621</v>
      </c>
    </row>
    <row r="243" spans="20:22" x14ac:dyDescent="0.2">
      <c r="T243" s="62" t="s">
        <v>916</v>
      </c>
      <c r="U243" s="77" t="s">
        <v>916</v>
      </c>
      <c r="V243" s="64" t="s">
        <v>624</v>
      </c>
    </row>
    <row r="244" spans="20:22" x14ac:dyDescent="0.2">
      <c r="T244" s="62" t="s">
        <v>917</v>
      </c>
      <c r="U244" s="77" t="s">
        <v>917</v>
      </c>
      <c r="V244" s="32" t="s">
        <v>643</v>
      </c>
    </row>
    <row r="245" spans="20:22" x14ac:dyDescent="0.2">
      <c r="T245" s="62" t="s">
        <v>918</v>
      </c>
      <c r="U245" s="77" t="s">
        <v>918</v>
      </c>
      <c r="V245" s="32" t="s">
        <v>645</v>
      </c>
    </row>
    <row r="246" spans="20:22" x14ac:dyDescent="0.2">
      <c r="T246" s="62" t="s">
        <v>919</v>
      </c>
      <c r="U246" s="77" t="s">
        <v>919</v>
      </c>
      <c r="V246" s="32" t="s">
        <v>647</v>
      </c>
    </row>
    <row r="247" spans="20:22" x14ac:dyDescent="0.2">
      <c r="T247" s="62" t="s">
        <v>920</v>
      </c>
      <c r="U247" s="77" t="s">
        <v>920</v>
      </c>
      <c r="V247" s="32" t="s">
        <v>650</v>
      </c>
    </row>
    <row r="248" spans="20:22" x14ac:dyDescent="0.2">
      <c r="T248" s="62" t="s">
        <v>921</v>
      </c>
      <c r="U248" s="77" t="s">
        <v>921</v>
      </c>
      <c r="V248" s="32" t="s">
        <v>653</v>
      </c>
    </row>
    <row r="249" spans="20:22" x14ac:dyDescent="0.2">
      <c r="T249" s="62" t="s">
        <v>922</v>
      </c>
      <c r="U249" s="77" t="s">
        <v>922</v>
      </c>
      <c r="V249" s="63" t="s">
        <v>621</v>
      </c>
    </row>
    <row r="250" spans="20:22" x14ac:dyDescent="0.2">
      <c r="T250" s="62" t="s">
        <v>923</v>
      </c>
      <c r="U250" s="77" t="s">
        <v>923</v>
      </c>
      <c r="V250" s="64" t="s">
        <v>624</v>
      </c>
    </row>
    <row r="251" spans="20:22" x14ac:dyDescent="0.2">
      <c r="T251" s="62" t="s">
        <v>924</v>
      </c>
      <c r="U251" s="77" t="s">
        <v>924</v>
      </c>
      <c r="V251" s="32" t="s">
        <v>643</v>
      </c>
    </row>
    <row r="252" spans="20:22" x14ac:dyDescent="0.2">
      <c r="T252" s="62" t="s">
        <v>925</v>
      </c>
      <c r="U252" s="77" t="s">
        <v>925</v>
      </c>
      <c r="V252" s="32" t="s">
        <v>645</v>
      </c>
    </row>
    <row r="253" spans="20:22" x14ac:dyDescent="0.2">
      <c r="T253" s="62" t="s">
        <v>926</v>
      </c>
      <c r="U253" s="77" t="s">
        <v>926</v>
      </c>
      <c r="V253" s="32" t="s">
        <v>647</v>
      </c>
    </row>
    <row r="254" spans="20:22" x14ac:dyDescent="0.2">
      <c r="T254" s="62" t="s">
        <v>927</v>
      </c>
      <c r="U254" s="77" t="s">
        <v>927</v>
      </c>
      <c r="V254" s="32" t="s">
        <v>650</v>
      </c>
    </row>
    <row r="255" spans="20:22" x14ac:dyDescent="0.2">
      <c r="T255" s="62" t="s">
        <v>928</v>
      </c>
      <c r="U255" s="77" t="s">
        <v>928</v>
      </c>
      <c r="V255" s="32" t="s">
        <v>653</v>
      </c>
    </row>
    <row r="256" spans="20:22" x14ac:dyDescent="0.2">
      <c r="T256" s="62" t="s">
        <v>929</v>
      </c>
      <c r="U256" s="77" t="s">
        <v>929</v>
      </c>
      <c r="V256" s="63" t="s">
        <v>621</v>
      </c>
    </row>
    <row r="257" spans="20:22" x14ac:dyDescent="0.2">
      <c r="T257" s="62" t="s">
        <v>930</v>
      </c>
      <c r="U257" s="77" t="s">
        <v>930</v>
      </c>
      <c r="V257" s="64" t="s">
        <v>624</v>
      </c>
    </row>
    <row r="258" spans="20:22" x14ac:dyDescent="0.2">
      <c r="T258" s="62" t="s">
        <v>931</v>
      </c>
      <c r="U258" s="77" t="s">
        <v>931</v>
      </c>
      <c r="V258" s="32" t="s">
        <v>643</v>
      </c>
    </row>
    <row r="259" spans="20:22" x14ac:dyDescent="0.2">
      <c r="T259" s="62" t="s">
        <v>932</v>
      </c>
      <c r="U259" s="77" t="s">
        <v>932</v>
      </c>
      <c r="V259" s="32" t="s">
        <v>645</v>
      </c>
    </row>
    <row r="260" spans="20:22" x14ac:dyDescent="0.2">
      <c r="T260" s="62" t="s">
        <v>933</v>
      </c>
      <c r="U260" s="77" t="s">
        <v>933</v>
      </c>
      <c r="V260" s="32" t="s">
        <v>647</v>
      </c>
    </row>
    <row r="261" spans="20:22" x14ac:dyDescent="0.2">
      <c r="T261" s="62" t="s">
        <v>934</v>
      </c>
      <c r="U261" s="77" t="s">
        <v>934</v>
      </c>
      <c r="V261" s="32" t="s">
        <v>650</v>
      </c>
    </row>
    <row r="262" spans="20:22" x14ac:dyDescent="0.2">
      <c r="T262" s="62" t="s">
        <v>935</v>
      </c>
      <c r="U262" s="77" t="s">
        <v>935</v>
      </c>
      <c r="V262" s="32" t="s">
        <v>653</v>
      </c>
    </row>
    <row r="263" spans="20:22" x14ac:dyDescent="0.2">
      <c r="T263" s="62" t="s">
        <v>936</v>
      </c>
      <c r="U263" s="77" t="s">
        <v>936</v>
      </c>
      <c r="V263" s="63" t="s">
        <v>621</v>
      </c>
    </row>
    <row r="264" spans="20:22" x14ac:dyDescent="0.2">
      <c r="T264" s="62" t="s">
        <v>937</v>
      </c>
      <c r="U264" s="77" t="s">
        <v>937</v>
      </c>
      <c r="V264" s="64" t="s">
        <v>624</v>
      </c>
    </row>
    <row r="265" spans="20:22" x14ac:dyDescent="0.2">
      <c r="T265" s="62" t="s">
        <v>938</v>
      </c>
      <c r="U265" s="77" t="s">
        <v>938</v>
      </c>
      <c r="V265" s="32" t="s">
        <v>643</v>
      </c>
    </row>
    <row r="266" spans="20:22" x14ac:dyDescent="0.2">
      <c r="T266" s="62" t="s">
        <v>939</v>
      </c>
      <c r="U266" s="77" t="s">
        <v>939</v>
      </c>
      <c r="V266" s="32" t="s">
        <v>645</v>
      </c>
    </row>
    <row r="267" spans="20:22" x14ac:dyDescent="0.2">
      <c r="T267" s="62" t="s">
        <v>940</v>
      </c>
      <c r="U267" s="77" t="s">
        <v>940</v>
      </c>
      <c r="V267" s="32" t="s">
        <v>647</v>
      </c>
    </row>
    <row r="268" spans="20:22" x14ac:dyDescent="0.2">
      <c r="T268" s="62" t="s">
        <v>941</v>
      </c>
      <c r="U268" s="77" t="s">
        <v>941</v>
      </c>
      <c r="V268" s="32" t="s">
        <v>650</v>
      </c>
    </row>
    <row r="269" spans="20:22" x14ac:dyDescent="0.2">
      <c r="T269" s="62" t="s">
        <v>943</v>
      </c>
      <c r="U269" s="77" t="s">
        <v>943</v>
      </c>
      <c r="V269" s="32" t="s">
        <v>653</v>
      </c>
    </row>
    <row r="270" spans="20:22" x14ac:dyDescent="0.2">
      <c r="T270" s="62" t="s">
        <v>944</v>
      </c>
      <c r="U270" s="77" t="s">
        <v>944</v>
      </c>
      <c r="V270" s="63" t="s">
        <v>621</v>
      </c>
    </row>
    <row r="271" spans="20:22" x14ac:dyDescent="0.2">
      <c r="T271" s="62" t="s">
        <v>945</v>
      </c>
      <c r="U271" s="77" t="s">
        <v>945</v>
      </c>
      <c r="V271" s="64" t="s">
        <v>624</v>
      </c>
    </row>
    <row r="272" spans="20:22" x14ac:dyDescent="0.2">
      <c r="T272" s="62" t="s">
        <v>946</v>
      </c>
      <c r="U272" s="77" t="s">
        <v>946</v>
      </c>
      <c r="V272" s="32" t="s">
        <v>643</v>
      </c>
    </row>
    <row r="273" spans="20:22" x14ac:dyDescent="0.2">
      <c r="T273" s="62" t="s">
        <v>947</v>
      </c>
      <c r="U273" s="77" t="s">
        <v>947</v>
      </c>
      <c r="V273" s="32" t="s">
        <v>645</v>
      </c>
    </row>
    <row r="274" spans="20:22" x14ac:dyDescent="0.2">
      <c r="T274" s="62" t="s">
        <v>948</v>
      </c>
      <c r="U274" s="77" t="s">
        <v>948</v>
      </c>
      <c r="V274" s="32" t="s">
        <v>647</v>
      </c>
    </row>
    <row r="275" spans="20:22" x14ac:dyDescent="0.2">
      <c r="T275" s="62" t="s">
        <v>949</v>
      </c>
      <c r="U275" s="77" t="s">
        <v>949</v>
      </c>
      <c r="V275" s="32" t="s">
        <v>650</v>
      </c>
    </row>
    <row r="276" spans="20:22" x14ac:dyDescent="0.2">
      <c r="T276" s="62" t="s">
        <v>950</v>
      </c>
      <c r="U276" s="77" t="s">
        <v>950</v>
      </c>
      <c r="V276" s="32" t="s">
        <v>653</v>
      </c>
    </row>
    <row r="277" spans="20:22" x14ac:dyDescent="0.2">
      <c r="T277" s="62" t="s">
        <v>951</v>
      </c>
      <c r="U277" s="77" t="s">
        <v>951</v>
      </c>
      <c r="V277" s="63" t="s">
        <v>621</v>
      </c>
    </row>
    <row r="278" spans="20:22" x14ac:dyDescent="0.2">
      <c r="T278" s="62" t="s">
        <v>952</v>
      </c>
      <c r="U278" s="77" t="s">
        <v>952</v>
      </c>
      <c r="V278" s="64" t="s">
        <v>624</v>
      </c>
    </row>
    <row r="279" spans="20:22" x14ac:dyDescent="0.2">
      <c r="T279" s="62" t="s">
        <v>953</v>
      </c>
      <c r="U279" s="77" t="s">
        <v>953</v>
      </c>
      <c r="V279" s="32" t="s">
        <v>643</v>
      </c>
    </row>
    <row r="280" spans="20:22" x14ac:dyDescent="0.2">
      <c r="T280" s="62" t="s">
        <v>954</v>
      </c>
      <c r="U280" s="77" t="s">
        <v>954</v>
      </c>
      <c r="V280" s="32" t="s">
        <v>645</v>
      </c>
    </row>
    <row r="281" spans="20:22" x14ac:dyDescent="0.2">
      <c r="T281" s="62" t="s">
        <v>955</v>
      </c>
      <c r="U281" s="77" t="s">
        <v>955</v>
      </c>
      <c r="V281" s="32" t="s">
        <v>647</v>
      </c>
    </row>
    <row r="282" spans="20:22" x14ac:dyDescent="0.2">
      <c r="T282" s="62" t="s">
        <v>956</v>
      </c>
      <c r="U282" s="77" t="s">
        <v>956</v>
      </c>
      <c r="V282" s="32" t="s">
        <v>650</v>
      </c>
    </row>
    <row r="283" spans="20:22" x14ac:dyDescent="0.2">
      <c r="T283" s="62" t="s">
        <v>957</v>
      </c>
      <c r="U283" s="77" t="s">
        <v>957</v>
      </c>
      <c r="V283" s="32" t="s">
        <v>653</v>
      </c>
    </row>
    <row r="284" spans="20:22" x14ac:dyDescent="0.2">
      <c r="T284" s="62" t="s">
        <v>958</v>
      </c>
      <c r="U284" s="77" t="s">
        <v>958</v>
      </c>
      <c r="V284" s="63" t="s">
        <v>621</v>
      </c>
    </row>
    <row r="285" spans="20:22" x14ac:dyDescent="0.2">
      <c r="T285" s="62" t="s">
        <v>959</v>
      </c>
      <c r="U285" s="77" t="s">
        <v>959</v>
      </c>
      <c r="V285" s="64" t="s">
        <v>624</v>
      </c>
    </row>
    <row r="286" spans="20:22" x14ac:dyDescent="0.2">
      <c r="T286" s="62" t="s">
        <v>960</v>
      </c>
      <c r="U286" s="77" t="s">
        <v>960</v>
      </c>
      <c r="V286" s="32" t="s">
        <v>643</v>
      </c>
    </row>
    <row r="287" spans="20:22" x14ac:dyDescent="0.2">
      <c r="T287" s="62" t="s">
        <v>961</v>
      </c>
      <c r="U287" s="77" t="s">
        <v>961</v>
      </c>
      <c r="V287" s="32" t="s">
        <v>645</v>
      </c>
    </row>
    <row r="288" spans="20:22" x14ac:dyDescent="0.2">
      <c r="T288" s="62" t="s">
        <v>962</v>
      </c>
      <c r="U288" s="77" t="s">
        <v>962</v>
      </c>
      <c r="V288" s="32" t="s">
        <v>647</v>
      </c>
    </row>
    <row r="289" spans="20:22" x14ac:dyDescent="0.2">
      <c r="T289" s="62" t="s">
        <v>963</v>
      </c>
      <c r="U289" s="77" t="s">
        <v>963</v>
      </c>
      <c r="V289" s="32" t="s">
        <v>650</v>
      </c>
    </row>
    <row r="290" spans="20:22" x14ac:dyDescent="0.2">
      <c r="T290" s="62" t="s">
        <v>964</v>
      </c>
      <c r="U290" s="77" t="s">
        <v>964</v>
      </c>
      <c r="V290" s="32" t="s">
        <v>653</v>
      </c>
    </row>
    <row r="291" spans="20:22" x14ac:dyDescent="0.2">
      <c r="T291" s="62" t="s">
        <v>965</v>
      </c>
      <c r="U291" s="77" t="s">
        <v>965</v>
      </c>
      <c r="V291" s="63" t="s">
        <v>621</v>
      </c>
    </row>
    <row r="292" spans="20:22" x14ac:dyDescent="0.2">
      <c r="T292" s="62" t="s">
        <v>966</v>
      </c>
      <c r="U292" s="77" t="s">
        <v>966</v>
      </c>
      <c r="V292" s="64" t="s">
        <v>624</v>
      </c>
    </row>
    <row r="293" spans="20:22" x14ac:dyDescent="0.2">
      <c r="T293" s="62" t="s">
        <v>967</v>
      </c>
      <c r="U293" s="77" t="s">
        <v>967</v>
      </c>
      <c r="V293" s="32" t="s">
        <v>643</v>
      </c>
    </row>
    <row r="294" spans="20:22" x14ac:dyDescent="0.2">
      <c r="T294" s="62" t="s">
        <v>968</v>
      </c>
      <c r="U294" s="77" t="s">
        <v>968</v>
      </c>
      <c r="V294" s="32" t="s">
        <v>645</v>
      </c>
    </row>
    <row r="295" spans="20:22" x14ac:dyDescent="0.2">
      <c r="T295" s="62" t="s">
        <v>969</v>
      </c>
      <c r="U295" s="77" t="s">
        <v>969</v>
      </c>
      <c r="V295" s="32" t="s">
        <v>647</v>
      </c>
    </row>
    <row r="296" spans="20:22" x14ac:dyDescent="0.2">
      <c r="T296" s="62" t="s">
        <v>970</v>
      </c>
      <c r="U296" s="77" t="s">
        <v>970</v>
      </c>
      <c r="V296" s="32" t="s">
        <v>650</v>
      </c>
    </row>
    <row r="297" spans="20:22" x14ac:dyDescent="0.2">
      <c r="T297" s="62" t="s">
        <v>971</v>
      </c>
      <c r="U297" s="77" t="s">
        <v>971</v>
      </c>
      <c r="V297" s="32" t="s">
        <v>653</v>
      </c>
    </row>
    <row r="298" spans="20:22" x14ac:dyDescent="0.2">
      <c r="T298" s="62" t="s">
        <v>972</v>
      </c>
      <c r="U298" s="77" t="s">
        <v>972</v>
      </c>
      <c r="V298" s="63" t="s">
        <v>621</v>
      </c>
    </row>
    <row r="299" spans="20:22" x14ac:dyDescent="0.2">
      <c r="T299" s="62" t="s">
        <v>973</v>
      </c>
      <c r="U299" s="77" t="s">
        <v>973</v>
      </c>
      <c r="V299" s="64" t="s">
        <v>624</v>
      </c>
    </row>
    <row r="300" spans="20:22" x14ac:dyDescent="0.2">
      <c r="T300" s="62" t="s">
        <v>976</v>
      </c>
      <c r="U300" s="77" t="s">
        <v>976</v>
      </c>
      <c r="V300" s="32" t="s">
        <v>643</v>
      </c>
    </row>
    <row r="301" spans="20:22" x14ac:dyDescent="0.2">
      <c r="T301" s="62" t="s">
        <v>977</v>
      </c>
      <c r="U301" s="77" t="s">
        <v>977</v>
      </c>
      <c r="V301" s="32" t="s">
        <v>645</v>
      </c>
    </row>
    <row r="302" spans="20:22" x14ac:dyDescent="0.2">
      <c r="T302" s="62" t="s">
        <v>978</v>
      </c>
      <c r="U302" s="77" t="s">
        <v>978</v>
      </c>
      <c r="V302" s="32" t="s">
        <v>647</v>
      </c>
    </row>
    <row r="303" spans="20:22" x14ac:dyDescent="0.2">
      <c r="T303" s="62" t="s">
        <v>979</v>
      </c>
      <c r="U303" s="77" t="s">
        <v>979</v>
      </c>
      <c r="V303" s="32" t="s">
        <v>650</v>
      </c>
    </row>
    <row r="304" spans="20:22" x14ac:dyDescent="0.2">
      <c r="T304" s="62" t="s">
        <v>980</v>
      </c>
      <c r="U304" s="77" t="s">
        <v>980</v>
      </c>
      <c r="V304" s="32" t="s">
        <v>653</v>
      </c>
    </row>
    <row r="305" spans="20:22" x14ac:dyDescent="0.2">
      <c r="T305" s="62" t="s">
        <v>981</v>
      </c>
      <c r="U305" s="77" t="s">
        <v>981</v>
      </c>
      <c r="V305" s="63" t="s">
        <v>621</v>
      </c>
    </row>
    <row r="306" spans="20:22" x14ac:dyDescent="0.2">
      <c r="T306" s="62" t="s">
        <v>982</v>
      </c>
      <c r="U306" s="77" t="s">
        <v>982</v>
      </c>
      <c r="V306" s="64" t="s">
        <v>624</v>
      </c>
    </row>
    <row r="307" spans="20:22" x14ac:dyDescent="0.2">
      <c r="T307" s="62" t="s">
        <v>983</v>
      </c>
      <c r="U307" s="77" t="s">
        <v>983</v>
      </c>
      <c r="V307" s="32" t="s">
        <v>643</v>
      </c>
    </row>
    <row r="308" spans="20:22" x14ac:dyDescent="0.2">
      <c r="T308" s="62" t="s">
        <v>984</v>
      </c>
      <c r="U308" s="77" t="s">
        <v>984</v>
      </c>
      <c r="V308" s="32" t="s">
        <v>645</v>
      </c>
    </row>
    <row r="309" spans="20:22" x14ac:dyDescent="0.2">
      <c r="T309" s="62" t="s">
        <v>985</v>
      </c>
      <c r="U309" s="77" t="s">
        <v>985</v>
      </c>
      <c r="V309" s="32" t="s">
        <v>647</v>
      </c>
    </row>
    <row r="310" spans="20:22" x14ac:dyDescent="0.2">
      <c r="T310" s="62" t="s">
        <v>986</v>
      </c>
      <c r="U310" s="77" t="s">
        <v>986</v>
      </c>
      <c r="V310" s="32" t="s">
        <v>650</v>
      </c>
    </row>
    <row r="311" spans="20:22" x14ac:dyDescent="0.2">
      <c r="T311" s="62" t="s">
        <v>987</v>
      </c>
      <c r="U311" s="77" t="s">
        <v>987</v>
      </c>
      <c r="V311" s="32" t="s">
        <v>653</v>
      </c>
    </row>
    <row r="312" spans="20:22" x14ac:dyDescent="0.2">
      <c r="T312" s="62" t="s">
        <v>988</v>
      </c>
      <c r="U312" s="77" t="s">
        <v>988</v>
      </c>
      <c r="V312" s="63" t="s">
        <v>621</v>
      </c>
    </row>
    <row r="313" spans="20:22" x14ac:dyDescent="0.2">
      <c r="T313" s="62" t="s">
        <v>989</v>
      </c>
      <c r="U313" s="77" t="s">
        <v>989</v>
      </c>
      <c r="V313" s="64" t="s">
        <v>624</v>
      </c>
    </row>
    <row r="314" spans="20:22" x14ac:dyDescent="0.2">
      <c r="T314" s="62" t="s">
        <v>990</v>
      </c>
      <c r="U314" s="77" t="s">
        <v>990</v>
      </c>
      <c r="V314" s="32" t="s">
        <v>643</v>
      </c>
    </row>
    <row r="315" spans="20:22" x14ac:dyDescent="0.2">
      <c r="T315" s="62" t="s">
        <v>991</v>
      </c>
      <c r="U315" s="77" t="s">
        <v>991</v>
      </c>
      <c r="V315" s="32" t="s">
        <v>645</v>
      </c>
    </row>
    <row r="316" spans="20:22" x14ac:dyDescent="0.2">
      <c r="T316" s="62" t="s">
        <v>992</v>
      </c>
      <c r="U316" s="77" t="s">
        <v>992</v>
      </c>
      <c r="V316" s="32" t="s">
        <v>647</v>
      </c>
    </row>
    <row r="317" spans="20:22" x14ac:dyDescent="0.2">
      <c r="T317" s="62" t="s">
        <v>993</v>
      </c>
      <c r="U317" s="77" t="s">
        <v>993</v>
      </c>
      <c r="V317" s="32" t="s">
        <v>650</v>
      </c>
    </row>
    <row r="318" spans="20:22" x14ac:dyDescent="0.2">
      <c r="T318" s="62" t="s">
        <v>994</v>
      </c>
      <c r="U318" s="77" t="s">
        <v>994</v>
      </c>
      <c r="V318" s="32" t="s">
        <v>653</v>
      </c>
    </row>
    <row r="319" spans="20:22" x14ac:dyDescent="0.2">
      <c r="T319" s="62" t="s">
        <v>995</v>
      </c>
      <c r="U319" s="77" t="s">
        <v>995</v>
      </c>
      <c r="V319" s="63" t="s">
        <v>621</v>
      </c>
    </row>
    <row r="320" spans="20:22" x14ac:dyDescent="0.2">
      <c r="T320" s="62" t="s">
        <v>996</v>
      </c>
      <c r="U320" s="77" t="s">
        <v>996</v>
      </c>
      <c r="V320" s="64" t="s">
        <v>624</v>
      </c>
    </row>
    <row r="321" spans="20:22" x14ac:dyDescent="0.2">
      <c r="T321" s="62" t="s">
        <v>997</v>
      </c>
      <c r="U321" s="77" t="s">
        <v>997</v>
      </c>
      <c r="V321" s="32" t="s">
        <v>643</v>
      </c>
    </row>
    <row r="322" spans="20:22" x14ac:dyDescent="0.2">
      <c r="T322" s="62" t="s">
        <v>998</v>
      </c>
      <c r="U322" s="77" t="s">
        <v>998</v>
      </c>
      <c r="V322" s="32" t="s">
        <v>645</v>
      </c>
    </row>
    <row r="323" spans="20:22" x14ac:dyDescent="0.2">
      <c r="T323" s="62" t="s">
        <v>999</v>
      </c>
      <c r="U323" s="77" t="s">
        <v>999</v>
      </c>
      <c r="V323" s="32" t="s">
        <v>647</v>
      </c>
    </row>
    <row r="324" spans="20:22" x14ac:dyDescent="0.2">
      <c r="T324" s="62" t="s">
        <v>1000</v>
      </c>
      <c r="U324" s="77" t="s">
        <v>1000</v>
      </c>
      <c r="V324" s="32" t="s">
        <v>650</v>
      </c>
    </row>
    <row r="325" spans="20:22" x14ac:dyDescent="0.2">
      <c r="T325" s="62" t="s">
        <v>1001</v>
      </c>
      <c r="U325" s="77" t="s">
        <v>1001</v>
      </c>
      <c r="V325" s="32" t="s">
        <v>653</v>
      </c>
    </row>
    <row r="326" spans="20:22" x14ac:dyDescent="0.2">
      <c r="T326" s="62" t="s">
        <v>1002</v>
      </c>
      <c r="U326" s="77" t="s">
        <v>1002</v>
      </c>
      <c r="V326" s="63" t="s">
        <v>621</v>
      </c>
    </row>
    <row r="327" spans="20:22" x14ac:dyDescent="0.2">
      <c r="T327" s="62" t="s">
        <v>1003</v>
      </c>
      <c r="U327" s="77" t="s">
        <v>1003</v>
      </c>
      <c r="V327" s="64" t="s">
        <v>624</v>
      </c>
    </row>
    <row r="328" spans="20:22" x14ac:dyDescent="0.2">
      <c r="T328" s="62" t="s">
        <v>1004</v>
      </c>
      <c r="U328" s="77" t="s">
        <v>1004</v>
      </c>
      <c r="V328" s="32" t="s">
        <v>643</v>
      </c>
    </row>
    <row r="329" spans="20:22" x14ac:dyDescent="0.2">
      <c r="T329" s="62" t="s">
        <v>1005</v>
      </c>
      <c r="U329" s="77" t="s">
        <v>1005</v>
      </c>
      <c r="V329" s="32" t="s">
        <v>645</v>
      </c>
    </row>
    <row r="330" spans="20:22" x14ac:dyDescent="0.2">
      <c r="T330" s="62" t="s">
        <v>1006</v>
      </c>
      <c r="U330" s="77" t="s">
        <v>1006</v>
      </c>
      <c r="V330" s="32" t="s">
        <v>647</v>
      </c>
    </row>
    <row r="331" spans="20:22" x14ac:dyDescent="0.2">
      <c r="T331" s="62" t="s">
        <v>1008</v>
      </c>
      <c r="U331" s="77" t="s">
        <v>1008</v>
      </c>
      <c r="V331" s="32" t="s">
        <v>650</v>
      </c>
    </row>
    <row r="332" spans="20:22" x14ac:dyDescent="0.2">
      <c r="T332" s="62" t="s">
        <v>1009</v>
      </c>
      <c r="U332" s="77" t="s">
        <v>1009</v>
      </c>
      <c r="V332" s="32" t="s">
        <v>653</v>
      </c>
    </row>
    <row r="333" spans="20:22" x14ac:dyDescent="0.2">
      <c r="T333" s="62" t="s">
        <v>1010</v>
      </c>
      <c r="U333" s="77" t="s">
        <v>1010</v>
      </c>
      <c r="V333" s="63" t="s">
        <v>621</v>
      </c>
    </row>
    <row r="334" spans="20:22" x14ac:dyDescent="0.2">
      <c r="T334" s="62" t="s">
        <v>1011</v>
      </c>
      <c r="U334" s="77" t="s">
        <v>1011</v>
      </c>
      <c r="V334" s="64" t="s">
        <v>624</v>
      </c>
    </row>
    <row r="335" spans="20:22" x14ac:dyDescent="0.2">
      <c r="T335" s="62" t="s">
        <v>1012</v>
      </c>
      <c r="U335" s="77" t="s">
        <v>1012</v>
      </c>
      <c r="V335" s="32" t="s">
        <v>643</v>
      </c>
    </row>
    <row r="336" spans="20:22" x14ac:dyDescent="0.2">
      <c r="T336" s="62" t="s">
        <v>1013</v>
      </c>
      <c r="U336" s="77" t="s">
        <v>1013</v>
      </c>
      <c r="V336" s="32" t="s">
        <v>645</v>
      </c>
    </row>
    <row r="337" spans="20:22" x14ac:dyDescent="0.2">
      <c r="T337" s="62" t="s">
        <v>1014</v>
      </c>
      <c r="U337" s="77" t="s">
        <v>1014</v>
      </c>
      <c r="V337" s="32" t="s">
        <v>647</v>
      </c>
    </row>
    <row r="338" spans="20:22" x14ac:dyDescent="0.2">
      <c r="T338" s="62" t="s">
        <v>1015</v>
      </c>
      <c r="U338" s="77" t="s">
        <v>1015</v>
      </c>
      <c r="V338" s="32" t="s">
        <v>650</v>
      </c>
    </row>
    <row r="339" spans="20:22" x14ac:dyDescent="0.2">
      <c r="T339" s="62" t="s">
        <v>1016</v>
      </c>
      <c r="U339" s="77" t="s">
        <v>1016</v>
      </c>
      <c r="V339" s="32" t="s">
        <v>653</v>
      </c>
    </row>
    <row r="340" spans="20:22" x14ac:dyDescent="0.2">
      <c r="T340" s="62" t="s">
        <v>1017</v>
      </c>
      <c r="U340" s="77" t="s">
        <v>1017</v>
      </c>
      <c r="V340" s="63" t="s">
        <v>621</v>
      </c>
    </row>
    <row r="341" spans="20:22" x14ac:dyDescent="0.2">
      <c r="T341" s="62" t="s">
        <v>1018</v>
      </c>
      <c r="U341" s="77" t="s">
        <v>1018</v>
      </c>
      <c r="V341" s="64" t="s">
        <v>624</v>
      </c>
    </row>
    <row r="342" spans="20:22" x14ac:dyDescent="0.2">
      <c r="T342" s="62" t="s">
        <v>1019</v>
      </c>
      <c r="U342" s="77" t="s">
        <v>1019</v>
      </c>
      <c r="V342" s="32" t="s">
        <v>643</v>
      </c>
    </row>
    <row r="343" spans="20:22" x14ac:dyDescent="0.2">
      <c r="T343" s="62" t="s">
        <v>1020</v>
      </c>
      <c r="U343" s="77" t="s">
        <v>1020</v>
      </c>
      <c r="V343" s="32" t="s">
        <v>645</v>
      </c>
    </row>
    <row r="344" spans="20:22" x14ac:dyDescent="0.2">
      <c r="T344" s="62" t="s">
        <v>1021</v>
      </c>
      <c r="U344" s="77" t="s">
        <v>1021</v>
      </c>
      <c r="V344" s="32" t="s">
        <v>647</v>
      </c>
    </row>
    <row r="345" spans="20:22" x14ac:dyDescent="0.2">
      <c r="T345" s="62" t="s">
        <v>1022</v>
      </c>
      <c r="U345" s="77" t="s">
        <v>1022</v>
      </c>
      <c r="V345" s="32" t="s">
        <v>650</v>
      </c>
    </row>
    <row r="346" spans="20:22" x14ac:dyDescent="0.2">
      <c r="T346" s="62" t="s">
        <v>1023</v>
      </c>
      <c r="U346" s="77" t="s">
        <v>1023</v>
      </c>
      <c r="V346" s="32" t="s">
        <v>653</v>
      </c>
    </row>
    <row r="347" spans="20:22" x14ac:dyDescent="0.2">
      <c r="T347" s="62" t="s">
        <v>1024</v>
      </c>
      <c r="U347" s="77" t="s">
        <v>1024</v>
      </c>
      <c r="V347" s="63" t="s">
        <v>621</v>
      </c>
    </row>
    <row r="348" spans="20:22" x14ac:dyDescent="0.2">
      <c r="T348" s="62" t="s">
        <v>1025</v>
      </c>
      <c r="U348" s="77" t="s">
        <v>1025</v>
      </c>
      <c r="V348" s="64" t="s">
        <v>624</v>
      </c>
    </row>
    <row r="349" spans="20:22" x14ac:dyDescent="0.2">
      <c r="T349" s="62" t="s">
        <v>1026</v>
      </c>
      <c r="U349" s="77" t="s">
        <v>1026</v>
      </c>
      <c r="V349" s="32" t="s">
        <v>643</v>
      </c>
    </row>
    <row r="350" spans="20:22" x14ac:dyDescent="0.2">
      <c r="T350" s="62" t="s">
        <v>1027</v>
      </c>
      <c r="U350" s="77" t="s">
        <v>1027</v>
      </c>
      <c r="V350" s="32" t="s">
        <v>645</v>
      </c>
    </row>
    <row r="351" spans="20:22" x14ac:dyDescent="0.2">
      <c r="T351" s="62" t="s">
        <v>1028</v>
      </c>
      <c r="U351" s="77" t="s">
        <v>1028</v>
      </c>
      <c r="V351" s="32" t="s">
        <v>647</v>
      </c>
    </row>
    <row r="352" spans="20:22" x14ac:dyDescent="0.2">
      <c r="T352" s="62" t="s">
        <v>1029</v>
      </c>
      <c r="U352" s="77" t="s">
        <v>1029</v>
      </c>
      <c r="V352" s="32" t="s">
        <v>650</v>
      </c>
    </row>
    <row r="353" spans="20:22" x14ac:dyDescent="0.2">
      <c r="T353" s="62" t="s">
        <v>1030</v>
      </c>
      <c r="U353" s="77" t="s">
        <v>1030</v>
      </c>
      <c r="V353" s="32" t="s">
        <v>653</v>
      </c>
    </row>
    <row r="354" spans="20:22" x14ac:dyDescent="0.2">
      <c r="T354" s="62" t="s">
        <v>1031</v>
      </c>
      <c r="U354" s="77" t="s">
        <v>1031</v>
      </c>
      <c r="V354" s="63" t="s">
        <v>621</v>
      </c>
    </row>
    <row r="355" spans="20:22" x14ac:dyDescent="0.2">
      <c r="T355" s="62" t="s">
        <v>1032</v>
      </c>
      <c r="U355" s="77" t="s">
        <v>1032</v>
      </c>
      <c r="V355" s="64" t="s">
        <v>624</v>
      </c>
    </row>
    <row r="356" spans="20:22" x14ac:dyDescent="0.2">
      <c r="T356" s="62" t="s">
        <v>1033</v>
      </c>
      <c r="U356" s="77" t="s">
        <v>1033</v>
      </c>
      <c r="V356" s="32" t="s">
        <v>643</v>
      </c>
    </row>
    <row r="357" spans="20:22" x14ac:dyDescent="0.2">
      <c r="T357" s="62" t="s">
        <v>1034</v>
      </c>
      <c r="U357" s="77" t="s">
        <v>1034</v>
      </c>
      <c r="V357" s="32" t="s">
        <v>645</v>
      </c>
    </row>
    <row r="358" spans="20:22" x14ac:dyDescent="0.2">
      <c r="T358" s="62" t="s">
        <v>1035</v>
      </c>
      <c r="U358" s="77" t="s">
        <v>1035</v>
      </c>
      <c r="V358" s="32" t="s">
        <v>647</v>
      </c>
    </row>
    <row r="359" spans="20:22" x14ac:dyDescent="0.2">
      <c r="T359" s="62" t="s">
        <v>1036</v>
      </c>
      <c r="U359" s="77" t="s">
        <v>1036</v>
      </c>
      <c r="V359" s="32" t="s">
        <v>650</v>
      </c>
    </row>
    <row r="360" spans="20:22" x14ac:dyDescent="0.2">
      <c r="T360" s="62" t="s">
        <v>1037</v>
      </c>
      <c r="U360" s="77" t="s">
        <v>1037</v>
      </c>
      <c r="V360" s="32" t="s">
        <v>653</v>
      </c>
    </row>
    <row r="361" spans="20:22" x14ac:dyDescent="0.2">
      <c r="T361" s="62" t="s">
        <v>1038</v>
      </c>
      <c r="U361" s="77" t="s">
        <v>1038</v>
      </c>
      <c r="V361" s="63" t="s">
        <v>621</v>
      </c>
    </row>
    <row r="362" spans="20:22" x14ac:dyDescent="0.2">
      <c r="T362" s="62" t="s">
        <v>1039</v>
      </c>
      <c r="U362" s="77" t="s">
        <v>1039</v>
      </c>
      <c r="V362" s="64" t="s">
        <v>624</v>
      </c>
    </row>
    <row r="363" spans="20:22" x14ac:dyDescent="0.2">
      <c r="T363" s="62" t="s">
        <v>1040</v>
      </c>
      <c r="U363" s="77" t="s">
        <v>1040</v>
      </c>
      <c r="V363" s="32" t="s">
        <v>643</v>
      </c>
    </row>
    <row r="364" spans="20:22" x14ac:dyDescent="0.2">
      <c r="T364" s="62" t="s">
        <v>1041</v>
      </c>
      <c r="U364" s="77" t="s">
        <v>1041</v>
      </c>
      <c r="V364" s="32" t="s">
        <v>645</v>
      </c>
    </row>
    <row r="365" spans="20:22" x14ac:dyDescent="0.2">
      <c r="T365" s="62" t="s">
        <v>1042</v>
      </c>
      <c r="U365" s="77" t="s">
        <v>1042</v>
      </c>
      <c r="V365" s="32" t="s">
        <v>647</v>
      </c>
    </row>
    <row r="366" spans="20:22" x14ac:dyDescent="0.2">
      <c r="T366" s="62" t="s">
        <v>1043</v>
      </c>
      <c r="U366" s="77" t="s">
        <v>1043</v>
      </c>
      <c r="V366" s="32" t="s">
        <v>650</v>
      </c>
    </row>
    <row r="367" spans="20:22" x14ac:dyDescent="0.2">
      <c r="T367" s="62" t="s">
        <v>1044</v>
      </c>
      <c r="U367" s="77" t="s">
        <v>1044</v>
      </c>
      <c r="V367" s="32" t="s">
        <v>653</v>
      </c>
    </row>
    <row r="368" spans="20:22" x14ac:dyDescent="0.2">
      <c r="T368" s="62" t="s">
        <v>1045</v>
      </c>
      <c r="U368" s="77" t="s">
        <v>1045</v>
      </c>
      <c r="V368" s="63" t="s">
        <v>621</v>
      </c>
    </row>
    <row r="369" spans="20:22" x14ac:dyDescent="0.2">
      <c r="T369" s="62" t="s">
        <v>1046</v>
      </c>
      <c r="U369" s="77" t="s">
        <v>1046</v>
      </c>
      <c r="V369" s="64" t="s">
        <v>624</v>
      </c>
    </row>
    <row r="370" spans="20:22" x14ac:dyDescent="0.2">
      <c r="T370" s="62" t="s">
        <v>1047</v>
      </c>
      <c r="U370" s="77" t="s">
        <v>1047</v>
      </c>
      <c r="V370" s="32" t="s">
        <v>643</v>
      </c>
    </row>
    <row r="371" spans="20:22" x14ac:dyDescent="0.2">
      <c r="T371" s="62" t="s">
        <v>1048</v>
      </c>
      <c r="U371" s="77" t="s">
        <v>1048</v>
      </c>
      <c r="V371" s="32" t="s">
        <v>645</v>
      </c>
    </row>
    <row r="372" spans="20:22" x14ac:dyDescent="0.2">
      <c r="T372" s="62" t="s">
        <v>1049</v>
      </c>
      <c r="U372" s="77" t="s">
        <v>1049</v>
      </c>
      <c r="V372" s="32" t="s">
        <v>647</v>
      </c>
    </row>
    <row r="373" spans="20:22" x14ac:dyDescent="0.2">
      <c r="T373" s="62" t="s">
        <v>1050</v>
      </c>
      <c r="U373" s="77" t="s">
        <v>1050</v>
      </c>
      <c r="V373" s="32" t="s">
        <v>650</v>
      </c>
    </row>
    <row r="374" spans="20:22" x14ac:dyDescent="0.2">
      <c r="T374" s="62" t="s">
        <v>1051</v>
      </c>
      <c r="U374" s="77" t="s">
        <v>1051</v>
      </c>
      <c r="V374" s="32" t="s">
        <v>653</v>
      </c>
    </row>
    <row r="375" spans="20:22" x14ac:dyDescent="0.2">
      <c r="T375" s="62" t="s">
        <v>1052</v>
      </c>
      <c r="U375" s="77" t="s">
        <v>1052</v>
      </c>
      <c r="V375" s="63" t="s">
        <v>621</v>
      </c>
    </row>
    <row r="376" spans="20:22" x14ac:dyDescent="0.2">
      <c r="T376" s="62" t="s">
        <v>1053</v>
      </c>
      <c r="U376" s="77" t="s">
        <v>1053</v>
      </c>
      <c r="V376" s="64" t="s">
        <v>624</v>
      </c>
    </row>
    <row r="377" spans="20:22" x14ac:dyDescent="0.2">
      <c r="T377" s="62" t="s">
        <v>1054</v>
      </c>
      <c r="U377" s="77" t="s">
        <v>1054</v>
      </c>
      <c r="V377" s="32" t="s">
        <v>643</v>
      </c>
    </row>
    <row r="378" spans="20:22" x14ac:dyDescent="0.2">
      <c r="T378" s="62" t="s">
        <v>1055</v>
      </c>
      <c r="U378" s="77" t="s">
        <v>1055</v>
      </c>
      <c r="V378" s="32" t="s">
        <v>645</v>
      </c>
    </row>
    <row r="379" spans="20:22" x14ac:dyDescent="0.2">
      <c r="T379" s="62" t="s">
        <v>1056</v>
      </c>
      <c r="U379" s="77" t="s">
        <v>1056</v>
      </c>
      <c r="V379" s="32" t="s">
        <v>647</v>
      </c>
    </row>
    <row r="380" spans="20:22" x14ac:dyDescent="0.2">
      <c r="T380" s="62" t="s">
        <v>1057</v>
      </c>
      <c r="U380" s="77" t="s">
        <v>1057</v>
      </c>
      <c r="V380" s="32" t="s">
        <v>650</v>
      </c>
    </row>
    <row r="381" spans="20:22" x14ac:dyDescent="0.2">
      <c r="T381" s="62" t="s">
        <v>1058</v>
      </c>
      <c r="U381" s="77" t="s">
        <v>1058</v>
      </c>
      <c r="V381" s="32" t="s">
        <v>653</v>
      </c>
    </row>
    <row r="382" spans="20:22" x14ac:dyDescent="0.2">
      <c r="T382" s="62" t="s">
        <v>1059</v>
      </c>
      <c r="U382" s="77" t="s">
        <v>1059</v>
      </c>
      <c r="V382" s="63" t="s">
        <v>621</v>
      </c>
    </row>
    <row r="383" spans="20:22" x14ac:dyDescent="0.2">
      <c r="T383" s="62" t="s">
        <v>1060</v>
      </c>
      <c r="U383" s="77" t="s">
        <v>1060</v>
      </c>
      <c r="V383" s="64" t="s">
        <v>624</v>
      </c>
    </row>
    <row r="384" spans="20:22" x14ac:dyDescent="0.2">
      <c r="T384" s="62" t="s">
        <v>1061</v>
      </c>
      <c r="U384" s="77" t="s">
        <v>1061</v>
      </c>
      <c r="V384" s="32" t="s">
        <v>643</v>
      </c>
    </row>
    <row r="385" spans="20:22" x14ac:dyDescent="0.2">
      <c r="T385" s="62" t="s">
        <v>1062</v>
      </c>
      <c r="U385" s="77" t="s">
        <v>1062</v>
      </c>
      <c r="V385" s="32" t="s">
        <v>645</v>
      </c>
    </row>
    <row r="386" spans="20:22" x14ac:dyDescent="0.2">
      <c r="T386" s="62" t="s">
        <v>1063</v>
      </c>
      <c r="U386" s="77" t="s">
        <v>1063</v>
      </c>
      <c r="V386" s="32" t="s">
        <v>647</v>
      </c>
    </row>
    <row r="387" spans="20:22" x14ac:dyDescent="0.2">
      <c r="T387" s="62" t="s">
        <v>1064</v>
      </c>
      <c r="U387" s="77" t="s">
        <v>1064</v>
      </c>
      <c r="V387" s="32" t="s">
        <v>650</v>
      </c>
    </row>
    <row r="388" spans="20:22" x14ac:dyDescent="0.2">
      <c r="T388" s="62" t="s">
        <v>1065</v>
      </c>
      <c r="U388" s="77" t="s">
        <v>1065</v>
      </c>
      <c r="V388" s="32" t="s">
        <v>653</v>
      </c>
    </row>
    <row r="389" spans="20:22" x14ac:dyDescent="0.2">
      <c r="T389" s="62" t="s">
        <v>1066</v>
      </c>
      <c r="U389" s="77" t="s">
        <v>1066</v>
      </c>
      <c r="V389" s="63" t="s">
        <v>621</v>
      </c>
    </row>
    <row r="390" spans="20:22" x14ac:dyDescent="0.2">
      <c r="T390" s="62" t="s">
        <v>1067</v>
      </c>
      <c r="U390" s="77" t="s">
        <v>1067</v>
      </c>
      <c r="V390" s="64" t="s">
        <v>624</v>
      </c>
    </row>
    <row r="391" spans="20:22" x14ac:dyDescent="0.2">
      <c r="T391" s="62" t="s">
        <v>1068</v>
      </c>
      <c r="U391" s="77" t="s">
        <v>1068</v>
      </c>
      <c r="V391" s="32" t="s">
        <v>643</v>
      </c>
    </row>
    <row r="392" spans="20:22" x14ac:dyDescent="0.2">
      <c r="T392" s="62" t="s">
        <v>1069</v>
      </c>
      <c r="U392" s="77" t="s">
        <v>1069</v>
      </c>
      <c r="V392" s="32" t="s">
        <v>645</v>
      </c>
    </row>
    <row r="393" spans="20:22" x14ac:dyDescent="0.2">
      <c r="T393" s="62" t="s">
        <v>1070</v>
      </c>
      <c r="U393" s="77" t="s">
        <v>1070</v>
      </c>
      <c r="V393" s="32" t="s">
        <v>647</v>
      </c>
    </row>
    <row r="394" spans="20:22" x14ac:dyDescent="0.2">
      <c r="T394" s="62" t="s">
        <v>1071</v>
      </c>
      <c r="U394" s="77" t="s">
        <v>1071</v>
      </c>
      <c r="V394" s="32" t="s">
        <v>650</v>
      </c>
    </row>
    <row r="395" spans="20:22" x14ac:dyDescent="0.2">
      <c r="T395" s="62" t="s">
        <v>1072</v>
      </c>
      <c r="U395" s="77" t="s">
        <v>1072</v>
      </c>
      <c r="V395" s="32" t="s">
        <v>653</v>
      </c>
    </row>
    <row r="396" spans="20:22" x14ac:dyDescent="0.2">
      <c r="T396" s="62" t="s">
        <v>1073</v>
      </c>
      <c r="U396" s="77" t="s">
        <v>1073</v>
      </c>
      <c r="V396" s="63" t="s">
        <v>621</v>
      </c>
    </row>
    <row r="397" spans="20:22" x14ac:dyDescent="0.2">
      <c r="T397" s="62" t="s">
        <v>1074</v>
      </c>
      <c r="U397" s="77" t="s">
        <v>1074</v>
      </c>
      <c r="V397" s="64" t="s">
        <v>624</v>
      </c>
    </row>
    <row r="398" spans="20:22" x14ac:dyDescent="0.2">
      <c r="T398" s="62" t="s">
        <v>1075</v>
      </c>
      <c r="U398" s="77" t="s">
        <v>1075</v>
      </c>
      <c r="V398" s="32" t="s">
        <v>643</v>
      </c>
    </row>
    <row r="399" spans="20:22" x14ac:dyDescent="0.2">
      <c r="T399" s="62" t="s">
        <v>1076</v>
      </c>
      <c r="U399" s="77" t="s">
        <v>1076</v>
      </c>
      <c r="V399" s="32" t="s">
        <v>645</v>
      </c>
    </row>
    <row r="400" spans="20:22" x14ac:dyDescent="0.2">
      <c r="T400" s="62" t="s">
        <v>1077</v>
      </c>
      <c r="U400" s="77" t="s">
        <v>1077</v>
      </c>
      <c r="V400" s="32" t="s">
        <v>647</v>
      </c>
    </row>
    <row r="401" spans="20:22" x14ac:dyDescent="0.2">
      <c r="T401" s="62" t="s">
        <v>1078</v>
      </c>
      <c r="U401" s="77" t="s">
        <v>1078</v>
      </c>
      <c r="V401" s="32" t="s">
        <v>650</v>
      </c>
    </row>
    <row r="402" spans="20:22" x14ac:dyDescent="0.2">
      <c r="T402" s="62" t="s">
        <v>1079</v>
      </c>
      <c r="U402" s="77" t="s">
        <v>1079</v>
      </c>
      <c r="V402" s="32" t="s">
        <v>653</v>
      </c>
    </row>
    <row r="403" spans="20:22" x14ac:dyDescent="0.2">
      <c r="T403" s="62" t="s">
        <v>1080</v>
      </c>
      <c r="U403" s="77" t="s">
        <v>1080</v>
      </c>
      <c r="V403" s="63" t="s">
        <v>621</v>
      </c>
    </row>
    <row r="404" spans="20:22" x14ac:dyDescent="0.2">
      <c r="T404" s="62" t="s">
        <v>1081</v>
      </c>
      <c r="U404" s="77" t="s">
        <v>1081</v>
      </c>
      <c r="V404" s="64" t="s">
        <v>624</v>
      </c>
    </row>
    <row r="405" spans="20:22" x14ac:dyDescent="0.2">
      <c r="T405" s="62" t="s">
        <v>1082</v>
      </c>
      <c r="U405" s="77" t="s">
        <v>1082</v>
      </c>
      <c r="V405" s="32" t="s">
        <v>643</v>
      </c>
    </row>
    <row r="406" spans="20:22" x14ac:dyDescent="0.2">
      <c r="T406" s="62" t="s">
        <v>1083</v>
      </c>
      <c r="U406" s="77" t="s">
        <v>1083</v>
      </c>
      <c r="V406" s="32" t="s">
        <v>645</v>
      </c>
    </row>
    <row r="407" spans="20:22" x14ac:dyDescent="0.2">
      <c r="T407" s="62" t="s">
        <v>1084</v>
      </c>
      <c r="U407" s="77" t="s">
        <v>1084</v>
      </c>
      <c r="V407" s="32" t="s">
        <v>647</v>
      </c>
    </row>
    <row r="408" spans="20:22" x14ac:dyDescent="0.2">
      <c r="T408" s="62" t="s">
        <v>1085</v>
      </c>
      <c r="U408" s="77" t="s">
        <v>1085</v>
      </c>
      <c r="V408" s="32" t="s">
        <v>650</v>
      </c>
    </row>
    <row r="409" spans="20:22" x14ac:dyDescent="0.2">
      <c r="T409" s="62" t="s">
        <v>1086</v>
      </c>
      <c r="U409" s="77" t="s">
        <v>1086</v>
      </c>
      <c r="V409" s="32" t="s">
        <v>653</v>
      </c>
    </row>
    <row r="410" spans="20:22" x14ac:dyDescent="0.2">
      <c r="T410" s="62" t="s">
        <v>1087</v>
      </c>
      <c r="U410" s="77" t="s">
        <v>1087</v>
      </c>
      <c r="V410" s="63" t="s">
        <v>621</v>
      </c>
    </row>
    <row r="411" spans="20:22" x14ac:dyDescent="0.2">
      <c r="T411" s="62" t="s">
        <v>1088</v>
      </c>
      <c r="U411" s="77" t="s">
        <v>1088</v>
      </c>
      <c r="V411" s="64" t="s">
        <v>624</v>
      </c>
    </row>
    <row r="412" spans="20:22" x14ac:dyDescent="0.2">
      <c r="T412" s="62" t="s">
        <v>1089</v>
      </c>
      <c r="U412" s="77" t="s">
        <v>1089</v>
      </c>
      <c r="V412" s="32" t="s">
        <v>643</v>
      </c>
    </row>
    <row r="413" spans="20:22" x14ac:dyDescent="0.2">
      <c r="T413" s="62" t="s">
        <v>1090</v>
      </c>
      <c r="U413" s="77" t="s">
        <v>1090</v>
      </c>
      <c r="V413" s="32" t="s">
        <v>645</v>
      </c>
    </row>
    <row r="414" spans="20:22" x14ac:dyDescent="0.2">
      <c r="T414" s="62" t="s">
        <v>1091</v>
      </c>
      <c r="U414" s="77" t="s">
        <v>1091</v>
      </c>
      <c r="V414" s="32" t="s">
        <v>647</v>
      </c>
    </row>
    <row r="415" spans="20:22" x14ac:dyDescent="0.2">
      <c r="T415" s="62" t="s">
        <v>1092</v>
      </c>
      <c r="U415" s="77" t="s">
        <v>1092</v>
      </c>
      <c r="V415" s="32" t="s">
        <v>650</v>
      </c>
    </row>
    <row r="416" spans="20:22" x14ac:dyDescent="0.2">
      <c r="T416" s="62" t="s">
        <v>1093</v>
      </c>
      <c r="U416" s="77" t="s">
        <v>1093</v>
      </c>
      <c r="V416" s="32" t="s">
        <v>653</v>
      </c>
    </row>
    <row r="417" spans="20:22" x14ac:dyDescent="0.2">
      <c r="T417" s="62" t="s">
        <v>1094</v>
      </c>
      <c r="U417" s="77" t="s">
        <v>1094</v>
      </c>
      <c r="V417" s="63" t="s">
        <v>621</v>
      </c>
    </row>
    <row r="418" spans="20:22" x14ac:dyDescent="0.2">
      <c r="T418" s="62" t="s">
        <v>1095</v>
      </c>
      <c r="U418" s="77" t="s">
        <v>1095</v>
      </c>
      <c r="V418" s="64" t="s">
        <v>624</v>
      </c>
    </row>
    <row r="419" spans="20:22" x14ac:dyDescent="0.2">
      <c r="T419" s="62" t="s">
        <v>1096</v>
      </c>
      <c r="U419" s="77" t="s">
        <v>1096</v>
      </c>
      <c r="V419" s="32" t="s">
        <v>643</v>
      </c>
    </row>
    <row r="420" spans="20:22" x14ac:dyDescent="0.2">
      <c r="T420" s="62" t="s">
        <v>1097</v>
      </c>
      <c r="U420" s="77" t="s">
        <v>1097</v>
      </c>
      <c r="V420" s="32" t="s">
        <v>645</v>
      </c>
    </row>
    <row r="421" spans="20:22" x14ac:dyDescent="0.2">
      <c r="T421" s="62" t="s">
        <v>1098</v>
      </c>
      <c r="U421" s="77" t="s">
        <v>1098</v>
      </c>
      <c r="V421" s="32" t="s">
        <v>647</v>
      </c>
    </row>
    <row r="422" spans="20:22" x14ac:dyDescent="0.2">
      <c r="T422" s="62" t="s">
        <v>1099</v>
      </c>
      <c r="U422" s="77" t="s">
        <v>1099</v>
      </c>
      <c r="V422" s="32" t="s">
        <v>650</v>
      </c>
    </row>
    <row r="423" spans="20:22" x14ac:dyDescent="0.2">
      <c r="T423" s="62" t="s">
        <v>1100</v>
      </c>
      <c r="U423" s="77" t="s">
        <v>1100</v>
      </c>
      <c r="V423" s="32" t="s">
        <v>653</v>
      </c>
    </row>
    <row r="424" spans="20:22" x14ac:dyDescent="0.2">
      <c r="T424" s="62" t="s">
        <v>1101</v>
      </c>
      <c r="U424" s="77" t="s">
        <v>1101</v>
      </c>
      <c r="V424" s="63" t="s">
        <v>621</v>
      </c>
    </row>
    <row r="425" spans="20:22" x14ac:dyDescent="0.2">
      <c r="T425" s="62" t="s">
        <v>1102</v>
      </c>
      <c r="U425" s="77" t="s">
        <v>1102</v>
      </c>
      <c r="V425" s="64" t="s">
        <v>624</v>
      </c>
    </row>
    <row r="426" spans="20:22" x14ac:dyDescent="0.2">
      <c r="T426" s="62" t="s">
        <v>1103</v>
      </c>
      <c r="U426" s="77" t="s">
        <v>1103</v>
      </c>
      <c r="V426" s="32" t="s">
        <v>643</v>
      </c>
    </row>
    <row r="427" spans="20:22" x14ac:dyDescent="0.2">
      <c r="T427" s="62" t="s">
        <v>1104</v>
      </c>
      <c r="U427" s="77" t="s">
        <v>1104</v>
      </c>
      <c r="V427" s="32" t="s">
        <v>645</v>
      </c>
    </row>
    <row r="428" spans="20:22" x14ac:dyDescent="0.2">
      <c r="T428" s="62" t="s">
        <v>1105</v>
      </c>
      <c r="U428" s="77" t="s">
        <v>1105</v>
      </c>
      <c r="V428" s="32" t="s">
        <v>647</v>
      </c>
    </row>
    <row r="429" spans="20:22" x14ac:dyDescent="0.2">
      <c r="T429" s="62" t="s">
        <v>1106</v>
      </c>
      <c r="U429" s="77" t="s">
        <v>1106</v>
      </c>
      <c r="V429" s="32" t="s">
        <v>650</v>
      </c>
    </row>
    <row r="430" spans="20:22" x14ac:dyDescent="0.2">
      <c r="T430" s="62" t="s">
        <v>1107</v>
      </c>
      <c r="U430" s="77" t="s">
        <v>1107</v>
      </c>
      <c r="V430" s="32" t="s">
        <v>653</v>
      </c>
    </row>
    <row r="431" spans="20:22" x14ac:dyDescent="0.2">
      <c r="T431" s="62" t="s">
        <v>1108</v>
      </c>
      <c r="U431" s="77" t="s">
        <v>1108</v>
      </c>
      <c r="V431" s="63" t="s">
        <v>621</v>
      </c>
    </row>
    <row r="432" spans="20:22" x14ac:dyDescent="0.2">
      <c r="T432" s="62" t="s">
        <v>1109</v>
      </c>
      <c r="U432" s="77" t="s">
        <v>1109</v>
      </c>
      <c r="V432" s="64" t="s">
        <v>624</v>
      </c>
    </row>
    <row r="433" spans="20:22" x14ac:dyDescent="0.2">
      <c r="T433" s="62" t="s">
        <v>1110</v>
      </c>
      <c r="U433" s="77" t="s">
        <v>1110</v>
      </c>
      <c r="V433" s="32" t="s">
        <v>643</v>
      </c>
    </row>
    <row r="434" spans="20:22" x14ac:dyDescent="0.2">
      <c r="T434" s="62" t="s">
        <v>1111</v>
      </c>
      <c r="U434" s="77" t="s">
        <v>1111</v>
      </c>
      <c r="V434" s="32" t="s">
        <v>645</v>
      </c>
    </row>
    <row r="435" spans="20:22" x14ac:dyDescent="0.2">
      <c r="T435" s="62" t="s">
        <v>1112</v>
      </c>
      <c r="U435" s="77" t="s">
        <v>1112</v>
      </c>
      <c r="V435" s="32" t="s">
        <v>647</v>
      </c>
    </row>
    <row r="436" spans="20:22" x14ac:dyDescent="0.2">
      <c r="T436" s="62" t="s">
        <v>1113</v>
      </c>
      <c r="U436" s="77" t="s">
        <v>1113</v>
      </c>
      <c r="V436" s="32" t="s">
        <v>650</v>
      </c>
    </row>
    <row r="437" spans="20:22" x14ac:dyDescent="0.2">
      <c r="T437" s="62" t="s">
        <v>1114</v>
      </c>
      <c r="U437" s="77" t="s">
        <v>1114</v>
      </c>
      <c r="V437" s="32" t="s">
        <v>653</v>
      </c>
    </row>
    <row r="438" spans="20:22" x14ac:dyDescent="0.2">
      <c r="T438" s="62" t="s">
        <v>1115</v>
      </c>
      <c r="U438" s="77" t="s">
        <v>1115</v>
      </c>
      <c r="V438" s="63" t="s">
        <v>621</v>
      </c>
    </row>
    <row r="439" spans="20:22" x14ac:dyDescent="0.2">
      <c r="T439" s="62" t="s">
        <v>1116</v>
      </c>
      <c r="U439" s="77" t="s">
        <v>1116</v>
      </c>
      <c r="V439" s="64" t="s">
        <v>624</v>
      </c>
    </row>
    <row r="440" spans="20:22" x14ac:dyDescent="0.2">
      <c r="T440" s="62" t="s">
        <v>1117</v>
      </c>
      <c r="U440" s="77" t="s">
        <v>1117</v>
      </c>
      <c r="V440" s="32" t="s">
        <v>643</v>
      </c>
    </row>
    <row r="441" spans="20:22" x14ac:dyDescent="0.2">
      <c r="T441" s="62" t="s">
        <v>1118</v>
      </c>
      <c r="U441" s="77" t="s">
        <v>1118</v>
      </c>
      <c r="V441" s="32" t="s">
        <v>645</v>
      </c>
    </row>
    <row r="442" spans="20:22" x14ac:dyDescent="0.2">
      <c r="T442" s="62" t="s">
        <v>1119</v>
      </c>
      <c r="U442" s="77" t="s">
        <v>1119</v>
      </c>
      <c r="V442" s="32" t="s">
        <v>647</v>
      </c>
    </row>
    <row r="443" spans="20:22" x14ac:dyDescent="0.2">
      <c r="T443" s="62" t="s">
        <v>1120</v>
      </c>
      <c r="U443" s="77" t="s">
        <v>1120</v>
      </c>
      <c r="V443" s="32" t="s">
        <v>650</v>
      </c>
    </row>
    <row r="444" spans="20:22" x14ac:dyDescent="0.2">
      <c r="T444" s="62" t="s">
        <v>1121</v>
      </c>
      <c r="U444" s="77" t="s">
        <v>1121</v>
      </c>
      <c r="V444" s="32" t="s">
        <v>653</v>
      </c>
    </row>
    <row r="445" spans="20:22" x14ac:dyDescent="0.2">
      <c r="T445" s="62" t="s">
        <v>1122</v>
      </c>
      <c r="U445" s="77" t="s">
        <v>1122</v>
      </c>
      <c r="V445" s="63" t="s">
        <v>621</v>
      </c>
    </row>
    <row r="446" spans="20:22" x14ac:dyDescent="0.2">
      <c r="T446" s="62" t="s">
        <v>1123</v>
      </c>
      <c r="U446" s="77" t="s">
        <v>1123</v>
      </c>
      <c r="V446" s="64" t="s">
        <v>624</v>
      </c>
    </row>
    <row r="447" spans="20:22" x14ac:dyDescent="0.2">
      <c r="T447" s="62" t="s">
        <v>1124</v>
      </c>
      <c r="U447" s="77" t="s">
        <v>1124</v>
      </c>
      <c r="V447" s="32" t="s">
        <v>643</v>
      </c>
    </row>
    <row r="448" spans="20:22" x14ac:dyDescent="0.2">
      <c r="T448" s="62" t="s">
        <v>1125</v>
      </c>
      <c r="U448" s="77" t="s">
        <v>1125</v>
      </c>
      <c r="V448" s="32" t="s">
        <v>645</v>
      </c>
    </row>
    <row r="449" spans="20:22" x14ac:dyDescent="0.2">
      <c r="T449" s="62" t="s">
        <v>1126</v>
      </c>
      <c r="U449" s="77" t="s">
        <v>1126</v>
      </c>
      <c r="V449" s="32" t="s">
        <v>647</v>
      </c>
    </row>
    <row r="450" spans="20:22" x14ac:dyDescent="0.2">
      <c r="T450" s="62" t="s">
        <v>1127</v>
      </c>
      <c r="U450" s="77" t="s">
        <v>1127</v>
      </c>
      <c r="V450" s="32" t="s">
        <v>650</v>
      </c>
    </row>
    <row r="451" spans="20:22" x14ac:dyDescent="0.2">
      <c r="T451" s="62" t="s">
        <v>1128</v>
      </c>
      <c r="U451" s="77" t="s">
        <v>1128</v>
      </c>
      <c r="V451" s="32" t="s">
        <v>653</v>
      </c>
    </row>
    <row r="452" spans="20:22" x14ac:dyDescent="0.2">
      <c r="T452" s="62" t="s">
        <v>1129</v>
      </c>
      <c r="U452" s="77" t="s">
        <v>1129</v>
      </c>
      <c r="V452" s="63" t="s">
        <v>621</v>
      </c>
    </row>
    <row r="453" spans="20:22" x14ac:dyDescent="0.2">
      <c r="T453" s="62" t="s">
        <v>1130</v>
      </c>
      <c r="U453" s="77" t="s">
        <v>1130</v>
      </c>
      <c r="V453" s="64" t="s">
        <v>624</v>
      </c>
    </row>
    <row r="454" spans="20:22" x14ac:dyDescent="0.2">
      <c r="T454" s="62" t="s">
        <v>1131</v>
      </c>
      <c r="U454" s="77" t="s">
        <v>1131</v>
      </c>
      <c r="V454" s="32" t="s">
        <v>643</v>
      </c>
    </row>
    <row r="455" spans="20:22" x14ac:dyDescent="0.2">
      <c r="T455" s="62" t="s">
        <v>1132</v>
      </c>
      <c r="U455" s="77" t="s">
        <v>1132</v>
      </c>
      <c r="V455" s="32" t="s">
        <v>645</v>
      </c>
    </row>
    <row r="456" spans="20:22" x14ac:dyDescent="0.2">
      <c r="T456" s="62" t="s">
        <v>1133</v>
      </c>
      <c r="U456" s="77" t="s">
        <v>1133</v>
      </c>
      <c r="V456" s="32" t="s">
        <v>647</v>
      </c>
    </row>
    <row r="457" spans="20:22" x14ac:dyDescent="0.2">
      <c r="T457" s="62" t="s">
        <v>1134</v>
      </c>
      <c r="U457" s="77" t="s">
        <v>1134</v>
      </c>
      <c r="V457" s="32" t="s">
        <v>650</v>
      </c>
    </row>
    <row r="458" spans="20:22" x14ac:dyDescent="0.2">
      <c r="T458" s="62" t="s">
        <v>1135</v>
      </c>
      <c r="U458" s="77" t="s">
        <v>1135</v>
      </c>
      <c r="V458" s="32" t="s">
        <v>653</v>
      </c>
    </row>
    <row r="459" spans="20:22" x14ac:dyDescent="0.2">
      <c r="T459" s="62" t="s">
        <v>1136</v>
      </c>
      <c r="U459" s="77" t="s">
        <v>1136</v>
      </c>
      <c r="V459" s="63" t="s">
        <v>621</v>
      </c>
    </row>
    <row r="460" spans="20:22" x14ac:dyDescent="0.2">
      <c r="T460" s="62" t="s">
        <v>1137</v>
      </c>
      <c r="U460" s="77" t="s">
        <v>1137</v>
      </c>
      <c r="V460" s="64" t="s">
        <v>624</v>
      </c>
    </row>
    <row r="461" spans="20:22" x14ac:dyDescent="0.2">
      <c r="T461" s="62" t="s">
        <v>1138</v>
      </c>
      <c r="U461" s="77" t="s">
        <v>1138</v>
      </c>
      <c r="V461" s="32" t="s">
        <v>643</v>
      </c>
    </row>
    <row r="462" spans="20:22" x14ac:dyDescent="0.2">
      <c r="T462" s="62" t="s">
        <v>1139</v>
      </c>
      <c r="U462" s="77" t="s">
        <v>1139</v>
      </c>
      <c r="V462" s="32" t="s">
        <v>645</v>
      </c>
    </row>
    <row r="463" spans="20:22" x14ac:dyDescent="0.2">
      <c r="T463" s="62" t="s">
        <v>1140</v>
      </c>
      <c r="U463" s="77" t="s">
        <v>1140</v>
      </c>
      <c r="V463" s="32" t="s">
        <v>647</v>
      </c>
    </row>
    <row r="464" spans="20:22" x14ac:dyDescent="0.2">
      <c r="T464" s="62" t="s">
        <v>1141</v>
      </c>
      <c r="U464" s="77" t="s">
        <v>1141</v>
      </c>
      <c r="V464" s="32" t="s">
        <v>650</v>
      </c>
    </row>
    <row r="465" spans="20:22" x14ac:dyDescent="0.2">
      <c r="T465" s="62" t="s">
        <v>1142</v>
      </c>
      <c r="U465" s="77" t="s">
        <v>1142</v>
      </c>
      <c r="V465" s="32" t="s">
        <v>653</v>
      </c>
    </row>
    <row r="466" spans="20:22" x14ac:dyDescent="0.2">
      <c r="T466" s="62" t="s">
        <v>1143</v>
      </c>
      <c r="U466" s="77" t="s">
        <v>1143</v>
      </c>
      <c r="V466" s="63" t="s">
        <v>621</v>
      </c>
    </row>
    <row r="467" spans="20:22" x14ac:dyDescent="0.2">
      <c r="T467" s="62" t="s">
        <v>1144</v>
      </c>
      <c r="U467" s="77" t="s">
        <v>1144</v>
      </c>
      <c r="V467" s="64" t="s">
        <v>624</v>
      </c>
    </row>
    <row r="468" spans="20:22" x14ac:dyDescent="0.2">
      <c r="T468" s="62" t="s">
        <v>1145</v>
      </c>
      <c r="U468" s="77" t="s">
        <v>1145</v>
      </c>
      <c r="V468" s="32" t="s">
        <v>643</v>
      </c>
    </row>
    <row r="469" spans="20:22" x14ac:dyDescent="0.2">
      <c r="T469" s="62" t="s">
        <v>1146</v>
      </c>
      <c r="U469" s="77" t="s">
        <v>1146</v>
      </c>
      <c r="V469" s="32" t="s">
        <v>645</v>
      </c>
    </row>
    <row r="470" spans="20:22" x14ac:dyDescent="0.2">
      <c r="T470" s="62" t="s">
        <v>1147</v>
      </c>
      <c r="U470" s="77" t="s">
        <v>1147</v>
      </c>
      <c r="V470" s="32" t="s">
        <v>647</v>
      </c>
    </row>
    <row r="471" spans="20:22" x14ac:dyDescent="0.2">
      <c r="T471" s="62" t="s">
        <v>1148</v>
      </c>
      <c r="U471" s="77" t="s">
        <v>1148</v>
      </c>
      <c r="V471" s="32" t="s">
        <v>650</v>
      </c>
    </row>
    <row r="472" spans="20:22" x14ac:dyDescent="0.2">
      <c r="T472" s="62" t="s">
        <v>1149</v>
      </c>
      <c r="U472" s="77" t="s">
        <v>1149</v>
      </c>
      <c r="V472" s="32" t="s">
        <v>653</v>
      </c>
    </row>
    <row r="473" spans="20:22" x14ac:dyDescent="0.2">
      <c r="T473" s="62" t="s">
        <v>1150</v>
      </c>
      <c r="U473" s="77" t="s">
        <v>1150</v>
      </c>
      <c r="V473" s="63" t="s">
        <v>621</v>
      </c>
    </row>
    <row r="474" spans="20:22" x14ac:dyDescent="0.2">
      <c r="T474" s="62" t="s">
        <v>1151</v>
      </c>
      <c r="U474" s="77" t="s">
        <v>1151</v>
      </c>
      <c r="V474" s="64" t="s">
        <v>624</v>
      </c>
    </row>
    <row r="475" spans="20:22" x14ac:dyDescent="0.2">
      <c r="T475" s="62" t="s">
        <v>1152</v>
      </c>
      <c r="U475" s="77" t="s">
        <v>1152</v>
      </c>
      <c r="V475" s="32" t="s">
        <v>643</v>
      </c>
    </row>
    <row r="476" spans="20:22" x14ac:dyDescent="0.2">
      <c r="T476" s="62" t="s">
        <v>1153</v>
      </c>
      <c r="U476" s="77" t="s">
        <v>1153</v>
      </c>
      <c r="V476" s="32" t="s">
        <v>645</v>
      </c>
    </row>
    <row r="477" spans="20:22" x14ac:dyDescent="0.2">
      <c r="T477" s="62" t="s">
        <v>1154</v>
      </c>
      <c r="U477" s="77" t="s">
        <v>1154</v>
      </c>
      <c r="V477" s="32" t="s">
        <v>647</v>
      </c>
    </row>
    <row r="478" spans="20:22" x14ac:dyDescent="0.2">
      <c r="T478" s="62" t="s">
        <v>1155</v>
      </c>
      <c r="U478" s="77" t="s">
        <v>1155</v>
      </c>
      <c r="V478" s="32" t="s">
        <v>650</v>
      </c>
    </row>
    <row r="479" spans="20:22" x14ac:dyDescent="0.2">
      <c r="T479" s="62" t="s">
        <v>1156</v>
      </c>
      <c r="U479" s="77" t="s">
        <v>1156</v>
      </c>
      <c r="V479" s="32" t="s">
        <v>653</v>
      </c>
    </row>
    <row r="480" spans="20:22" x14ac:dyDescent="0.2">
      <c r="T480" s="62" t="s">
        <v>1157</v>
      </c>
      <c r="U480" s="77" t="s">
        <v>1157</v>
      </c>
      <c r="V480" s="63" t="s">
        <v>621</v>
      </c>
    </row>
    <row r="481" spans="20:22" x14ac:dyDescent="0.2">
      <c r="T481" s="62" t="s">
        <v>1158</v>
      </c>
      <c r="U481" s="77" t="s">
        <v>1158</v>
      </c>
      <c r="V481" s="64" t="s">
        <v>624</v>
      </c>
    </row>
    <row r="482" spans="20:22" x14ac:dyDescent="0.2">
      <c r="T482" s="62" t="s">
        <v>1159</v>
      </c>
      <c r="U482" s="77" t="s">
        <v>1159</v>
      </c>
      <c r="V482" s="32" t="s">
        <v>643</v>
      </c>
    </row>
    <row r="483" spans="20:22" x14ac:dyDescent="0.2">
      <c r="T483" s="62" t="s">
        <v>1160</v>
      </c>
      <c r="U483" s="77" t="s">
        <v>1160</v>
      </c>
      <c r="V483" s="32" t="s">
        <v>645</v>
      </c>
    </row>
    <row r="484" spans="20:22" x14ac:dyDescent="0.2">
      <c r="T484" s="62" t="s">
        <v>1161</v>
      </c>
      <c r="U484" s="77" t="s">
        <v>1161</v>
      </c>
      <c r="V484" s="32" t="s">
        <v>647</v>
      </c>
    </row>
    <row r="485" spans="20:22" x14ac:dyDescent="0.2">
      <c r="T485" s="62" t="s">
        <v>1162</v>
      </c>
      <c r="U485" s="77" t="s">
        <v>1162</v>
      </c>
      <c r="V485" s="32" t="s">
        <v>650</v>
      </c>
    </row>
    <row r="486" spans="20:22" x14ac:dyDescent="0.2">
      <c r="T486" s="62" t="s">
        <v>1163</v>
      </c>
      <c r="U486" s="77" t="s">
        <v>1163</v>
      </c>
      <c r="V486" s="32" t="s">
        <v>653</v>
      </c>
    </row>
    <row r="487" spans="20:22" x14ac:dyDescent="0.2">
      <c r="T487" s="62" t="s">
        <v>1164</v>
      </c>
      <c r="U487" s="77" t="s">
        <v>1164</v>
      </c>
      <c r="V487" s="63" t="s">
        <v>621</v>
      </c>
    </row>
    <row r="488" spans="20:22" x14ac:dyDescent="0.2">
      <c r="T488" s="62" t="s">
        <v>1165</v>
      </c>
      <c r="U488" s="77" t="s">
        <v>1165</v>
      </c>
      <c r="V488" s="64" t="s">
        <v>624</v>
      </c>
    </row>
    <row r="489" spans="20:22" x14ac:dyDescent="0.2">
      <c r="T489" s="62" t="s">
        <v>1166</v>
      </c>
      <c r="U489" s="77" t="s">
        <v>1166</v>
      </c>
      <c r="V489" s="32" t="s">
        <v>643</v>
      </c>
    </row>
    <row r="490" spans="20:22" x14ac:dyDescent="0.2">
      <c r="T490" s="62" t="s">
        <v>1167</v>
      </c>
      <c r="U490" s="77" t="s">
        <v>1167</v>
      </c>
      <c r="V490" s="32" t="s">
        <v>645</v>
      </c>
    </row>
    <row r="491" spans="20:22" x14ac:dyDescent="0.2">
      <c r="T491" s="62" t="s">
        <v>1168</v>
      </c>
      <c r="U491" s="77" t="s">
        <v>1168</v>
      </c>
      <c r="V491" s="32" t="s">
        <v>647</v>
      </c>
    </row>
    <row r="492" spans="20:22" x14ac:dyDescent="0.2">
      <c r="T492" s="62" t="s">
        <v>1169</v>
      </c>
      <c r="U492" s="77" t="s">
        <v>1169</v>
      </c>
      <c r="V492" s="32" t="s">
        <v>650</v>
      </c>
    </row>
    <row r="493" spans="20:22" x14ac:dyDescent="0.2">
      <c r="T493" s="62" t="s">
        <v>1170</v>
      </c>
      <c r="U493" s="77" t="s">
        <v>1170</v>
      </c>
      <c r="V493" s="32" t="s">
        <v>653</v>
      </c>
    </row>
    <row r="494" spans="20:22" x14ac:dyDescent="0.2">
      <c r="T494" s="62" t="s">
        <v>1171</v>
      </c>
      <c r="U494" s="77" t="s">
        <v>1171</v>
      </c>
      <c r="V494" s="63" t="s">
        <v>621</v>
      </c>
    </row>
    <row r="495" spans="20:22" x14ac:dyDescent="0.2">
      <c r="T495" s="62" t="s">
        <v>1172</v>
      </c>
      <c r="U495" s="77" t="s">
        <v>1172</v>
      </c>
      <c r="V495" s="64" t="s">
        <v>624</v>
      </c>
    </row>
    <row r="496" spans="20:22" x14ac:dyDescent="0.2">
      <c r="T496" s="62" t="s">
        <v>1173</v>
      </c>
      <c r="U496" s="77" t="s">
        <v>1173</v>
      </c>
      <c r="V496" s="32" t="s">
        <v>643</v>
      </c>
    </row>
    <row r="497" spans="20:22" x14ac:dyDescent="0.2">
      <c r="T497" s="62" t="s">
        <v>1174</v>
      </c>
      <c r="U497" s="77" t="s">
        <v>1174</v>
      </c>
      <c r="V497" s="32" t="s">
        <v>645</v>
      </c>
    </row>
    <row r="498" spans="20:22" x14ac:dyDescent="0.2">
      <c r="T498" s="62" t="s">
        <v>1175</v>
      </c>
      <c r="U498" s="77" t="s">
        <v>1175</v>
      </c>
      <c r="V498" s="32" t="s">
        <v>647</v>
      </c>
    </row>
    <row r="499" spans="20:22" x14ac:dyDescent="0.2">
      <c r="T499" s="62" t="s">
        <v>1176</v>
      </c>
      <c r="U499" s="77" t="s">
        <v>1176</v>
      </c>
      <c r="V499" s="32" t="s">
        <v>650</v>
      </c>
    </row>
    <row r="500" spans="20:22" x14ac:dyDescent="0.2">
      <c r="T500" s="62" t="s">
        <v>1177</v>
      </c>
      <c r="U500" s="77" t="s">
        <v>1177</v>
      </c>
      <c r="V500" s="32" t="s">
        <v>653</v>
      </c>
    </row>
    <row r="501" spans="20:22" x14ac:dyDescent="0.2">
      <c r="T501" s="62" t="s">
        <v>1178</v>
      </c>
      <c r="U501" s="77" t="s">
        <v>1178</v>
      </c>
      <c r="V501" s="63" t="s">
        <v>621</v>
      </c>
    </row>
    <row r="502" spans="20:22" x14ac:dyDescent="0.2">
      <c r="T502" s="62" t="s">
        <v>1179</v>
      </c>
      <c r="U502" s="77" t="s">
        <v>1179</v>
      </c>
      <c r="V502" s="64" t="s">
        <v>624</v>
      </c>
    </row>
    <row r="503" spans="20:22" x14ac:dyDescent="0.2">
      <c r="T503" s="62" t="s">
        <v>1180</v>
      </c>
      <c r="U503" s="77" t="s">
        <v>1180</v>
      </c>
      <c r="V503" s="32" t="s">
        <v>643</v>
      </c>
    </row>
    <row r="504" spans="20:22" x14ac:dyDescent="0.2">
      <c r="T504" s="62" t="s">
        <v>1181</v>
      </c>
      <c r="U504" s="77" t="s">
        <v>1181</v>
      </c>
      <c r="V504" s="32" t="s">
        <v>645</v>
      </c>
    </row>
    <row r="505" spans="20:22" x14ac:dyDescent="0.2">
      <c r="T505" s="62" t="s">
        <v>1182</v>
      </c>
      <c r="U505" s="77" t="s">
        <v>1182</v>
      </c>
      <c r="V505" s="32" t="s">
        <v>647</v>
      </c>
    </row>
    <row r="506" spans="20:22" x14ac:dyDescent="0.2">
      <c r="T506" s="62" t="s">
        <v>1183</v>
      </c>
      <c r="U506" s="77" t="s">
        <v>1183</v>
      </c>
      <c r="V506" s="32" t="s">
        <v>650</v>
      </c>
    </row>
    <row r="507" spans="20:22" x14ac:dyDescent="0.2">
      <c r="T507" s="62" t="s">
        <v>1184</v>
      </c>
      <c r="U507" s="77" t="s">
        <v>1184</v>
      </c>
      <c r="V507" s="32" t="s">
        <v>653</v>
      </c>
    </row>
    <row r="508" spans="20:22" x14ac:dyDescent="0.2">
      <c r="T508" s="62" t="s">
        <v>1185</v>
      </c>
      <c r="U508" s="77" t="s">
        <v>1185</v>
      </c>
      <c r="V508" s="63" t="s">
        <v>621</v>
      </c>
    </row>
    <row r="509" spans="20:22" x14ac:dyDescent="0.2">
      <c r="T509" s="62" t="s">
        <v>1186</v>
      </c>
      <c r="U509" s="77" t="s">
        <v>1186</v>
      </c>
      <c r="V509" s="64" t="s">
        <v>624</v>
      </c>
    </row>
    <row r="510" spans="20:22" x14ac:dyDescent="0.2">
      <c r="T510" s="62" t="s">
        <v>1187</v>
      </c>
      <c r="U510" s="77" t="s">
        <v>1187</v>
      </c>
      <c r="V510" s="32" t="s">
        <v>643</v>
      </c>
    </row>
    <row r="511" spans="20:22" x14ac:dyDescent="0.2">
      <c r="T511" s="62" t="s">
        <v>1188</v>
      </c>
      <c r="U511" s="77" t="s">
        <v>1188</v>
      </c>
      <c r="V511" s="32" t="s">
        <v>645</v>
      </c>
    </row>
    <row r="512" spans="20:22" x14ac:dyDescent="0.2">
      <c r="T512" s="62" t="s">
        <v>1189</v>
      </c>
      <c r="U512" s="77" t="s">
        <v>1189</v>
      </c>
      <c r="V512" s="32" t="s">
        <v>647</v>
      </c>
    </row>
    <row r="513" spans="20:22" x14ac:dyDescent="0.2">
      <c r="T513" s="62" t="s">
        <v>1190</v>
      </c>
      <c r="U513" s="77" t="s">
        <v>1190</v>
      </c>
      <c r="V513" s="32" t="s">
        <v>650</v>
      </c>
    </row>
    <row r="514" spans="20:22" x14ac:dyDescent="0.2">
      <c r="T514" s="62" t="s">
        <v>1191</v>
      </c>
      <c r="U514" s="77" t="s">
        <v>1191</v>
      </c>
      <c r="V514" s="32" t="s">
        <v>653</v>
      </c>
    </row>
    <row r="515" spans="20:22" x14ac:dyDescent="0.2">
      <c r="T515" s="62" t="s">
        <v>1192</v>
      </c>
      <c r="U515" s="77" t="s">
        <v>1192</v>
      </c>
      <c r="V515" s="63" t="s">
        <v>621</v>
      </c>
    </row>
    <row r="516" spans="20:22" x14ac:dyDescent="0.2">
      <c r="T516" s="62" t="s">
        <v>1193</v>
      </c>
      <c r="U516" s="77" t="s">
        <v>1193</v>
      </c>
      <c r="V516" s="64" t="s">
        <v>624</v>
      </c>
    </row>
    <row r="517" spans="20:22" x14ac:dyDescent="0.2">
      <c r="T517" s="62" t="s">
        <v>1194</v>
      </c>
      <c r="U517" s="77" t="s">
        <v>1194</v>
      </c>
      <c r="V517" s="32" t="s">
        <v>643</v>
      </c>
    </row>
    <row r="518" spans="20:22" x14ac:dyDescent="0.2">
      <c r="T518" s="62" t="s">
        <v>1195</v>
      </c>
      <c r="U518" s="77" t="s">
        <v>1195</v>
      </c>
      <c r="V518" s="32" t="s">
        <v>645</v>
      </c>
    </row>
    <row r="519" spans="20:22" x14ac:dyDescent="0.2">
      <c r="T519" s="62" t="s">
        <v>1196</v>
      </c>
      <c r="U519" s="77" t="s">
        <v>1196</v>
      </c>
      <c r="V519" s="32" t="s">
        <v>647</v>
      </c>
    </row>
    <row r="520" spans="20:22" x14ac:dyDescent="0.2">
      <c r="T520" s="62" t="s">
        <v>1197</v>
      </c>
      <c r="U520" s="77" t="s">
        <v>1197</v>
      </c>
      <c r="V520" s="32" t="s">
        <v>650</v>
      </c>
    </row>
    <row r="521" spans="20:22" x14ac:dyDescent="0.2">
      <c r="T521" s="62" t="s">
        <v>1198</v>
      </c>
      <c r="U521" s="77" t="s">
        <v>1198</v>
      </c>
      <c r="V521" s="32" t="s">
        <v>653</v>
      </c>
    </row>
    <row r="522" spans="20:22" x14ac:dyDescent="0.2">
      <c r="T522" s="62" t="s">
        <v>1199</v>
      </c>
      <c r="U522" s="77" t="s">
        <v>1199</v>
      </c>
      <c r="V522" s="63" t="s">
        <v>621</v>
      </c>
    </row>
    <row r="523" spans="20:22" x14ac:dyDescent="0.2">
      <c r="T523" s="62" t="s">
        <v>1200</v>
      </c>
      <c r="U523" s="77" t="s">
        <v>1200</v>
      </c>
      <c r="V523" s="64" t="s">
        <v>624</v>
      </c>
    </row>
    <row r="524" spans="20:22" x14ac:dyDescent="0.2">
      <c r="T524" s="62" t="s">
        <v>1201</v>
      </c>
      <c r="U524" s="77" t="s">
        <v>1201</v>
      </c>
      <c r="V524" s="32" t="s">
        <v>643</v>
      </c>
    </row>
    <row r="525" spans="20:22" x14ac:dyDescent="0.2">
      <c r="T525" s="62" t="s">
        <v>1202</v>
      </c>
      <c r="U525" s="77" t="s">
        <v>1202</v>
      </c>
      <c r="V525" s="32" t="s">
        <v>645</v>
      </c>
    </row>
    <row r="526" spans="20:22" x14ac:dyDescent="0.2">
      <c r="T526" s="62" t="s">
        <v>1203</v>
      </c>
      <c r="U526" s="77" t="s">
        <v>1203</v>
      </c>
      <c r="V526" s="32" t="s">
        <v>647</v>
      </c>
    </row>
    <row r="527" spans="20:22" x14ac:dyDescent="0.2">
      <c r="T527" s="62" t="s">
        <v>1204</v>
      </c>
      <c r="U527" s="77" t="s">
        <v>1204</v>
      </c>
      <c r="V527" s="32" t="s">
        <v>650</v>
      </c>
    </row>
    <row r="528" spans="20:22" x14ac:dyDescent="0.2">
      <c r="T528" s="62" t="s">
        <v>1205</v>
      </c>
      <c r="U528" s="77" t="s">
        <v>1205</v>
      </c>
      <c r="V528" s="32" t="s">
        <v>653</v>
      </c>
    </row>
    <row r="529" spans="20:22" x14ac:dyDescent="0.2">
      <c r="T529" s="62" t="s">
        <v>1206</v>
      </c>
      <c r="U529" s="77" t="s">
        <v>1206</v>
      </c>
      <c r="V529" s="63" t="s">
        <v>621</v>
      </c>
    </row>
    <row r="530" spans="20:22" x14ac:dyDescent="0.2">
      <c r="T530" s="62" t="s">
        <v>1207</v>
      </c>
      <c r="U530" s="77" t="s">
        <v>1207</v>
      </c>
      <c r="V530" s="64" t="s">
        <v>624</v>
      </c>
    </row>
    <row r="531" spans="20:22" x14ac:dyDescent="0.2">
      <c r="T531" s="62" t="s">
        <v>1208</v>
      </c>
      <c r="U531" s="77" t="s">
        <v>1208</v>
      </c>
      <c r="V531" s="32" t="s">
        <v>643</v>
      </c>
    </row>
    <row r="532" spans="20:22" x14ac:dyDescent="0.2">
      <c r="T532" s="62" t="s">
        <v>1209</v>
      </c>
      <c r="U532" s="77" t="s">
        <v>1209</v>
      </c>
      <c r="V532" s="32" t="s">
        <v>645</v>
      </c>
    </row>
    <row r="533" spans="20:22" x14ac:dyDescent="0.2">
      <c r="T533" s="62" t="s">
        <v>1210</v>
      </c>
      <c r="U533" s="77" t="s">
        <v>1210</v>
      </c>
      <c r="V533" s="32" t="s">
        <v>647</v>
      </c>
    </row>
    <row r="534" spans="20:22" x14ac:dyDescent="0.2">
      <c r="T534" s="62" t="s">
        <v>1211</v>
      </c>
      <c r="U534" s="77" t="s">
        <v>1211</v>
      </c>
      <c r="V534" s="32" t="s">
        <v>650</v>
      </c>
    </row>
    <row r="535" spans="20:22" x14ac:dyDescent="0.2">
      <c r="T535" s="62" t="s">
        <v>1212</v>
      </c>
      <c r="U535" s="77" t="s">
        <v>1212</v>
      </c>
      <c r="V535" s="32" t="s">
        <v>653</v>
      </c>
    </row>
    <row r="536" spans="20:22" x14ac:dyDescent="0.2">
      <c r="T536" s="62" t="s">
        <v>1213</v>
      </c>
      <c r="U536" s="77" t="s">
        <v>1213</v>
      </c>
      <c r="V536" s="63" t="s">
        <v>621</v>
      </c>
    </row>
    <row r="537" spans="20:22" x14ac:dyDescent="0.2">
      <c r="T537" s="62" t="s">
        <v>1214</v>
      </c>
      <c r="U537" s="77" t="s">
        <v>1214</v>
      </c>
      <c r="V537" s="64" t="s">
        <v>624</v>
      </c>
    </row>
    <row r="538" spans="20:22" x14ac:dyDescent="0.2">
      <c r="T538" s="62" t="s">
        <v>1215</v>
      </c>
      <c r="U538" s="77" t="s">
        <v>1215</v>
      </c>
      <c r="V538" s="32" t="s">
        <v>643</v>
      </c>
    </row>
    <row r="539" spans="20:22" x14ac:dyDescent="0.2">
      <c r="T539" s="62" t="s">
        <v>1216</v>
      </c>
      <c r="U539" s="77" t="s">
        <v>1216</v>
      </c>
      <c r="V539" s="32" t="s">
        <v>645</v>
      </c>
    </row>
    <row r="540" spans="20:22" x14ac:dyDescent="0.2">
      <c r="T540" s="62" t="s">
        <v>1217</v>
      </c>
      <c r="U540" s="77" t="s">
        <v>1217</v>
      </c>
      <c r="V540" s="32" t="s">
        <v>647</v>
      </c>
    </row>
    <row r="541" spans="20:22" x14ac:dyDescent="0.2">
      <c r="T541" s="62" t="s">
        <v>1218</v>
      </c>
      <c r="U541" s="77" t="s">
        <v>1218</v>
      </c>
      <c r="V541" s="32" t="s">
        <v>650</v>
      </c>
    </row>
    <row r="542" spans="20:22" x14ac:dyDescent="0.2">
      <c r="T542" s="62" t="s">
        <v>1219</v>
      </c>
      <c r="U542" s="77" t="s">
        <v>1219</v>
      </c>
      <c r="V542" s="32" t="s">
        <v>653</v>
      </c>
    </row>
    <row r="543" spans="20:22" x14ac:dyDescent="0.2">
      <c r="T543" s="62" t="s">
        <v>1220</v>
      </c>
      <c r="U543" s="77" t="s">
        <v>1220</v>
      </c>
      <c r="V543" s="63" t="s">
        <v>621</v>
      </c>
    </row>
    <row r="544" spans="20:22" x14ac:dyDescent="0.2">
      <c r="T544" s="62" t="s">
        <v>1221</v>
      </c>
      <c r="U544" s="77" t="s">
        <v>1221</v>
      </c>
      <c r="V544" s="64" t="s">
        <v>624</v>
      </c>
    </row>
    <row r="545" spans="20:22" x14ac:dyDescent="0.2">
      <c r="T545" s="62" t="s">
        <v>1222</v>
      </c>
      <c r="U545" s="77" t="s">
        <v>1222</v>
      </c>
      <c r="V545" s="32" t="s">
        <v>643</v>
      </c>
    </row>
    <row r="546" spans="20:22" x14ac:dyDescent="0.2">
      <c r="T546" s="62" t="s">
        <v>1223</v>
      </c>
      <c r="U546" s="77" t="s">
        <v>1223</v>
      </c>
      <c r="V546" s="32" t="s">
        <v>645</v>
      </c>
    </row>
    <row r="547" spans="20:22" x14ac:dyDescent="0.2">
      <c r="T547" s="62" t="s">
        <v>1224</v>
      </c>
      <c r="U547" s="77" t="s">
        <v>1224</v>
      </c>
      <c r="V547" s="32" t="s">
        <v>647</v>
      </c>
    </row>
    <row r="548" spans="20:22" x14ac:dyDescent="0.2">
      <c r="T548" s="62" t="s">
        <v>1225</v>
      </c>
      <c r="U548" s="77" t="s">
        <v>1225</v>
      </c>
      <c r="V548" s="32" t="s">
        <v>650</v>
      </c>
    </row>
    <row r="549" spans="20:22" x14ac:dyDescent="0.2">
      <c r="T549" s="62" t="s">
        <v>1226</v>
      </c>
      <c r="U549" s="77" t="s">
        <v>1226</v>
      </c>
      <c r="V549" s="32" t="s">
        <v>653</v>
      </c>
    </row>
    <row r="550" spans="20:22" x14ac:dyDescent="0.2">
      <c r="T550" s="62" t="s">
        <v>1227</v>
      </c>
      <c r="U550" s="77" t="s">
        <v>1227</v>
      </c>
      <c r="V550" s="63" t="s">
        <v>621</v>
      </c>
    </row>
    <row r="551" spans="20:22" x14ac:dyDescent="0.2">
      <c r="T551" s="62" t="s">
        <v>1228</v>
      </c>
      <c r="U551" s="77" t="s">
        <v>1228</v>
      </c>
      <c r="V551" s="64" t="s">
        <v>624</v>
      </c>
    </row>
    <row r="552" spans="20:22" x14ac:dyDescent="0.2">
      <c r="T552" s="62" t="s">
        <v>1229</v>
      </c>
      <c r="U552" s="77" t="s">
        <v>1229</v>
      </c>
      <c r="V552" s="32" t="s">
        <v>643</v>
      </c>
    </row>
    <row r="553" spans="20:22" x14ac:dyDescent="0.2">
      <c r="T553" s="62" t="s">
        <v>1230</v>
      </c>
      <c r="U553" s="77" t="s">
        <v>1230</v>
      </c>
      <c r="V553" s="32" t="s">
        <v>645</v>
      </c>
    </row>
    <row r="554" spans="20:22" x14ac:dyDescent="0.2">
      <c r="T554" s="62" t="s">
        <v>1231</v>
      </c>
      <c r="U554" s="77" t="s">
        <v>1231</v>
      </c>
      <c r="V554" s="32" t="s">
        <v>647</v>
      </c>
    </row>
    <row r="555" spans="20:22" x14ac:dyDescent="0.2">
      <c r="T555" s="62" t="s">
        <v>1232</v>
      </c>
      <c r="U555" s="77" t="s">
        <v>1232</v>
      </c>
      <c r="V555" s="32" t="s">
        <v>650</v>
      </c>
    </row>
    <row r="556" spans="20:22" x14ac:dyDescent="0.2">
      <c r="T556" s="62" t="s">
        <v>1233</v>
      </c>
      <c r="U556" s="77" t="s">
        <v>1233</v>
      </c>
      <c r="V556" s="32" t="s">
        <v>653</v>
      </c>
    </row>
    <row r="557" spans="20:22" x14ac:dyDescent="0.2">
      <c r="T557" s="62" t="s">
        <v>1234</v>
      </c>
      <c r="U557" s="77" t="s">
        <v>1234</v>
      </c>
      <c r="V557" s="63" t="s">
        <v>621</v>
      </c>
    </row>
    <row r="558" spans="20:22" x14ac:dyDescent="0.2">
      <c r="T558" s="62" t="s">
        <v>1235</v>
      </c>
      <c r="U558" s="77" t="s">
        <v>1235</v>
      </c>
      <c r="V558" s="64" t="s">
        <v>624</v>
      </c>
    </row>
    <row r="559" spans="20:22" x14ac:dyDescent="0.2">
      <c r="T559" s="62" t="s">
        <v>1236</v>
      </c>
      <c r="U559" s="77" t="s">
        <v>1236</v>
      </c>
      <c r="V559" s="32" t="s">
        <v>643</v>
      </c>
    </row>
    <row r="560" spans="20:22" x14ac:dyDescent="0.2">
      <c r="T560" s="62" t="s">
        <v>1237</v>
      </c>
      <c r="U560" s="77" t="s">
        <v>1237</v>
      </c>
      <c r="V560" s="32" t="s">
        <v>645</v>
      </c>
    </row>
    <row r="561" spans="20:22" x14ac:dyDescent="0.2">
      <c r="T561" s="62" t="s">
        <v>1238</v>
      </c>
      <c r="U561" s="77" t="s">
        <v>1238</v>
      </c>
      <c r="V561" s="32" t="s">
        <v>647</v>
      </c>
    </row>
    <row r="562" spans="20:22" x14ac:dyDescent="0.2">
      <c r="T562" s="62" t="s">
        <v>1239</v>
      </c>
      <c r="U562" s="77" t="s">
        <v>1239</v>
      </c>
      <c r="V562" s="32" t="s">
        <v>650</v>
      </c>
    </row>
    <row r="563" spans="20:22" x14ac:dyDescent="0.2">
      <c r="T563" s="62" t="s">
        <v>1240</v>
      </c>
      <c r="U563" s="77" t="s">
        <v>1240</v>
      </c>
      <c r="V563" s="32" t="s">
        <v>653</v>
      </c>
    </row>
    <row r="564" spans="20:22" x14ac:dyDescent="0.2">
      <c r="T564" s="62" t="s">
        <v>1241</v>
      </c>
      <c r="U564" s="77" t="s">
        <v>1241</v>
      </c>
      <c r="V564" s="63" t="s">
        <v>621</v>
      </c>
    </row>
    <row r="565" spans="20:22" x14ac:dyDescent="0.2">
      <c r="T565" s="62" t="s">
        <v>1242</v>
      </c>
      <c r="U565" s="77" t="s">
        <v>1242</v>
      </c>
      <c r="V565" s="64" t="s">
        <v>624</v>
      </c>
    </row>
    <row r="566" spans="20:22" x14ac:dyDescent="0.2">
      <c r="T566" s="62" t="s">
        <v>1243</v>
      </c>
      <c r="U566" s="77" t="s">
        <v>1243</v>
      </c>
      <c r="V566" s="32" t="s">
        <v>643</v>
      </c>
    </row>
    <row r="567" spans="20:22" x14ac:dyDescent="0.2">
      <c r="T567" s="62" t="s">
        <v>1244</v>
      </c>
      <c r="U567" s="77" t="s">
        <v>1244</v>
      </c>
      <c r="V567" s="32" t="s">
        <v>645</v>
      </c>
    </row>
    <row r="568" spans="20:22" x14ac:dyDescent="0.2">
      <c r="T568" s="62" t="s">
        <v>1245</v>
      </c>
      <c r="U568" s="77" t="s">
        <v>1245</v>
      </c>
      <c r="V568" s="32" t="s">
        <v>647</v>
      </c>
    </row>
    <row r="569" spans="20:22" x14ac:dyDescent="0.2">
      <c r="T569" s="62" t="s">
        <v>1246</v>
      </c>
      <c r="U569" s="77" t="s">
        <v>1246</v>
      </c>
      <c r="V569" s="32" t="s">
        <v>650</v>
      </c>
    </row>
    <row r="570" spans="20:22" x14ac:dyDescent="0.2">
      <c r="T570" s="62" t="s">
        <v>1247</v>
      </c>
      <c r="U570" s="77" t="s">
        <v>1247</v>
      </c>
      <c r="V570" s="32" t="s">
        <v>653</v>
      </c>
    </row>
    <row r="571" spans="20:22" x14ac:dyDescent="0.2">
      <c r="T571" s="62" t="s">
        <v>1248</v>
      </c>
      <c r="U571" s="77" t="s">
        <v>1248</v>
      </c>
      <c r="V571" s="63" t="s">
        <v>621</v>
      </c>
    </row>
    <row r="572" spans="20:22" x14ac:dyDescent="0.2">
      <c r="T572" s="62" t="s">
        <v>1249</v>
      </c>
      <c r="U572" s="77" t="s">
        <v>1249</v>
      </c>
      <c r="V572" s="64" t="s">
        <v>624</v>
      </c>
    </row>
    <row r="573" spans="20:22" x14ac:dyDescent="0.2">
      <c r="T573" s="62" t="s">
        <v>1250</v>
      </c>
      <c r="U573" s="77" t="s">
        <v>1250</v>
      </c>
      <c r="V573" s="32" t="s">
        <v>643</v>
      </c>
    </row>
    <row r="574" spans="20:22" x14ac:dyDescent="0.2">
      <c r="T574" s="62" t="s">
        <v>1251</v>
      </c>
      <c r="U574" s="77" t="s">
        <v>1251</v>
      </c>
      <c r="V574" s="32" t="s">
        <v>645</v>
      </c>
    </row>
    <row r="575" spans="20:22" x14ac:dyDescent="0.2">
      <c r="T575" s="62" t="s">
        <v>1252</v>
      </c>
      <c r="U575" s="77" t="s">
        <v>1252</v>
      </c>
      <c r="V575" s="32" t="s">
        <v>647</v>
      </c>
    </row>
    <row r="576" spans="20:22" x14ac:dyDescent="0.2">
      <c r="T576" s="62" t="s">
        <v>1253</v>
      </c>
      <c r="U576" s="77" t="s">
        <v>1253</v>
      </c>
      <c r="V576" s="32" t="s">
        <v>650</v>
      </c>
    </row>
    <row r="577" spans="20:22" x14ac:dyDescent="0.2">
      <c r="T577" s="62" t="s">
        <v>1254</v>
      </c>
      <c r="U577" s="77" t="s">
        <v>1254</v>
      </c>
      <c r="V577" s="32" t="s">
        <v>653</v>
      </c>
    </row>
    <row r="578" spans="20:22" x14ac:dyDescent="0.2">
      <c r="T578" s="62" t="s">
        <v>1255</v>
      </c>
      <c r="U578" s="77" t="s">
        <v>1255</v>
      </c>
      <c r="V578" s="63" t="s">
        <v>621</v>
      </c>
    </row>
    <row r="579" spans="20:22" x14ac:dyDescent="0.2">
      <c r="T579" s="62" t="s">
        <v>1256</v>
      </c>
      <c r="U579" s="77" t="s">
        <v>1256</v>
      </c>
      <c r="V579" s="64" t="s">
        <v>624</v>
      </c>
    </row>
    <row r="580" spans="20:22" x14ac:dyDescent="0.2">
      <c r="T580" s="62" t="s">
        <v>1257</v>
      </c>
      <c r="U580" s="77" t="s">
        <v>1257</v>
      </c>
      <c r="V580" s="32" t="s">
        <v>643</v>
      </c>
    </row>
    <row r="581" spans="20:22" x14ac:dyDescent="0.2">
      <c r="T581" s="62" t="s">
        <v>1258</v>
      </c>
      <c r="U581" s="77" t="s">
        <v>1258</v>
      </c>
      <c r="V581" s="32" t="s">
        <v>645</v>
      </c>
    </row>
    <row r="582" spans="20:22" x14ac:dyDescent="0.2">
      <c r="T582" s="62" t="s">
        <v>1259</v>
      </c>
      <c r="U582" s="77" t="s">
        <v>1259</v>
      </c>
      <c r="V582" s="32" t="s">
        <v>647</v>
      </c>
    </row>
    <row r="583" spans="20:22" x14ac:dyDescent="0.2">
      <c r="T583" s="62" t="s">
        <v>1260</v>
      </c>
      <c r="U583" s="77" t="s">
        <v>1260</v>
      </c>
      <c r="V583" s="32" t="s">
        <v>650</v>
      </c>
    </row>
    <row r="584" spans="20:22" x14ac:dyDescent="0.2">
      <c r="T584" s="62" t="s">
        <v>1261</v>
      </c>
      <c r="U584" s="77" t="s">
        <v>1261</v>
      </c>
      <c r="V584" s="32" t="s">
        <v>653</v>
      </c>
    </row>
    <row r="585" spans="20:22" x14ac:dyDescent="0.2">
      <c r="T585" s="62" t="s">
        <v>1262</v>
      </c>
      <c r="U585" s="77" t="s">
        <v>1262</v>
      </c>
      <c r="V585" s="63" t="s">
        <v>621</v>
      </c>
    </row>
    <row r="586" spans="20:22" x14ac:dyDescent="0.2">
      <c r="T586" s="62" t="s">
        <v>1263</v>
      </c>
      <c r="U586" s="77" t="s">
        <v>1263</v>
      </c>
      <c r="V586" s="64" t="s">
        <v>624</v>
      </c>
    </row>
    <row r="587" spans="20:22" x14ac:dyDescent="0.2">
      <c r="T587" s="62" t="s">
        <v>1264</v>
      </c>
      <c r="U587" s="77" t="s">
        <v>1264</v>
      </c>
      <c r="V587" s="32" t="s">
        <v>643</v>
      </c>
    </row>
    <row r="588" spans="20:22" x14ac:dyDescent="0.2">
      <c r="T588" s="62" t="s">
        <v>1265</v>
      </c>
      <c r="U588" s="77" t="s">
        <v>1265</v>
      </c>
      <c r="V588" s="32" t="s">
        <v>645</v>
      </c>
    </row>
    <row r="589" spans="20:22" x14ac:dyDescent="0.2">
      <c r="T589" s="62" t="s">
        <v>1266</v>
      </c>
      <c r="U589" s="77" t="s">
        <v>1266</v>
      </c>
      <c r="V589" s="32" t="s">
        <v>647</v>
      </c>
    </row>
    <row r="590" spans="20:22" x14ac:dyDescent="0.2">
      <c r="T590" s="62" t="s">
        <v>1267</v>
      </c>
      <c r="U590" s="77" t="s">
        <v>1267</v>
      </c>
      <c r="V590" s="32" t="s">
        <v>650</v>
      </c>
    </row>
    <row r="591" spans="20:22" x14ac:dyDescent="0.2">
      <c r="T591" s="62" t="s">
        <v>1268</v>
      </c>
      <c r="U591" s="77" t="s">
        <v>1268</v>
      </c>
      <c r="V591" s="32" t="s">
        <v>653</v>
      </c>
    </row>
    <row r="592" spans="20:22" x14ac:dyDescent="0.2">
      <c r="T592" s="62" t="s">
        <v>1269</v>
      </c>
      <c r="U592" s="77" t="s">
        <v>1269</v>
      </c>
      <c r="V592" s="63" t="s">
        <v>621</v>
      </c>
    </row>
    <row r="593" spans="20:22" x14ac:dyDescent="0.2">
      <c r="T593" s="62" t="s">
        <v>1270</v>
      </c>
      <c r="U593" s="77" t="s">
        <v>1270</v>
      </c>
      <c r="V593" s="64" t="s">
        <v>624</v>
      </c>
    </row>
    <row r="594" spans="20:22" x14ac:dyDescent="0.2">
      <c r="T594" s="62" t="s">
        <v>1271</v>
      </c>
      <c r="U594" s="77" t="s">
        <v>1271</v>
      </c>
      <c r="V594" s="32" t="s">
        <v>643</v>
      </c>
    </row>
    <row r="595" spans="20:22" x14ac:dyDescent="0.2">
      <c r="T595" s="62" t="s">
        <v>1272</v>
      </c>
      <c r="U595" s="77" t="s">
        <v>1272</v>
      </c>
      <c r="V595" s="32" t="s">
        <v>645</v>
      </c>
    </row>
    <row r="596" spans="20:22" x14ac:dyDescent="0.2">
      <c r="T596" s="62" t="s">
        <v>1273</v>
      </c>
      <c r="U596" s="77" t="s">
        <v>1273</v>
      </c>
      <c r="V596" s="32" t="s">
        <v>647</v>
      </c>
    </row>
    <row r="597" spans="20:22" x14ac:dyDescent="0.2">
      <c r="T597" s="62" t="s">
        <v>1274</v>
      </c>
      <c r="U597" s="77" t="s">
        <v>1274</v>
      </c>
      <c r="V597" s="32" t="s">
        <v>650</v>
      </c>
    </row>
    <row r="598" spans="20:22" x14ac:dyDescent="0.2">
      <c r="T598" s="62" t="s">
        <v>1275</v>
      </c>
      <c r="U598" s="77" t="s">
        <v>1275</v>
      </c>
      <c r="V598" s="32" t="s">
        <v>653</v>
      </c>
    </row>
    <row r="599" spans="20:22" x14ac:dyDescent="0.2">
      <c r="T599" s="62" t="s">
        <v>1276</v>
      </c>
      <c r="U599" s="77" t="s">
        <v>1276</v>
      </c>
      <c r="V599" s="63" t="s">
        <v>621</v>
      </c>
    </row>
    <row r="600" spans="20:22" x14ac:dyDescent="0.2">
      <c r="T600" s="62" t="s">
        <v>1277</v>
      </c>
      <c r="U600" s="77" t="s">
        <v>1277</v>
      </c>
      <c r="V600" s="64" t="s">
        <v>624</v>
      </c>
    </row>
    <row r="601" spans="20:22" x14ac:dyDescent="0.2">
      <c r="T601" s="62" t="s">
        <v>1278</v>
      </c>
      <c r="U601" s="77" t="s">
        <v>1278</v>
      </c>
      <c r="V601" s="32" t="s">
        <v>643</v>
      </c>
    </row>
    <row r="602" spans="20:22" x14ac:dyDescent="0.2">
      <c r="T602" s="62" t="s">
        <v>1279</v>
      </c>
      <c r="U602" s="77" t="s">
        <v>1279</v>
      </c>
      <c r="V602" s="32" t="s">
        <v>645</v>
      </c>
    </row>
    <row r="603" spans="20:22" x14ac:dyDescent="0.2">
      <c r="T603" s="62" t="s">
        <v>1280</v>
      </c>
      <c r="U603" s="77" t="s">
        <v>1280</v>
      </c>
      <c r="V603" s="32" t="s">
        <v>647</v>
      </c>
    </row>
    <row r="604" spans="20:22" x14ac:dyDescent="0.2">
      <c r="T604" s="62" t="s">
        <v>1281</v>
      </c>
      <c r="U604" s="77" t="s">
        <v>1281</v>
      </c>
      <c r="V604" s="32" t="s">
        <v>650</v>
      </c>
    </row>
    <row r="605" spans="20:22" x14ac:dyDescent="0.2">
      <c r="T605" s="62" t="s">
        <v>1282</v>
      </c>
      <c r="U605" s="77" t="s">
        <v>1282</v>
      </c>
      <c r="V605" s="32" t="s">
        <v>653</v>
      </c>
    </row>
    <row r="606" spans="20:22" x14ac:dyDescent="0.2">
      <c r="T606" s="62" t="s">
        <v>1283</v>
      </c>
      <c r="U606" s="77" t="s">
        <v>1283</v>
      </c>
      <c r="V606" s="63" t="s">
        <v>621</v>
      </c>
    </row>
    <row r="607" spans="20:22" x14ac:dyDescent="0.2">
      <c r="T607" s="62" t="s">
        <v>1284</v>
      </c>
      <c r="U607" s="77" t="s">
        <v>1284</v>
      </c>
      <c r="V607" s="64" t="s">
        <v>624</v>
      </c>
    </row>
    <row r="608" spans="20:22" x14ac:dyDescent="0.2">
      <c r="T608" s="62" t="s">
        <v>1285</v>
      </c>
      <c r="U608" s="77" t="s">
        <v>1285</v>
      </c>
      <c r="V608" s="32" t="s">
        <v>643</v>
      </c>
    </row>
    <row r="609" spans="20:22" x14ac:dyDescent="0.2">
      <c r="T609" s="62" t="s">
        <v>1286</v>
      </c>
      <c r="U609" s="77" t="s">
        <v>1286</v>
      </c>
      <c r="V609" s="32" t="s">
        <v>645</v>
      </c>
    </row>
    <row r="610" spans="20:22" x14ac:dyDescent="0.2">
      <c r="T610" s="62" t="s">
        <v>1287</v>
      </c>
      <c r="U610" s="77" t="s">
        <v>1287</v>
      </c>
      <c r="V610" s="32" t="s">
        <v>647</v>
      </c>
    </row>
    <row r="611" spans="20:22" x14ac:dyDescent="0.2">
      <c r="T611" s="62" t="s">
        <v>1288</v>
      </c>
      <c r="U611" s="77" t="s">
        <v>1288</v>
      </c>
      <c r="V611" s="32" t="s">
        <v>650</v>
      </c>
    </row>
    <row r="612" spans="20:22" x14ac:dyDescent="0.2">
      <c r="T612" s="62" t="s">
        <v>1289</v>
      </c>
      <c r="U612" s="77" t="s">
        <v>1289</v>
      </c>
      <c r="V612" s="32" t="s">
        <v>653</v>
      </c>
    </row>
    <row r="613" spans="20:22" x14ac:dyDescent="0.2">
      <c r="T613" s="62" t="s">
        <v>1290</v>
      </c>
      <c r="U613" s="77" t="s">
        <v>1290</v>
      </c>
      <c r="V613" s="63" t="s">
        <v>621</v>
      </c>
    </row>
    <row r="614" spans="20:22" x14ac:dyDescent="0.2">
      <c r="T614" s="62" t="s">
        <v>1291</v>
      </c>
      <c r="U614" s="77" t="s">
        <v>1291</v>
      </c>
      <c r="V614" s="64" t="s">
        <v>624</v>
      </c>
    </row>
    <row r="615" spans="20:22" x14ac:dyDescent="0.2">
      <c r="T615" s="62" t="s">
        <v>1292</v>
      </c>
      <c r="U615" s="77" t="s">
        <v>1292</v>
      </c>
      <c r="V615" s="32" t="s">
        <v>643</v>
      </c>
    </row>
    <row r="616" spans="20:22" x14ac:dyDescent="0.2">
      <c r="T616" s="62" t="s">
        <v>1293</v>
      </c>
      <c r="U616" s="77" t="s">
        <v>1293</v>
      </c>
      <c r="V616" s="32" t="s">
        <v>645</v>
      </c>
    </row>
    <row r="617" spans="20:22" x14ac:dyDescent="0.2">
      <c r="T617" s="62" t="s">
        <v>1294</v>
      </c>
      <c r="U617" s="77" t="s">
        <v>1294</v>
      </c>
      <c r="V617" s="32" t="s">
        <v>647</v>
      </c>
    </row>
    <row r="618" spans="20:22" x14ac:dyDescent="0.2">
      <c r="T618" s="62" t="s">
        <v>1295</v>
      </c>
      <c r="U618" s="77" t="s">
        <v>1295</v>
      </c>
      <c r="V618" s="32" t="s">
        <v>650</v>
      </c>
    </row>
    <row r="619" spans="20:22" x14ac:dyDescent="0.2">
      <c r="T619" s="62" t="s">
        <v>1296</v>
      </c>
      <c r="U619" s="77" t="s">
        <v>1296</v>
      </c>
      <c r="V619" s="32" t="s">
        <v>653</v>
      </c>
    </row>
    <row r="620" spans="20:22" x14ac:dyDescent="0.2">
      <c r="T620" s="62" t="s">
        <v>1297</v>
      </c>
      <c r="U620" s="77" t="s">
        <v>1297</v>
      </c>
      <c r="V620" s="63" t="s">
        <v>621</v>
      </c>
    </row>
    <row r="621" spans="20:22" x14ac:dyDescent="0.2">
      <c r="T621" s="62" t="s">
        <v>1298</v>
      </c>
      <c r="U621" s="77" t="s">
        <v>1298</v>
      </c>
      <c r="V621" s="64" t="s">
        <v>624</v>
      </c>
    </row>
    <row r="622" spans="20:22" x14ac:dyDescent="0.2">
      <c r="T622" s="62" t="s">
        <v>1299</v>
      </c>
      <c r="U622" s="77" t="s">
        <v>1299</v>
      </c>
      <c r="V622" s="32" t="s">
        <v>643</v>
      </c>
    </row>
    <row r="623" spans="20:22" x14ac:dyDescent="0.2">
      <c r="T623" s="62" t="s">
        <v>1300</v>
      </c>
      <c r="U623" s="77" t="s">
        <v>1300</v>
      </c>
      <c r="V623" s="32" t="s">
        <v>645</v>
      </c>
    </row>
    <row r="624" spans="20:22" x14ac:dyDescent="0.2">
      <c r="T624" s="62" t="s">
        <v>1301</v>
      </c>
      <c r="U624" s="77" t="s">
        <v>1301</v>
      </c>
      <c r="V624" s="32" t="s">
        <v>647</v>
      </c>
    </row>
    <row r="625" spans="20:22" x14ac:dyDescent="0.2">
      <c r="T625" s="62" t="s">
        <v>1302</v>
      </c>
      <c r="U625" s="77" t="s">
        <v>1302</v>
      </c>
      <c r="V625" s="32" t="s">
        <v>650</v>
      </c>
    </row>
    <row r="626" spans="20:22" x14ac:dyDescent="0.2">
      <c r="T626" s="62" t="s">
        <v>1303</v>
      </c>
      <c r="U626" s="77" t="s">
        <v>1303</v>
      </c>
      <c r="V626" s="32" t="s">
        <v>653</v>
      </c>
    </row>
    <row r="627" spans="20:22" x14ac:dyDescent="0.2">
      <c r="T627" s="62" t="s">
        <v>1304</v>
      </c>
      <c r="U627" s="77" t="s">
        <v>1304</v>
      </c>
      <c r="V627" s="63" t="s">
        <v>621</v>
      </c>
    </row>
    <row r="628" spans="20:22" x14ac:dyDescent="0.2">
      <c r="T628" s="62" t="s">
        <v>1305</v>
      </c>
      <c r="U628" s="77" t="s">
        <v>1305</v>
      </c>
      <c r="V628" s="64" t="s">
        <v>624</v>
      </c>
    </row>
    <row r="629" spans="20:22" x14ac:dyDescent="0.2">
      <c r="T629" s="62" t="s">
        <v>1306</v>
      </c>
      <c r="U629" s="77" t="s">
        <v>1306</v>
      </c>
      <c r="V629" s="32" t="s">
        <v>643</v>
      </c>
    </row>
    <row r="630" spans="20:22" x14ac:dyDescent="0.2">
      <c r="T630" s="62" t="s">
        <v>1307</v>
      </c>
      <c r="U630" s="77" t="s">
        <v>1307</v>
      </c>
      <c r="V630" s="32" t="s">
        <v>645</v>
      </c>
    </row>
    <row r="631" spans="20:22" x14ac:dyDescent="0.2">
      <c r="T631" s="62" t="s">
        <v>1308</v>
      </c>
      <c r="U631" s="77" t="s">
        <v>1308</v>
      </c>
      <c r="V631" s="32" t="s">
        <v>647</v>
      </c>
    </row>
    <row r="632" spans="20:22" x14ac:dyDescent="0.2">
      <c r="T632" s="62" t="s">
        <v>1309</v>
      </c>
      <c r="U632" s="77" t="s">
        <v>1309</v>
      </c>
      <c r="V632" s="32" t="s">
        <v>650</v>
      </c>
    </row>
    <row r="633" spans="20:22" x14ac:dyDescent="0.2">
      <c r="T633" s="62" t="s">
        <v>1310</v>
      </c>
      <c r="U633" s="77" t="s">
        <v>1310</v>
      </c>
      <c r="V633" s="32" t="s">
        <v>653</v>
      </c>
    </row>
    <row r="634" spans="20:22" x14ac:dyDescent="0.2">
      <c r="T634" s="62" t="s">
        <v>1311</v>
      </c>
      <c r="U634" s="77" t="s">
        <v>1311</v>
      </c>
      <c r="V634" s="63" t="s">
        <v>621</v>
      </c>
    </row>
    <row r="635" spans="20:22" x14ac:dyDescent="0.2">
      <c r="T635" s="62" t="s">
        <v>1312</v>
      </c>
      <c r="U635" s="77" t="s">
        <v>1312</v>
      </c>
      <c r="V635" s="64" t="s">
        <v>624</v>
      </c>
    </row>
    <row r="636" spans="20:22" x14ac:dyDescent="0.2">
      <c r="T636" s="62" t="s">
        <v>1313</v>
      </c>
      <c r="U636" s="77" t="s">
        <v>1313</v>
      </c>
      <c r="V636" s="32" t="s">
        <v>643</v>
      </c>
    </row>
    <row r="637" spans="20:22" x14ac:dyDescent="0.2">
      <c r="T637" s="62" t="s">
        <v>1314</v>
      </c>
      <c r="U637" s="77" t="s">
        <v>1314</v>
      </c>
      <c r="V637" s="32" t="s">
        <v>645</v>
      </c>
    </row>
    <row r="638" spans="20:22" x14ac:dyDescent="0.2">
      <c r="T638" s="62" t="s">
        <v>1315</v>
      </c>
      <c r="U638" s="77" t="s">
        <v>1315</v>
      </c>
      <c r="V638" s="32" t="s">
        <v>647</v>
      </c>
    </row>
    <row r="639" spans="20:22" x14ac:dyDescent="0.2">
      <c r="T639" s="62" t="s">
        <v>1316</v>
      </c>
      <c r="U639" s="77" t="s">
        <v>1316</v>
      </c>
      <c r="V639" s="32" t="s">
        <v>650</v>
      </c>
    </row>
    <row r="640" spans="20:22" x14ac:dyDescent="0.2">
      <c r="T640" s="62" t="s">
        <v>1317</v>
      </c>
      <c r="U640" s="77" t="s">
        <v>1317</v>
      </c>
      <c r="V640" s="32" t="s">
        <v>653</v>
      </c>
    </row>
    <row r="641" spans="20:22" x14ac:dyDescent="0.2">
      <c r="T641" s="62" t="s">
        <v>1318</v>
      </c>
      <c r="U641" s="77" t="s">
        <v>1318</v>
      </c>
      <c r="V641" s="63" t="s">
        <v>621</v>
      </c>
    </row>
    <row r="642" spans="20:22" x14ac:dyDescent="0.2">
      <c r="T642" s="62" t="s">
        <v>1319</v>
      </c>
      <c r="U642" s="77" t="s">
        <v>1319</v>
      </c>
      <c r="V642" s="64" t="s">
        <v>624</v>
      </c>
    </row>
    <row r="643" spans="20:22" x14ac:dyDescent="0.2">
      <c r="T643" s="62" t="s">
        <v>1320</v>
      </c>
      <c r="U643" s="77" t="s">
        <v>1320</v>
      </c>
      <c r="V643" s="32" t="s">
        <v>643</v>
      </c>
    </row>
    <row r="644" spans="20:22" x14ac:dyDescent="0.2">
      <c r="T644" s="62" t="s">
        <v>1321</v>
      </c>
      <c r="U644" s="77" t="s">
        <v>1321</v>
      </c>
      <c r="V644" s="32" t="s">
        <v>645</v>
      </c>
    </row>
    <row r="645" spans="20:22" x14ac:dyDescent="0.2">
      <c r="T645" s="62" t="s">
        <v>1322</v>
      </c>
      <c r="U645" s="77" t="s">
        <v>1322</v>
      </c>
      <c r="V645" s="32" t="s">
        <v>647</v>
      </c>
    </row>
    <row r="646" spans="20:22" x14ac:dyDescent="0.2">
      <c r="T646" s="62" t="s">
        <v>1323</v>
      </c>
      <c r="U646" s="77" t="s">
        <v>1323</v>
      </c>
      <c r="V646" s="32" t="s">
        <v>650</v>
      </c>
    </row>
    <row r="647" spans="20:22" x14ac:dyDescent="0.2">
      <c r="T647" s="62" t="s">
        <v>1324</v>
      </c>
      <c r="U647" s="77" t="s">
        <v>1324</v>
      </c>
      <c r="V647" s="32" t="s">
        <v>653</v>
      </c>
    </row>
    <row r="648" spans="20:22" x14ac:dyDescent="0.2">
      <c r="T648" s="62" t="s">
        <v>1325</v>
      </c>
      <c r="U648" s="77" t="s">
        <v>1325</v>
      </c>
      <c r="V648" s="63" t="s">
        <v>621</v>
      </c>
    </row>
    <row r="649" spans="20:22" x14ac:dyDescent="0.2">
      <c r="T649" s="62" t="s">
        <v>1326</v>
      </c>
      <c r="U649" s="77" t="s">
        <v>1326</v>
      </c>
      <c r="V649" s="64" t="s">
        <v>624</v>
      </c>
    </row>
    <row r="650" spans="20:22" x14ac:dyDescent="0.2">
      <c r="T650" s="62" t="s">
        <v>1327</v>
      </c>
      <c r="U650" s="77" t="s">
        <v>1327</v>
      </c>
      <c r="V650" s="32" t="s">
        <v>643</v>
      </c>
    </row>
    <row r="651" spans="20:22" x14ac:dyDescent="0.2">
      <c r="T651" s="62" t="s">
        <v>1328</v>
      </c>
      <c r="U651" s="77" t="s">
        <v>1328</v>
      </c>
      <c r="V651" s="32" t="s">
        <v>645</v>
      </c>
    </row>
    <row r="652" spans="20:22" x14ac:dyDescent="0.2">
      <c r="T652" s="62" t="s">
        <v>1329</v>
      </c>
      <c r="U652" s="77" t="s">
        <v>1329</v>
      </c>
      <c r="V652" s="32" t="s">
        <v>647</v>
      </c>
    </row>
    <row r="653" spans="20:22" x14ac:dyDescent="0.2">
      <c r="T653" s="62" t="s">
        <v>1330</v>
      </c>
      <c r="U653" s="77" t="s">
        <v>1330</v>
      </c>
      <c r="V653" s="32" t="s">
        <v>650</v>
      </c>
    </row>
    <row r="654" spans="20:22" x14ac:dyDescent="0.2">
      <c r="T654" s="62" t="s">
        <v>1331</v>
      </c>
      <c r="U654" s="77" t="s">
        <v>1331</v>
      </c>
      <c r="V654" s="32" t="s">
        <v>653</v>
      </c>
    </row>
    <row r="655" spans="20:22" x14ac:dyDescent="0.2">
      <c r="T655" s="62" t="s">
        <v>1332</v>
      </c>
      <c r="U655" s="77" t="s">
        <v>1332</v>
      </c>
      <c r="V655" s="63" t="s">
        <v>621</v>
      </c>
    </row>
    <row r="656" spans="20:22" x14ac:dyDescent="0.2">
      <c r="T656" s="62" t="s">
        <v>1333</v>
      </c>
      <c r="U656" s="77" t="s">
        <v>1333</v>
      </c>
      <c r="V656" s="64" t="s">
        <v>624</v>
      </c>
    </row>
    <row r="657" spans="20:22" x14ac:dyDescent="0.2">
      <c r="T657" s="62" t="s">
        <v>1334</v>
      </c>
      <c r="U657" s="77" t="s">
        <v>1334</v>
      </c>
      <c r="V657" s="32" t="s">
        <v>643</v>
      </c>
    </row>
    <row r="658" spans="20:22" x14ac:dyDescent="0.2">
      <c r="T658" s="62" t="s">
        <v>1335</v>
      </c>
      <c r="U658" s="77" t="s">
        <v>1335</v>
      </c>
      <c r="V658" s="32" t="s">
        <v>645</v>
      </c>
    </row>
    <row r="659" spans="20:22" x14ac:dyDescent="0.2">
      <c r="T659" s="62" t="s">
        <v>1336</v>
      </c>
      <c r="U659" s="77" t="s">
        <v>1336</v>
      </c>
      <c r="V659" s="32" t="s">
        <v>647</v>
      </c>
    </row>
    <row r="660" spans="20:22" x14ac:dyDescent="0.2">
      <c r="T660" s="62" t="s">
        <v>1337</v>
      </c>
      <c r="U660" s="77" t="s">
        <v>1337</v>
      </c>
      <c r="V660" s="32" t="s">
        <v>650</v>
      </c>
    </row>
    <row r="661" spans="20:22" x14ac:dyDescent="0.2">
      <c r="T661" s="62" t="s">
        <v>1338</v>
      </c>
      <c r="U661" s="77" t="s">
        <v>1338</v>
      </c>
      <c r="V661" s="32" t="s">
        <v>653</v>
      </c>
    </row>
    <row r="662" spans="20:22" x14ac:dyDescent="0.2">
      <c r="T662" s="62" t="s">
        <v>1339</v>
      </c>
      <c r="U662" s="77" t="s">
        <v>1339</v>
      </c>
      <c r="V662" s="63" t="s">
        <v>621</v>
      </c>
    </row>
    <row r="663" spans="20:22" x14ac:dyDescent="0.2">
      <c r="T663" s="62" t="s">
        <v>1340</v>
      </c>
      <c r="U663" s="77" t="s">
        <v>1340</v>
      </c>
      <c r="V663" s="64" t="s">
        <v>624</v>
      </c>
    </row>
    <row r="664" spans="20:22" x14ac:dyDescent="0.2">
      <c r="T664" s="62" t="s">
        <v>1341</v>
      </c>
      <c r="U664" s="77" t="s">
        <v>1341</v>
      </c>
      <c r="V664" s="64" t="s">
        <v>643</v>
      </c>
    </row>
    <row r="665" spans="20:22" x14ac:dyDescent="0.2">
      <c r="T665" s="62" t="s">
        <v>1343</v>
      </c>
      <c r="U665" s="77" t="s">
        <v>1343</v>
      </c>
      <c r="V665" s="64" t="s">
        <v>645</v>
      </c>
    </row>
    <row r="666" spans="20:22" x14ac:dyDescent="0.2">
      <c r="T666" s="62" t="s">
        <v>1344</v>
      </c>
      <c r="U666" s="77" t="s">
        <v>1344</v>
      </c>
      <c r="V666" s="64" t="s">
        <v>647</v>
      </c>
    </row>
    <row r="667" spans="20:22" x14ac:dyDescent="0.2">
      <c r="T667" s="62" t="s">
        <v>1345</v>
      </c>
      <c r="U667" s="77" t="s">
        <v>1345</v>
      </c>
      <c r="V667" s="64" t="s">
        <v>650</v>
      </c>
    </row>
    <row r="668" spans="20:22" x14ac:dyDescent="0.2">
      <c r="T668" s="62" t="s">
        <v>1346</v>
      </c>
      <c r="U668" s="77" t="s">
        <v>1346</v>
      </c>
      <c r="V668" s="64" t="s">
        <v>653</v>
      </c>
    </row>
    <row r="669" spans="20:22" x14ac:dyDescent="0.2">
      <c r="T669" s="62" t="s">
        <v>1347</v>
      </c>
      <c r="U669" s="77" t="s">
        <v>1347</v>
      </c>
      <c r="V669" s="64" t="s">
        <v>621</v>
      </c>
    </row>
    <row r="670" spans="20:22" x14ac:dyDescent="0.2">
      <c r="T670" s="62" t="s">
        <v>1348</v>
      </c>
      <c r="U670" s="77" t="s">
        <v>1348</v>
      </c>
      <c r="V670" s="64" t="s">
        <v>624</v>
      </c>
    </row>
    <row r="671" spans="20:22" x14ac:dyDescent="0.2">
      <c r="T671" s="62" t="s">
        <v>1349</v>
      </c>
      <c r="U671" s="77" t="s">
        <v>1349</v>
      </c>
      <c r="V671" s="64" t="s">
        <v>643</v>
      </c>
    </row>
    <row r="672" spans="20:22" x14ac:dyDescent="0.2">
      <c r="T672" s="62" t="s">
        <v>1350</v>
      </c>
      <c r="U672" s="77" t="s">
        <v>1350</v>
      </c>
      <c r="V672" s="64" t="s">
        <v>645</v>
      </c>
    </row>
    <row r="673" spans="20:22" x14ac:dyDescent="0.2">
      <c r="T673" s="62" t="s">
        <v>1351</v>
      </c>
      <c r="U673" s="77" t="s">
        <v>1351</v>
      </c>
      <c r="V673" s="64" t="s">
        <v>647</v>
      </c>
    </row>
    <row r="674" spans="20:22" x14ac:dyDescent="0.2">
      <c r="T674" s="62" t="s">
        <v>1352</v>
      </c>
      <c r="U674" s="77" t="s">
        <v>1352</v>
      </c>
      <c r="V674" s="64" t="s">
        <v>650</v>
      </c>
    </row>
    <row r="675" spans="20:22" x14ac:dyDescent="0.2">
      <c r="T675" s="62" t="s">
        <v>1353</v>
      </c>
      <c r="U675" s="77" t="s">
        <v>1353</v>
      </c>
      <c r="V675" s="64" t="s">
        <v>653</v>
      </c>
    </row>
    <row r="676" spans="20:22" x14ac:dyDescent="0.2">
      <c r="T676" s="62" t="s">
        <v>1354</v>
      </c>
      <c r="U676" s="77" t="s">
        <v>1354</v>
      </c>
      <c r="V676" s="64" t="s">
        <v>621</v>
      </c>
    </row>
    <row r="677" spans="20:22" x14ac:dyDescent="0.2">
      <c r="T677" s="62" t="s">
        <v>1355</v>
      </c>
      <c r="U677" s="77" t="s">
        <v>1355</v>
      </c>
      <c r="V677" s="64" t="s">
        <v>624</v>
      </c>
    </row>
    <row r="678" spans="20:22" x14ac:dyDescent="0.2">
      <c r="T678" s="62" t="s">
        <v>1356</v>
      </c>
      <c r="U678" s="77" t="s">
        <v>1356</v>
      </c>
      <c r="V678" s="64" t="s">
        <v>643</v>
      </c>
    </row>
    <row r="679" spans="20:22" x14ac:dyDescent="0.2">
      <c r="T679" s="62" t="s">
        <v>1357</v>
      </c>
      <c r="U679" s="77" t="s">
        <v>1357</v>
      </c>
      <c r="V679" s="64" t="s">
        <v>645</v>
      </c>
    </row>
    <row r="680" spans="20:22" x14ac:dyDescent="0.2">
      <c r="T680" s="62" t="s">
        <v>1358</v>
      </c>
      <c r="U680" s="77" t="s">
        <v>1358</v>
      </c>
      <c r="V680" s="64" t="s">
        <v>647</v>
      </c>
    </row>
    <row r="681" spans="20:22" x14ac:dyDescent="0.2">
      <c r="T681" s="62" t="s">
        <v>1359</v>
      </c>
      <c r="U681" s="77" t="s">
        <v>1359</v>
      </c>
      <c r="V681" s="64" t="s">
        <v>650</v>
      </c>
    </row>
    <row r="682" spans="20:22" x14ac:dyDescent="0.2">
      <c r="T682" s="62" t="s">
        <v>1360</v>
      </c>
      <c r="U682" s="77" t="s">
        <v>1360</v>
      </c>
      <c r="V682" s="64" t="s">
        <v>653</v>
      </c>
    </row>
    <row r="683" spans="20:22" x14ac:dyDescent="0.2">
      <c r="T683" s="62" t="s">
        <v>1361</v>
      </c>
      <c r="U683" s="77" t="s">
        <v>1361</v>
      </c>
      <c r="V683" s="64" t="s">
        <v>621</v>
      </c>
    </row>
    <row r="684" spans="20:22" x14ac:dyDescent="0.2">
      <c r="T684" s="62" t="s">
        <v>1362</v>
      </c>
      <c r="U684" s="77" t="s">
        <v>1362</v>
      </c>
      <c r="V684" s="64" t="s">
        <v>624</v>
      </c>
    </row>
    <row r="685" spans="20:22" x14ac:dyDescent="0.2">
      <c r="T685" s="62" t="s">
        <v>1363</v>
      </c>
      <c r="U685" s="77" t="s">
        <v>1363</v>
      </c>
      <c r="V685" s="64" t="s">
        <v>643</v>
      </c>
    </row>
    <row r="686" spans="20:22" x14ac:dyDescent="0.2">
      <c r="T686" s="62" t="s">
        <v>1364</v>
      </c>
      <c r="U686" s="77" t="s">
        <v>1364</v>
      </c>
      <c r="V686" s="64" t="s">
        <v>645</v>
      </c>
    </row>
    <row r="687" spans="20:22" x14ac:dyDescent="0.2">
      <c r="T687" s="62" t="s">
        <v>1365</v>
      </c>
      <c r="U687" s="77" t="s">
        <v>1365</v>
      </c>
      <c r="V687" s="64" t="s">
        <v>647</v>
      </c>
    </row>
    <row r="688" spans="20:22" x14ac:dyDescent="0.2">
      <c r="T688" s="62" t="s">
        <v>1366</v>
      </c>
      <c r="U688" s="77" t="s">
        <v>1366</v>
      </c>
      <c r="V688" s="64" t="s">
        <v>650</v>
      </c>
    </row>
    <row r="689" spans="20:22" x14ac:dyDescent="0.2">
      <c r="T689" s="62" t="s">
        <v>1367</v>
      </c>
      <c r="U689" s="77" t="s">
        <v>1367</v>
      </c>
      <c r="V689" s="64" t="s">
        <v>653</v>
      </c>
    </row>
    <row r="690" spans="20:22" x14ac:dyDescent="0.2">
      <c r="T690" s="62" t="s">
        <v>1368</v>
      </c>
      <c r="U690" s="77" t="s">
        <v>1368</v>
      </c>
      <c r="V690" s="64" t="s">
        <v>621</v>
      </c>
    </row>
    <row r="691" spans="20:22" x14ac:dyDescent="0.2">
      <c r="T691" s="62" t="s">
        <v>1369</v>
      </c>
      <c r="U691" s="77" t="s">
        <v>1369</v>
      </c>
      <c r="V691" s="64" t="s">
        <v>624</v>
      </c>
    </row>
    <row r="692" spans="20:22" x14ac:dyDescent="0.2">
      <c r="T692" s="62" t="s">
        <v>1370</v>
      </c>
      <c r="U692" s="77" t="s">
        <v>1370</v>
      </c>
      <c r="V692" s="64" t="s">
        <v>643</v>
      </c>
    </row>
    <row r="693" spans="20:22" x14ac:dyDescent="0.2">
      <c r="T693" s="62" t="s">
        <v>1371</v>
      </c>
      <c r="U693" s="77" t="s">
        <v>1371</v>
      </c>
      <c r="V693" s="64" t="s">
        <v>645</v>
      </c>
    </row>
    <row r="694" spans="20:22" x14ac:dyDescent="0.2">
      <c r="T694" s="62" t="s">
        <v>1372</v>
      </c>
      <c r="U694" s="77" t="s">
        <v>1372</v>
      </c>
      <c r="V694" s="64" t="s">
        <v>647</v>
      </c>
    </row>
    <row r="695" spans="20:22" x14ac:dyDescent="0.2">
      <c r="T695" s="62" t="s">
        <v>1373</v>
      </c>
      <c r="U695" s="77" t="s">
        <v>1373</v>
      </c>
      <c r="V695" s="64" t="s">
        <v>650</v>
      </c>
    </row>
    <row r="696" spans="20:22" x14ac:dyDescent="0.2">
      <c r="T696" s="62" t="s">
        <v>1374</v>
      </c>
      <c r="U696" s="77" t="s">
        <v>1374</v>
      </c>
      <c r="V696" s="64" t="s">
        <v>653</v>
      </c>
    </row>
    <row r="697" spans="20:22" x14ac:dyDescent="0.2">
      <c r="T697" s="62" t="s">
        <v>1375</v>
      </c>
      <c r="U697" s="77" t="s">
        <v>1375</v>
      </c>
      <c r="V697" s="64" t="s">
        <v>621</v>
      </c>
    </row>
    <row r="698" spans="20:22" x14ac:dyDescent="0.2">
      <c r="T698" s="62" t="s">
        <v>1376</v>
      </c>
      <c r="U698" s="77" t="s">
        <v>1376</v>
      </c>
      <c r="V698" s="64" t="s">
        <v>624</v>
      </c>
    </row>
    <row r="699" spans="20:22" x14ac:dyDescent="0.2">
      <c r="T699" s="62" t="s">
        <v>1377</v>
      </c>
      <c r="U699" s="77" t="s">
        <v>1377</v>
      </c>
      <c r="V699" s="64" t="s">
        <v>643</v>
      </c>
    </row>
    <row r="700" spans="20:22" x14ac:dyDescent="0.2">
      <c r="T700" s="62" t="s">
        <v>1378</v>
      </c>
      <c r="U700" s="77" t="s">
        <v>1378</v>
      </c>
      <c r="V700" s="64" t="s">
        <v>645</v>
      </c>
    </row>
    <row r="701" spans="20:22" x14ac:dyDescent="0.2">
      <c r="T701" s="62" t="s">
        <v>1379</v>
      </c>
      <c r="U701" s="77" t="s">
        <v>1379</v>
      </c>
      <c r="V701" s="64" t="s">
        <v>647</v>
      </c>
    </row>
    <row r="702" spans="20:22" x14ac:dyDescent="0.2">
      <c r="T702" s="62" t="s">
        <v>1380</v>
      </c>
      <c r="U702" s="77" t="s">
        <v>1380</v>
      </c>
      <c r="V702" s="64" t="s">
        <v>650</v>
      </c>
    </row>
    <row r="703" spans="20:22" x14ac:dyDescent="0.2">
      <c r="T703" s="62" t="s">
        <v>1381</v>
      </c>
      <c r="U703" s="77" t="s">
        <v>1381</v>
      </c>
      <c r="V703" s="64" t="s">
        <v>653</v>
      </c>
    </row>
    <row r="704" spans="20:22" x14ac:dyDescent="0.2">
      <c r="T704" s="62" t="s">
        <v>1382</v>
      </c>
      <c r="U704" s="77" t="s">
        <v>1382</v>
      </c>
      <c r="V704" s="64" t="s">
        <v>621</v>
      </c>
    </row>
    <row r="705" spans="20:22" x14ac:dyDescent="0.2">
      <c r="T705" s="62" t="s">
        <v>1383</v>
      </c>
      <c r="U705" s="77" t="s">
        <v>1383</v>
      </c>
      <c r="V705" s="64" t="s">
        <v>624</v>
      </c>
    </row>
    <row r="706" spans="20:22" x14ac:dyDescent="0.2">
      <c r="T706" s="62" t="s">
        <v>1384</v>
      </c>
      <c r="U706" s="77" t="s">
        <v>1384</v>
      </c>
      <c r="V706" s="64" t="s">
        <v>643</v>
      </c>
    </row>
    <row r="707" spans="20:22" x14ac:dyDescent="0.2">
      <c r="T707" s="62" t="s">
        <v>1385</v>
      </c>
      <c r="U707" s="77" t="s">
        <v>1385</v>
      </c>
      <c r="V707" s="64" t="s">
        <v>645</v>
      </c>
    </row>
    <row r="708" spans="20:22" x14ac:dyDescent="0.2">
      <c r="T708" s="62" t="s">
        <v>1386</v>
      </c>
      <c r="U708" s="77" t="s">
        <v>1386</v>
      </c>
      <c r="V708" s="64" t="s">
        <v>647</v>
      </c>
    </row>
    <row r="709" spans="20:22" x14ac:dyDescent="0.2">
      <c r="T709" s="62" t="s">
        <v>1387</v>
      </c>
      <c r="U709" s="77" t="s">
        <v>1387</v>
      </c>
      <c r="V709" s="64" t="s">
        <v>650</v>
      </c>
    </row>
    <row r="710" spans="20:22" x14ac:dyDescent="0.2">
      <c r="T710" s="62" t="s">
        <v>1388</v>
      </c>
      <c r="U710" s="77" t="s">
        <v>1388</v>
      </c>
      <c r="V710" s="64" t="s">
        <v>653</v>
      </c>
    </row>
    <row r="711" spans="20:22" x14ac:dyDescent="0.2">
      <c r="T711" s="62" t="s">
        <v>1389</v>
      </c>
      <c r="U711" s="77" t="s">
        <v>1389</v>
      </c>
      <c r="V711" s="64" t="s">
        <v>621</v>
      </c>
    </row>
    <row r="712" spans="20:22" x14ac:dyDescent="0.2">
      <c r="T712" s="62" t="s">
        <v>1390</v>
      </c>
      <c r="U712" s="77" t="s">
        <v>1390</v>
      </c>
      <c r="V712" s="64" t="s">
        <v>624</v>
      </c>
    </row>
    <row r="713" spans="20:22" x14ac:dyDescent="0.2">
      <c r="T713" s="62" t="s">
        <v>1391</v>
      </c>
      <c r="U713" s="77" t="s">
        <v>1391</v>
      </c>
      <c r="V713" s="64" t="s">
        <v>643</v>
      </c>
    </row>
    <row r="714" spans="20:22" x14ac:dyDescent="0.2">
      <c r="T714" s="62" t="s">
        <v>1392</v>
      </c>
      <c r="U714" s="77" t="s">
        <v>1392</v>
      </c>
      <c r="V714" s="64" t="s">
        <v>645</v>
      </c>
    </row>
    <row r="715" spans="20:22" x14ac:dyDescent="0.2">
      <c r="T715" s="62" t="s">
        <v>1393</v>
      </c>
      <c r="U715" s="77" t="s">
        <v>1393</v>
      </c>
      <c r="V715" s="64" t="s">
        <v>647</v>
      </c>
    </row>
    <row r="716" spans="20:22" x14ac:dyDescent="0.2">
      <c r="T716" s="62" t="s">
        <v>1394</v>
      </c>
      <c r="U716" s="77" t="s">
        <v>1394</v>
      </c>
      <c r="V716" s="64" t="s">
        <v>650</v>
      </c>
    </row>
    <row r="717" spans="20:22" x14ac:dyDescent="0.2">
      <c r="T717" s="62" t="s">
        <v>1395</v>
      </c>
      <c r="U717" s="77" t="s">
        <v>1395</v>
      </c>
      <c r="V717" s="64" t="s">
        <v>653</v>
      </c>
    </row>
    <row r="718" spans="20:22" x14ac:dyDescent="0.2">
      <c r="T718" s="62" t="s">
        <v>1396</v>
      </c>
      <c r="U718" s="77" t="s">
        <v>1396</v>
      </c>
      <c r="V718" s="64" t="s">
        <v>621</v>
      </c>
    </row>
    <row r="719" spans="20:22" x14ac:dyDescent="0.2">
      <c r="T719" s="62" t="s">
        <v>1397</v>
      </c>
      <c r="U719" s="77" t="s">
        <v>1397</v>
      </c>
      <c r="V719" s="64" t="s">
        <v>624</v>
      </c>
    </row>
    <row r="720" spans="20:22" x14ac:dyDescent="0.2">
      <c r="T720" s="62" t="s">
        <v>1398</v>
      </c>
      <c r="U720" s="77" t="s">
        <v>1398</v>
      </c>
      <c r="V720" s="64" t="s">
        <v>643</v>
      </c>
    </row>
    <row r="721" spans="20:22" x14ac:dyDescent="0.2">
      <c r="T721" s="62" t="s">
        <v>1399</v>
      </c>
      <c r="U721" s="77" t="s">
        <v>1399</v>
      </c>
      <c r="V721" s="64" t="s">
        <v>645</v>
      </c>
    </row>
    <row r="722" spans="20:22" x14ac:dyDescent="0.2">
      <c r="T722" s="62" t="s">
        <v>1400</v>
      </c>
      <c r="U722" s="77" t="s">
        <v>1400</v>
      </c>
      <c r="V722" s="64" t="s">
        <v>647</v>
      </c>
    </row>
    <row r="723" spans="20:22" x14ac:dyDescent="0.2">
      <c r="T723" s="62" t="s">
        <v>1401</v>
      </c>
      <c r="U723" s="77" t="s">
        <v>1401</v>
      </c>
      <c r="V723" s="64" t="s">
        <v>650</v>
      </c>
    </row>
    <row r="724" spans="20:22" x14ac:dyDescent="0.2">
      <c r="T724" s="62" t="s">
        <v>1402</v>
      </c>
      <c r="U724" s="77" t="s">
        <v>1402</v>
      </c>
      <c r="V724" s="64" t="s">
        <v>653</v>
      </c>
    </row>
    <row r="725" spans="20:22" x14ac:dyDescent="0.2">
      <c r="T725" s="62" t="s">
        <v>1403</v>
      </c>
      <c r="U725" s="77" t="s">
        <v>1403</v>
      </c>
      <c r="V725" s="64" t="s">
        <v>621</v>
      </c>
    </row>
    <row r="726" spans="20:22" x14ac:dyDescent="0.2">
      <c r="T726" s="62" t="s">
        <v>1404</v>
      </c>
      <c r="U726" s="77" t="s">
        <v>1404</v>
      </c>
      <c r="V726" s="64" t="s">
        <v>624</v>
      </c>
    </row>
    <row r="727" spans="20:22" x14ac:dyDescent="0.2">
      <c r="T727" s="62" t="s">
        <v>1405</v>
      </c>
      <c r="U727" s="77" t="s">
        <v>1405</v>
      </c>
      <c r="V727" s="64" t="s">
        <v>643</v>
      </c>
    </row>
    <row r="728" spans="20:22" x14ac:dyDescent="0.2">
      <c r="T728" s="62" t="s">
        <v>1406</v>
      </c>
      <c r="U728" s="77" t="s">
        <v>1406</v>
      </c>
      <c r="V728" s="64" t="s">
        <v>645</v>
      </c>
    </row>
    <row r="729" spans="20:22" x14ac:dyDescent="0.2">
      <c r="T729" s="62" t="s">
        <v>1407</v>
      </c>
      <c r="U729" s="77" t="s">
        <v>1407</v>
      </c>
      <c r="V729" s="64" t="s">
        <v>647</v>
      </c>
    </row>
    <row r="730" spans="20:22" x14ac:dyDescent="0.2">
      <c r="T730" s="62" t="s">
        <v>1408</v>
      </c>
      <c r="U730" s="77" t="s">
        <v>1408</v>
      </c>
      <c r="V730" s="64" t="s">
        <v>650</v>
      </c>
    </row>
    <row r="731" spans="20:22" x14ac:dyDescent="0.2">
      <c r="T731" s="62" t="s">
        <v>1409</v>
      </c>
      <c r="U731" s="77" t="s">
        <v>1409</v>
      </c>
      <c r="V731" s="64" t="s">
        <v>653</v>
      </c>
    </row>
    <row r="732" spans="20:22" x14ac:dyDescent="0.2">
      <c r="T732" s="62" t="s">
        <v>1410</v>
      </c>
      <c r="U732" s="77" t="s">
        <v>1410</v>
      </c>
      <c r="V732" s="64" t="s">
        <v>621</v>
      </c>
    </row>
    <row r="733" spans="20:22" x14ac:dyDescent="0.2">
      <c r="T733" s="62" t="s">
        <v>1411</v>
      </c>
      <c r="U733" s="77" t="s">
        <v>1411</v>
      </c>
      <c r="V733" s="64" t="s">
        <v>624</v>
      </c>
    </row>
    <row r="734" spans="20:22" x14ac:dyDescent="0.2">
      <c r="T734" s="62" t="s">
        <v>1412</v>
      </c>
      <c r="U734" s="77" t="s">
        <v>1412</v>
      </c>
      <c r="V734" s="64" t="s">
        <v>643</v>
      </c>
    </row>
    <row r="735" spans="20:22" x14ac:dyDescent="0.2">
      <c r="T735" s="62" t="s">
        <v>1413</v>
      </c>
      <c r="U735" s="77" t="s">
        <v>1413</v>
      </c>
      <c r="V735" s="64" t="s">
        <v>645</v>
      </c>
    </row>
    <row r="736" spans="20:22" x14ac:dyDescent="0.2">
      <c r="T736" s="62" t="s">
        <v>1414</v>
      </c>
      <c r="U736" s="77" t="s">
        <v>1414</v>
      </c>
      <c r="V736" s="64" t="s">
        <v>647</v>
      </c>
    </row>
    <row r="737" spans="20:22" x14ac:dyDescent="0.2">
      <c r="T737" s="62" t="s">
        <v>1415</v>
      </c>
      <c r="U737" s="77" t="s">
        <v>1415</v>
      </c>
      <c r="V737" s="64" t="s">
        <v>650</v>
      </c>
    </row>
    <row r="738" spans="20:22" x14ac:dyDescent="0.2">
      <c r="T738" s="62" t="s">
        <v>1416</v>
      </c>
      <c r="U738" s="77" t="s">
        <v>1416</v>
      </c>
      <c r="V738" s="64" t="s">
        <v>653</v>
      </c>
    </row>
    <row r="739" spans="20:22" x14ac:dyDescent="0.2">
      <c r="T739" s="62" t="s">
        <v>1417</v>
      </c>
      <c r="U739" s="77" t="s">
        <v>1417</v>
      </c>
      <c r="V739" s="64" t="s">
        <v>621</v>
      </c>
    </row>
    <row r="740" spans="20:22" x14ac:dyDescent="0.2">
      <c r="T740" s="62" t="s">
        <v>1418</v>
      </c>
      <c r="U740" s="77" t="s">
        <v>1418</v>
      </c>
      <c r="V740" s="64" t="s">
        <v>624</v>
      </c>
    </row>
    <row r="741" spans="20:22" x14ac:dyDescent="0.2">
      <c r="T741" s="62" t="s">
        <v>1419</v>
      </c>
      <c r="U741" s="77" t="s">
        <v>1419</v>
      </c>
      <c r="V741" s="64" t="s">
        <v>643</v>
      </c>
    </row>
    <row r="742" spans="20:22" x14ac:dyDescent="0.2">
      <c r="T742" s="62" t="s">
        <v>1420</v>
      </c>
      <c r="U742" s="77" t="s">
        <v>1420</v>
      </c>
      <c r="V742" s="64" t="s">
        <v>645</v>
      </c>
    </row>
    <row r="743" spans="20:22" x14ac:dyDescent="0.2">
      <c r="T743" s="62" t="s">
        <v>1421</v>
      </c>
      <c r="U743" s="77" t="s">
        <v>1421</v>
      </c>
      <c r="V743" s="64" t="s">
        <v>647</v>
      </c>
    </row>
    <row r="744" spans="20:22" x14ac:dyDescent="0.2">
      <c r="T744" s="62" t="s">
        <v>1422</v>
      </c>
      <c r="U744" s="77" t="s">
        <v>1422</v>
      </c>
      <c r="V744" s="64" t="s">
        <v>650</v>
      </c>
    </row>
    <row r="745" spans="20:22" x14ac:dyDescent="0.2">
      <c r="T745" s="62" t="s">
        <v>1423</v>
      </c>
      <c r="U745" s="77" t="s">
        <v>1423</v>
      </c>
      <c r="V745" s="64" t="s">
        <v>653</v>
      </c>
    </row>
    <row r="746" spans="20:22" x14ac:dyDescent="0.2">
      <c r="T746" s="62" t="s">
        <v>1424</v>
      </c>
      <c r="U746" s="77" t="s">
        <v>1424</v>
      </c>
      <c r="V746" s="64" t="s">
        <v>621</v>
      </c>
    </row>
    <row r="747" spans="20:22" x14ac:dyDescent="0.2">
      <c r="T747" s="62" t="s">
        <v>1425</v>
      </c>
      <c r="U747" s="77" t="s">
        <v>1425</v>
      </c>
      <c r="V747" s="64" t="s">
        <v>624</v>
      </c>
    </row>
    <row r="748" spans="20:22" x14ac:dyDescent="0.2">
      <c r="T748" s="62" t="s">
        <v>1426</v>
      </c>
      <c r="U748" s="77" t="s">
        <v>1426</v>
      </c>
      <c r="V748" s="64" t="s">
        <v>643</v>
      </c>
    </row>
    <row r="749" spans="20:22" x14ac:dyDescent="0.2">
      <c r="T749" s="62" t="s">
        <v>1427</v>
      </c>
      <c r="U749" s="77" t="s">
        <v>1427</v>
      </c>
      <c r="V749" s="64" t="s">
        <v>645</v>
      </c>
    </row>
    <row r="750" spans="20:22" x14ac:dyDescent="0.2">
      <c r="T750" s="62" t="s">
        <v>1428</v>
      </c>
      <c r="U750" s="77" t="s">
        <v>1428</v>
      </c>
      <c r="V750" s="64" t="s">
        <v>647</v>
      </c>
    </row>
    <row r="751" spans="20:22" x14ac:dyDescent="0.2">
      <c r="T751" s="62" t="s">
        <v>1429</v>
      </c>
      <c r="U751" s="77" t="s">
        <v>1429</v>
      </c>
      <c r="V751" s="64" t="s">
        <v>650</v>
      </c>
    </row>
    <row r="752" spans="20:22" x14ac:dyDescent="0.2">
      <c r="T752" s="62" t="s">
        <v>1430</v>
      </c>
      <c r="U752" s="77" t="s">
        <v>1430</v>
      </c>
      <c r="V752" s="64" t="s">
        <v>653</v>
      </c>
    </row>
    <row r="753" spans="20:22" x14ac:dyDescent="0.2">
      <c r="T753" s="62" t="s">
        <v>1431</v>
      </c>
      <c r="U753" s="77" t="s">
        <v>1431</v>
      </c>
      <c r="V753" s="64" t="s">
        <v>621</v>
      </c>
    </row>
    <row r="754" spans="20:22" x14ac:dyDescent="0.2">
      <c r="T754" s="62" t="s">
        <v>1432</v>
      </c>
      <c r="U754" s="77" t="s">
        <v>1432</v>
      </c>
      <c r="V754" s="64" t="s">
        <v>624</v>
      </c>
    </row>
    <row r="755" spans="20:22" x14ac:dyDescent="0.2">
      <c r="T755" s="62" t="s">
        <v>1433</v>
      </c>
      <c r="U755" s="77" t="s">
        <v>1433</v>
      </c>
      <c r="V755" s="64" t="s">
        <v>643</v>
      </c>
    </row>
    <row r="756" spans="20:22" x14ac:dyDescent="0.2">
      <c r="T756" s="62" t="s">
        <v>1434</v>
      </c>
      <c r="U756" s="77" t="s">
        <v>1434</v>
      </c>
      <c r="V756" s="64" t="s">
        <v>645</v>
      </c>
    </row>
    <row r="757" spans="20:22" x14ac:dyDescent="0.2">
      <c r="T757" s="62" t="s">
        <v>1435</v>
      </c>
      <c r="U757" s="77" t="s">
        <v>1435</v>
      </c>
      <c r="V757" s="64" t="s">
        <v>647</v>
      </c>
    </row>
    <row r="758" spans="20:22" x14ac:dyDescent="0.2">
      <c r="T758" s="62" t="s">
        <v>1436</v>
      </c>
      <c r="U758" s="77" t="s">
        <v>1436</v>
      </c>
      <c r="V758" s="64" t="s">
        <v>650</v>
      </c>
    </row>
    <row r="759" spans="20:22" x14ac:dyDescent="0.2">
      <c r="T759" s="62" t="s">
        <v>1437</v>
      </c>
      <c r="U759" s="77" t="s">
        <v>1437</v>
      </c>
      <c r="V759" s="64" t="s">
        <v>653</v>
      </c>
    </row>
    <row r="760" spans="20:22" x14ac:dyDescent="0.2">
      <c r="T760" s="62" t="s">
        <v>1438</v>
      </c>
      <c r="U760" s="77" t="s">
        <v>1438</v>
      </c>
      <c r="V760" s="64" t="s">
        <v>621</v>
      </c>
    </row>
    <row r="761" spans="20:22" x14ac:dyDescent="0.2">
      <c r="T761" s="62" t="s">
        <v>1439</v>
      </c>
      <c r="U761" s="77" t="s">
        <v>1439</v>
      </c>
      <c r="V761" s="64" t="s">
        <v>624</v>
      </c>
    </row>
    <row r="762" spans="20:22" x14ac:dyDescent="0.2">
      <c r="T762" s="62" t="s">
        <v>1440</v>
      </c>
      <c r="U762" s="77" t="s">
        <v>1440</v>
      </c>
      <c r="V762" s="64" t="s">
        <v>643</v>
      </c>
    </row>
    <row r="763" spans="20:22" x14ac:dyDescent="0.2">
      <c r="T763" s="62" t="s">
        <v>1441</v>
      </c>
      <c r="U763" s="77" t="s">
        <v>1441</v>
      </c>
      <c r="V763" s="64" t="s">
        <v>645</v>
      </c>
    </row>
    <row r="764" spans="20:22" x14ac:dyDescent="0.2">
      <c r="T764" s="62" t="s">
        <v>1442</v>
      </c>
      <c r="U764" s="77" t="s">
        <v>1442</v>
      </c>
      <c r="V764" s="64" t="s">
        <v>647</v>
      </c>
    </row>
    <row r="765" spans="20:22" x14ac:dyDescent="0.2">
      <c r="T765" s="62" t="s">
        <v>1443</v>
      </c>
      <c r="U765" s="77" t="s">
        <v>1443</v>
      </c>
      <c r="V765" s="64" t="s">
        <v>650</v>
      </c>
    </row>
    <row r="766" spans="20:22" x14ac:dyDescent="0.2">
      <c r="T766" s="62" t="s">
        <v>1444</v>
      </c>
      <c r="U766" s="77" t="s">
        <v>1444</v>
      </c>
      <c r="V766" s="64" t="s">
        <v>653</v>
      </c>
    </row>
    <row r="767" spans="20:22" x14ac:dyDescent="0.2">
      <c r="T767" s="62" t="s">
        <v>1445</v>
      </c>
      <c r="U767" s="77" t="s">
        <v>1445</v>
      </c>
      <c r="V767" s="64" t="s">
        <v>621</v>
      </c>
    </row>
    <row r="768" spans="20:22" x14ac:dyDescent="0.2">
      <c r="T768" s="62" t="s">
        <v>1446</v>
      </c>
      <c r="U768" s="77" t="s">
        <v>1446</v>
      </c>
      <c r="V768" s="64" t="s">
        <v>624</v>
      </c>
    </row>
    <row r="769" spans="20:22" x14ac:dyDescent="0.2">
      <c r="T769" s="62" t="s">
        <v>1447</v>
      </c>
      <c r="U769" s="77" t="s">
        <v>1447</v>
      </c>
      <c r="V769" s="64" t="s">
        <v>643</v>
      </c>
    </row>
    <row r="770" spans="20:22" x14ac:dyDescent="0.2">
      <c r="T770" s="62" t="s">
        <v>1448</v>
      </c>
      <c r="U770" s="77" t="s">
        <v>1448</v>
      </c>
      <c r="V770" s="64" t="s">
        <v>645</v>
      </c>
    </row>
    <row r="771" spans="20:22" x14ac:dyDescent="0.2">
      <c r="T771" s="62" t="s">
        <v>1449</v>
      </c>
      <c r="U771" s="77" t="s">
        <v>1449</v>
      </c>
      <c r="V771" s="64" t="s">
        <v>647</v>
      </c>
    </row>
    <row r="772" spans="20:22" x14ac:dyDescent="0.2">
      <c r="T772" s="62" t="s">
        <v>1450</v>
      </c>
      <c r="U772" s="77" t="s">
        <v>1450</v>
      </c>
      <c r="V772" s="64" t="s">
        <v>650</v>
      </c>
    </row>
    <row r="773" spans="20:22" x14ac:dyDescent="0.2">
      <c r="T773" s="62" t="s">
        <v>1451</v>
      </c>
      <c r="U773" s="77" t="s">
        <v>1451</v>
      </c>
      <c r="V773" s="64" t="s">
        <v>653</v>
      </c>
    </row>
    <row r="774" spans="20:22" x14ac:dyDescent="0.2">
      <c r="T774" s="62" t="s">
        <v>1452</v>
      </c>
      <c r="U774" s="77" t="s">
        <v>1452</v>
      </c>
      <c r="V774" s="64" t="s">
        <v>621</v>
      </c>
    </row>
    <row r="775" spans="20:22" x14ac:dyDescent="0.2">
      <c r="T775" s="62" t="s">
        <v>1453</v>
      </c>
      <c r="U775" s="77" t="s">
        <v>1453</v>
      </c>
      <c r="V775" s="64" t="s">
        <v>624</v>
      </c>
    </row>
    <row r="776" spans="20:22" x14ac:dyDescent="0.2">
      <c r="T776" s="62" t="s">
        <v>1454</v>
      </c>
      <c r="U776" s="77" t="s">
        <v>1454</v>
      </c>
      <c r="V776" s="64" t="s">
        <v>643</v>
      </c>
    </row>
    <row r="777" spans="20:22" x14ac:dyDescent="0.2">
      <c r="T777" s="62" t="s">
        <v>1455</v>
      </c>
      <c r="U777" s="77" t="s">
        <v>1455</v>
      </c>
      <c r="V777" s="64" t="s">
        <v>645</v>
      </c>
    </row>
    <row r="778" spans="20:22" x14ac:dyDescent="0.2">
      <c r="T778" s="62" t="s">
        <v>1456</v>
      </c>
      <c r="U778" s="77" t="s">
        <v>1456</v>
      </c>
      <c r="V778" s="64" t="s">
        <v>647</v>
      </c>
    </row>
    <row r="779" spans="20:22" x14ac:dyDescent="0.2">
      <c r="T779" s="62" t="s">
        <v>1457</v>
      </c>
      <c r="U779" s="77" t="s">
        <v>1457</v>
      </c>
      <c r="V779" s="64" t="s">
        <v>650</v>
      </c>
    </row>
    <row r="780" spans="20:22" x14ac:dyDescent="0.2">
      <c r="T780" s="62" t="s">
        <v>1458</v>
      </c>
      <c r="U780" s="77" t="s">
        <v>1458</v>
      </c>
      <c r="V780" s="64" t="s">
        <v>653</v>
      </c>
    </row>
    <row r="781" spans="20:22" x14ac:dyDescent="0.2">
      <c r="T781" s="62" t="s">
        <v>1459</v>
      </c>
      <c r="U781" s="77" t="s">
        <v>1459</v>
      </c>
      <c r="V781" s="64" t="s">
        <v>621</v>
      </c>
    </row>
    <row r="782" spans="20:22" x14ac:dyDescent="0.2">
      <c r="T782" s="62" t="s">
        <v>1460</v>
      </c>
      <c r="U782" s="77" t="s">
        <v>1460</v>
      </c>
      <c r="V782" s="64" t="s">
        <v>624</v>
      </c>
    </row>
    <row r="783" spans="20:22" x14ac:dyDescent="0.2">
      <c r="T783" s="62" t="s">
        <v>1461</v>
      </c>
      <c r="U783" s="77" t="s">
        <v>1461</v>
      </c>
      <c r="V783" s="64" t="s">
        <v>643</v>
      </c>
    </row>
    <row r="784" spans="20:22" x14ac:dyDescent="0.2">
      <c r="T784" s="62" t="s">
        <v>1462</v>
      </c>
      <c r="U784" s="77" t="s">
        <v>1462</v>
      </c>
      <c r="V784" s="64" t="s">
        <v>645</v>
      </c>
    </row>
    <row r="785" spans="20:22" x14ac:dyDescent="0.2">
      <c r="T785" s="62" t="s">
        <v>1463</v>
      </c>
      <c r="U785" s="77" t="s">
        <v>1463</v>
      </c>
      <c r="V785" s="64" t="s">
        <v>647</v>
      </c>
    </row>
    <row r="786" spans="20:22" x14ac:dyDescent="0.2">
      <c r="T786" s="62" t="s">
        <v>1464</v>
      </c>
      <c r="U786" s="77" t="s">
        <v>1464</v>
      </c>
      <c r="V786" s="64" t="s">
        <v>650</v>
      </c>
    </row>
    <row r="787" spans="20:22" x14ac:dyDescent="0.2">
      <c r="T787" s="62" t="s">
        <v>1465</v>
      </c>
      <c r="U787" s="77" t="s">
        <v>1465</v>
      </c>
      <c r="V787" s="64" t="s">
        <v>653</v>
      </c>
    </row>
    <row r="788" spans="20:22" x14ac:dyDescent="0.2">
      <c r="T788" s="62" t="s">
        <v>1466</v>
      </c>
      <c r="U788" s="77" t="s">
        <v>1466</v>
      </c>
      <c r="V788" s="64" t="s">
        <v>621</v>
      </c>
    </row>
    <row r="789" spans="20:22" x14ac:dyDescent="0.2">
      <c r="T789" s="62" t="s">
        <v>1467</v>
      </c>
      <c r="U789" s="77" t="s">
        <v>1467</v>
      </c>
      <c r="V789" s="64" t="s">
        <v>624</v>
      </c>
    </row>
    <row r="790" spans="20:22" x14ac:dyDescent="0.2">
      <c r="T790" s="62" t="s">
        <v>1468</v>
      </c>
      <c r="U790" s="77" t="s">
        <v>1468</v>
      </c>
      <c r="V790" s="64" t="s">
        <v>643</v>
      </c>
    </row>
    <row r="791" spans="20:22" x14ac:dyDescent="0.2">
      <c r="T791" s="62" t="s">
        <v>1469</v>
      </c>
      <c r="U791" s="77" t="s">
        <v>1469</v>
      </c>
      <c r="V791" s="64" t="s">
        <v>645</v>
      </c>
    </row>
    <row r="792" spans="20:22" x14ac:dyDescent="0.2">
      <c r="T792" s="62" t="s">
        <v>1470</v>
      </c>
      <c r="U792" s="77" t="s">
        <v>1470</v>
      </c>
      <c r="V792" s="64" t="s">
        <v>647</v>
      </c>
    </row>
    <row r="793" spans="20:22" x14ac:dyDescent="0.2">
      <c r="T793" s="62" t="s">
        <v>1471</v>
      </c>
      <c r="U793" s="77" t="s">
        <v>1471</v>
      </c>
      <c r="V793" s="64" t="s">
        <v>650</v>
      </c>
    </row>
    <row r="794" spans="20:22" x14ac:dyDescent="0.2">
      <c r="T794" s="62" t="s">
        <v>1472</v>
      </c>
      <c r="U794" s="77" t="s">
        <v>1472</v>
      </c>
      <c r="V794" s="64" t="s">
        <v>653</v>
      </c>
    </row>
    <row r="795" spans="20:22" x14ac:dyDescent="0.2">
      <c r="T795" s="62" t="s">
        <v>1473</v>
      </c>
      <c r="U795" s="77" t="s">
        <v>1473</v>
      </c>
      <c r="V795" s="64" t="s">
        <v>621</v>
      </c>
    </row>
    <row r="796" spans="20:22" x14ac:dyDescent="0.2">
      <c r="T796" s="62" t="s">
        <v>1474</v>
      </c>
      <c r="U796" s="77" t="s">
        <v>1474</v>
      </c>
      <c r="V796" s="64" t="s">
        <v>624</v>
      </c>
    </row>
    <row r="797" spans="20:22" x14ac:dyDescent="0.2">
      <c r="T797" s="62" t="s">
        <v>1475</v>
      </c>
      <c r="U797" s="77" t="s">
        <v>1475</v>
      </c>
      <c r="V797" s="64" t="s">
        <v>643</v>
      </c>
    </row>
    <row r="798" spans="20:22" x14ac:dyDescent="0.2">
      <c r="T798" s="62" t="s">
        <v>1476</v>
      </c>
      <c r="U798" s="77" t="s">
        <v>1476</v>
      </c>
      <c r="V798" s="64" t="s">
        <v>645</v>
      </c>
    </row>
    <row r="799" spans="20:22" x14ac:dyDescent="0.2">
      <c r="T799" s="62" t="s">
        <v>1477</v>
      </c>
      <c r="U799" s="77" t="s">
        <v>1477</v>
      </c>
      <c r="V799" s="64" t="s">
        <v>647</v>
      </c>
    </row>
    <row r="800" spans="20:22" x14ac:dyDescent="0.2">
      <c r="T800" s="62" t="s">
        <v>1478</v>
      </c>
      <c r="U800" s="77" t="s">
        <v>1478</v>
      </c>
      <c r="V800" s="64" t="s">
        <v>650</v>
      </c>
    </row>
    <row r="801" spans="20:22" x14ac:dyDescent="0.2">
      <c r="T801" s="62" t="s">
        <v>1479</v>
      </c>
      <c r="U801" s="77" t="s">
        <v>1479</v>
      </c>
      <c r="V801" s="64" t="s">
        <v>653</v>
      </c>
    </row>
    <row r="802" spans="20:22" x14ac:dyDescent="0.2">
      <c r="T802" s="62" t="s">
        <v>1480</v>
      </c>
      <c r="U802" s="77" t="s">
        <v>1480</v>
      </c>
      <c r="V802" s="64" t="s">
        <v>621</v>
      </c>
    </row>
    <row r="803" spans="20:22" x14ac:dyDescent="0.2">
      <c r="T803" s="62" t="s">
        <v>1481</v>
      </c>
      <c r="U803" s="77" t="s">
        <v>1481</v>
      </c>
      <c r="V803" s="64" t="s">
        <v>624</v>
      </c>
    </row>
    <row r="804" spans="20:22" x14ac:dyDescent="0.2">
      <c r="T804" s="62" t="s">
        <v>1482</v>
      </c>
      <c r="U804" s="77" t="s">
        <v>1482</v>
      </c>
      <c r="V804" s="64" t="s">
        <v>643</v>
      </c>
    </row>
    <row r="805" spans="20:22" x14ac:dyDescent="0.2">
      <c r="T805" s="62" t="s">
        <v>1483</v>
      </c>
      <c r="U805" s="77" t="s">
        <v>1483</v>
      </c>
      <c r="V805" s="64" t="s">
        <v>645</v>
      </c>
    </row>
    <row r="806" spans="20:22" x14ac:dyDescent="0.2">
      <c r="T806" s="62" t="s">
        <v>1484</v>
      </c>
      <c r="U806" s="77" t="s">
        <v>1484</v>
      </c>
      <c r="V806" s="64" t="s">
        <v>647</v>
      </c>
    </row>
    <row r="807" spans="20:22" x14ac:dyDescent="0.2">
      <c r="T807" s="62" t="s">
        <v>1485</v>
      </c>
      <c r="U807" s="77" t="s">
        <v>1485</v>
      </c>
      <c r="V807" s="64" t="s">
        <v>650</v>
      </c>
    </row>
    <row r="808" spans="20:22" x14ac:dyDescent="0.2">
      <c r="T808" s="62" t="s">
        <v>1486</v>
      </c>
      <c r="U808" s="77" t="s">
        <v>1486</v>
      </c>
      <c r="V808" s="64" t="s">
        <v>653</v>
      </c>
    </row>
    <row r="809" spans="20:22" x14ac:dyDescent="0.2">
      <c r="T809" s="62" t="s">
        <v>1487</v>
      </c>
      <c r="U809" s="77" t="s">
        <v>1487</v>
      </c>
      <c r="V809" s="64" t="s">
        <v>621</v>
      </c>
    </row>
    <row r="810" spans="20:22" x14ac:dyDescent="0.2">
      <c r="T810" s="62" t="s">
        <v>1488</v>
      </c>
      <c r="U810" s="77" t="s">
        <v>1488</v>
      </c>
      <c r="V810" s="64" t="s">
        <v>624</v>
      </c>
    </row>
    <row r="811" spans="20:22" x14ac:dyDescent="0.2">
      <c r="T811" s="62" t="s">
        <v>1489</v>
      </c>
      <c r="U811" s="77" t="s">
        <v>1489</v>
      </c>
      <c r="V811" s="64" t="s">
        <v>643</v>
      </c>
    </row>
    <row r="812" spans="20:22" x14ac:dyDescent="0.2">
      <c r="T812" s="62" t="s">
        <v>1490</v>
      </c>
      <c r="U812" s="77" t="s">
        <v>1490</v>
      </c>
      <c r="V812" s="64" t="s">
        <v>645</v>
      </c>
    </row>
    <row r="813" spans="20:22" x14ac:dyDescent="0.2">
      <c r="T813" s="62" t="s">
        <v>1491</v>
      </c>
      <c r="U813" s="77" t="s">
        <v>1491</v>
      </c>
      <c r="V813" s="64" t="s">
        <v>647</v>
      </c>
    </row>
    <row r="814" spans="20:22" x14ac:dyDescent="0.2">
      <c r="T814" s="62" t="s">
        <v>1492</v>
      </c>
      <c r="U814" s="77" t="s">
        <v>1492</v>
      </c>
      <c r="V814" s="64" t="s">
        <v>650</v>
      </c>
    </row>
    <row r="815" spans="20:22" x14ac:dyDescent="0.2">
      <c r="T815" s="62" t="s">
        <v>1493</v>
      </c>
      <c r="U815" s="77" t="s">
        <v>1493</v>
      </c>
      <c r="V815" s="64" t="s">
        <v>653</v>
      </c>
    </row>
    <row r="816" spans="20:22" x14ac:dyDescent="0.2">
      <c r="T816" s="62" t="s">
        <v>1494</v>
      </c>
      <c r="U816" s="77" t="s">
        <v>1494</v>
      </c>
      <c r="V816" s="64" t="s">
        <v>621</v>
      </c>
    </row>
    <row r="817" spans="20:22" x14ac:dyDescent="0.2">
      <c r="T817" s="62" t="s">
        <v>1495</v>
      </c>
      <c r="U817" s="77" t="s">
        <v>1495</v>
      </c>
      <c r="V817" s="64" t="s">
        <v>624</v>
      </c>
    </row>
    <row r="818" spans="20:22" x14ac:dyDescent="0.2">
      <c r="T818" s="62" t="s">
        <v>1496</v>
      </c>
      <c r="U818" s="77" t="s">
        <v>1496</v>
      </c>
      <c r="V818" s="64" t="s">
        <v>643</v>
      </c>
    </row>
    <row r="819" spans="20:22" x14ac:dyDescent="0.2">
      <c r="T819" s="62" t="s">
        <v>1497</v>
      </c>
      <c r="U819" s="77" t="s">
        <v>1497</v>
      </c>
      <c r="V819" s="64" t="s">
        <v>645</v>
      </c>
    </row>
    <row r="820" spans="20:22" x14ac:dyDescent="0.2">
      <c r="T820" s="62" t="s">
        <v>1498</v>
      </c>
      <c r="U820" s="77" t="s">
        <v>1498</v>
      </c>
      <c r="V820" s="64" t="s">
        <v>647</v>
      </c>
    </row>
    <row r="821" spans="20:22" x14ac:dyDescent="0.2">
      <c r="T821" s="62" t="s">
        <v>1499</v>
      </c>
      <c r="U821" s="77" t="s">
        <v>1499</v>
      </c>
      <c r="V821" s="64" t="s">
        <v>650</v>
      </c>
    </row>
    <row r="822" spans="20:22" x14ac:dyDescent="0.2">
      <c r="T822" s="62" t="s">
        <v>1500</v>
      </c>
      <c r="U822" s="77" t="s">
        <v>1500</v>
      </c>
      <c r="V822" s="64" t="s">
        <v>653</v>
      </c>
    </row>
    <row r="823" spans="20:22" x14ac:dyDescent="0.2">
      <c r="T823" s="62" t="s">
        <v>1501</v>
      </c>
      <c r="U823" s="77" t="s">
        <v>1501</v>
      </c>
      <c r="V823" s="64" t="s">
        <v>621</v>
      </c>
    </row>
    <row r="824" spans="20:22" x14ac:dyDescent="0.2">
      <c r="T824" s="62" t="s">
        <v>1502</v>
      </c>
      <c r="U824" s="77" t="s">
        <v>1502</v>
      </c>
      <c r="V824" s="64" t="s">
        <v>624</v>
      </c>
    </row>
    <row r="825" spans="20:22" x14ac:dyDescent="0.2">
      <c r="T825" s="62" t="s">
        <v>1503</v>
      </c>
      <c r="U825" s="77" t="s">
        <v>1503</v>
      </c>
      <c r="V825" s="64" t="s">
        <v>643</v>
      </c>
    </row>
    <row r="826" spans="20:22" x14ac:dyDescent="0.2">
      <c r="T826" s="62" t="s">
        <v>1504</v>
      </c>
      <c r="U826" s="77" t="s">
        <v>1504</v>
      </c>
      <c r="V826" s="64" t="s">
        <v>645</v>
      </c>
    </row>
    <row r="827" spans="20:22" x14ac:dyDescent="0.2">
      <c r="T827" s="62" t="s">
        <v>1505</v>
      </c>
      <c r="U827" s="77" t="s">
        <v>1505</v>
      </c>
      <c r="V827" s="64" t="s">
        <v>647</v>
      </c>
    </row>
    <row r="828" spans="20:22" x14ac:dyDescent="0.2">
      <c r="T828" s="62" t="s">
        <v>1506</v>
      </c>
      <c r="U828" s="77" t="s">
        <v>1506</v>
      </c>
      <c r="V828" s="64" t="s">
        <v>650</v>
      </c>
    </row>
    <row r="829" spans="20:22" x14ac:dyDescent="0.2">
      <c r="T829" s="62" t="s">
        <v>1507</v>
      </c>
      <c r="U829" s="77" t="s">
        <v>1507</v>
      </c>
      <c r="V829" s="64" t="s">
        <v>653</v>
      </c>
    </row>
    <row r="830" spans="20:22" x14ac:dyDescent="0.2">
      <c r="T830" s="62" t="s">
        <v>1508</v>
      </c>
      <c r="U830" s="77" t="s">
        <v>1508</v>
      </c>
      <c r="V830" s="64" t="s">
        <v>621</v>
      </c>
    </row>
    <row r="831" spans="20:22" x14ac:dyDescent="0.2">
      <c r="T831" s="62" t="s">
        <v>1509</v>
      </c>
      <c r="U831" s="77" t="s">
        <v>1509</v>
      </c>
      <c r="V831" s="64" t="s">
        <v>624</v>
      </c>
    </row>
    <row r="832" spans="20:22" x14ac:dyDescent="0.2">
      <c r="T832" s="62" t="s">
        <v>1510</v>
      </c>
      <c r="U832" s="77" t="s">
        <v>1510</v>
      </c>
      <c r="V832" s="64" t="s">
        <v>643</v>
      </c>
    </row>
    <row r="833" spans="20:22" x14ac:dyDescent="0.2">
      <c r="T833" s="62" t="s">
        <v>1511</v>
      </c>
      <c r="U833" s="77" t="s">
        <v>1511</v>
      </c>
      <c r="V833" s="64" t="s">
        <v>645</v>
      </c>
    </row>
    <row r="834" spans="20:22" x14ac:dyDescent="0.2">
      <c r="T834" s="62" t="s">
        <v>1512</v>
      </c>
      <c r="U834" s="77" t="s">
        <v>1512</v>
      </c>
      <c r="V834" s="64" t="s">
        <v>647</v>
      </c>
    </row>
    <row r="835" spans="20:22" x14ac:dyDescent="0.2">
      <c r="T835" s="62" t="s">
        <v>1513</v>
      </c>
      <c r="U835" s="77" t="s">
        <v>1513</v>
      </c>
      <c r="V835" s="64" t="s">
        <v>650</v>
      </c>
    </row>
    <row r="836" spans="20:22" x14ac:dyDescent="0.2">
      <c r="T836" s="62" t="s">
        <v>1514</v>
      </c>
      <c r="U836" s="77" t="s">
        <v>1514</v>
      </c>
      <c r="V836" s="64" t="s">
        <v>653</v>
      </c>
    </row>
    <row r="837" spans="20:22" x14ac:dyDescent="0.2">
      <c r="T837" s="62" t="s">
        <v>1515</v>
      </c>
      <c r="U837" s="77" t="s">
        <v>1515</v>
      </c>
      <c r="V837" s="64" t="s">
        <v>621</v>
      </c>
    </row>
    <row r="838" spans="20:22" x14ac:dyDescent="0.2">
      <c r="T838" s="62" t="s">
        <v>1516</v>
      </c>
      <c r="U838" s="77" t="s">
        <v>1516</v>
      </c>
      <c r="V838" s="64" t="s">
        <v>624</v>
      </c>
    </row>
    <row r="839" spans="20:22" x14ac:dyDescent="0.2">
      <c r="T839" s="62" t="s">
        <v>1517</v>
      </c>
      <c r="U839" s="77" t="s">
        <v>1517</v>
      </c>
      <c r="V839" s="64" t="s">
        <v>643</v>
      </c>
    </row>
    <row r="840" spans="20:22" x14ac:dyDescent="0.2">
      <c r="T840" s="62" t="s">
        <v>1518</v>
      </c>
      <c r="U840" s="77" t="s">
        <v>1518</v>
      </c>
      <c r="V840" s="64" t="s">
        <v>645</v>
      </c>
    </row>
    <row r="841" spans="20:22" x14ac:dyDescent="0.2">
      <c r="T841" s="62" t="s">
        <v>1519</v>
      </c>
      <c r="U841" s="77" t="s">
        <v>1519</v>
      </c>
      <c r="V841" s="64" t="s">
        <v>647</v>
      </c>
    </row>
    <row r="842" spans="20:22" x14ac:dyDescent="0.2">
      <c r="T842" s="62" t="s">
        <v>1520</v>
      </c>
      <c r="U842" s="77" t="s">
        <v>1520</v>
      </c>
      <c r="V842" s="64" t="s">
        <v>650</v>
      </c>
    </row>
    <row r="843" spans="20:22" x14ac:dyDescent="0.2">
      <c r="T843" s="62" t="s">
        <v>1521</v>
      </c>
      <c r="U843" s="77" t="s">
        <v>1521</v>
      </c>
      <c r="V843" s="64" t="s">
        <v>653</v>
      </c>
    </row>
    <row r="844" spans="20:22" x14ac:dyDescent="0.2">
      <c r="T844" s="62" t="s">
        <v>1522</v>
      </c>
      <c r="U844" s="77" t="s">
        <v>1522</v>
      </c>
      <c r="V844" s="64" t="s">
        <v>621</v>
      </c>
    </row>
    <row r="845" spans="20:22" x14ac:dyDescent="0.2">
      <c r="T845" s="62" t="s">
        <v>1523</v>
      </c>
      <c r="U845" s="77" t="s">
        <v>1523</v>
      </c>
      <c r="V845" s="64" t="s">
        <v>624</v>
      </c>
    </row>
    <row r="846" spans="20:22" x14ac:dyDescent="0.2">
      <c r="T846" s="62" t="s">
        <v>1524</v>
      </c>
      <c r="U846" s="77" t="s">
        <v>1524</v>
      </c>
      <c r="V846" s="64" t="s">
        <v>643</v>
      </c>
    </row>
    <row r="847" spans="20:22" x14ac:dyDescent="0.2">
      <c r="T847" s="62" t="s">
        <v>1525</v>
      </c>
      <c r="U847" s="77" t="s">
        <v>1525</v>
      </c>
      <c r="V847" s="64" t="s">
        <v>645</v>
      </c>
    </row>
    <row r="848" spans="20:22" x14ac:dyDescent="0.2">
      <c r="T848" s="62" t="s">
        <v>1526</v>
      </c>
      <c r="U848" s="77" t="s">
        <v>1526</v>
      </c>
      <c r="V848" s="64" t="s">
        <v>647</v>
      </c>
    </row>
    <row r="849" spans="20:22" x14ac:dyDescent="0.2">
      <c r="T849" s="62" t="s">
        <v>1527</v>
      </c>
      <c r="U849" s="77" t="s">
        <v>1527</v>
      </c>
      <c r="V849" s="64" t="s">
        <v>650</v>
      </c>
    </row>
    <row r="850" spans="20:22" x14ac:dyDescent="0.2">
      <c r="T850" s="62" t="s">
        <v>1528</v>
      </c>
      <c r="U850" s="77" t="s">
        <v>1528</v>
      </c>
      <c r="V850" s="64" t="s">
        <v>653</v>
      </c>
    </row>
    <row r="851" spans="20:22" x14ac:dyDescent="0.2">
      <c r="T851" s="62" t="s">
        <v>1529</v>
      </c>
      <c r="U851" s="77" t="s">
        <v>1529</v>
      </c>
      <c r="V851" s="64" t="s">
        <v>621</v>
      </c>
    </row>
    <row r="852" spans="20:22" x14ac:dyDescent="0.2">
      <c r="T852" s="62" t="s">
        <v>1530</v>
      </c>
      <c r="U852" s="77" t="s">
        <v>1530</v>
      </c>
      <c r="V852" s="64" t="s">
        <v>624</v>
      </c>
    </row>
    <row r="853" spans="20:22" x14ac:dyDescent="0.2">
      <c r="T853" s="62" t="s">
        <v>1531</v>
      </c>
      <c r="U853" s="77" t="s">
        <v>1531</v>
      </c>
      <c r="V853" s="64" t="s">
        <v>643</v>
      </c>
    </row>
    <row r="854" spans="20:22" x14ac:dyDescent="0.2">
      <c r="T854" s="62" t="s">
        <v>1532</v>
      </c>
      <c r="U854" s="77" t="s">
        <v>1532</v>
      </c>
      <c r="V854" s="64" t="s">
        <v>645</v>
      </c>
    </row>
    <row r="855" spans="20:22" x14ac:dyDescent="0.2">
      <c r="T855" s="62" t="s">
        <v>1533</v>
      </c>
      <c r="U855" s="77" t="s">
        <v>1533</v>
      </c>
      <c r="V855" s="64" t="s">
        <v>647</v>
      </c>
    </row>
    <row r="856" spans="20:22" x14ac:dyDescent="0.2">
      <c r="T856" s="62" t="s">
        <v>1534</v>
      </c>
      <c r="U856" s="77" t="s">
        <v>1534</v>
      </c>
      <c r="V856" s="64" t="s">
        <v>650</v>
      </c>
    </row>
    <row r="857" spans="20:22" x14ac:dyDescent="0.2">
      <c r="T857" s="62" t="s">
        <v>1535</v>
      </c>
      <c r="U857" s="77" t="s">
        <v>1535</v>
      </c>
      <c r="V857" s="64" t="s">
        <v>653</v>
      </c>
    </row>
    <row r="858" spans="20:22" x14ac:dyDescent="0.2">
      <c r="T858" s="62" t="s">
        <v>1536</v>
      </c>
      <c r="U858" s="77" t="s">
        <v>1536</v>
      </c>
      <c r="V858" s="64" t="s">
        <v>621</v>
      </c>
    </row>
    <row r="859" spans="20:22" x14ac:dyDescent="0.2">
      <c r="T859" s="62" t="s">
        <v>1537</v>
      </c>
      <c r="U859" s="77" t="s">
        <v>1537</v>
      </c>
      <c r="V859" s="64" t="s">
        <v>624</v>
      </c>
    </row>
    <row r="860" spans="20:22" x14ac:dyDescent="0.2">
      <c r="T860" s="62" t="s">
        <v>1538</v>
      </c>
      <c r="U860" s="77" t="s">
        <v>1538</v>
      </c>
      <c r="V860" s="64" t="s">
        <v>643</v>
      </c>
    </row>
    <row r="861" spans="20:22" x14ac:dyDescent="0.2">
      <c r="T861" s="62" t="s">
        <v>1539</v>
      </c>
      <c r="U861" s="77" t="s">
        <v>1539</v>
      </c>
      <c r="V861" s="64" t="s">
        <v>645</v>
      </c>
    </row>
    <row r="862" spans="20:22" x14ac:dyDescent="0.2">
      <c r="T862" s="62" t="s">
        <v>1540</v>
      </c>
      <c r="U862" s="77" t="s">
        <v>1540</v>
      </c>
      <c r="V862" s="64" t="s">
        <v>647</v>
      </c>
    </row>
    <row r="863" spans="20:22" x14ac:dyDescent="0.2">
      <c r="T863" s="62" t="s">
        <v>1541</v>
      </c>
      <c r="U863" s="77" t="s">
        <v>1541</v>
      </c>
      <c r="V863" s="64" t="s">
        <v>650</v>
      </c>
    </row>
    <row r="864" spans="20:22" x14ac:dyDescent="0.2">
      <c r="T864" s="62" t="s">
        <v>1542</v>
      </c>
      <c r="U864" s="77" t="s">
        <v>1542</v>
      </c>
      <c r="V864" s="64" t="s">
        <v>653</v>
      </c>
    </row>
    <row r="865" spans="20:22" x14ac:dyDescent="0.2">
      <c r="T865" s="62" t="s">
        <v>1543</v>
      </c>
      <c r="U865" s="77" t="s">
        <v>1543</v>
      </c>
      <c r="V865" s="64" t="s">
        <v>621</v>
      </c>
    </row>
    <row r="866" spans="20:22" x14ac:dyDescent="0.2">
      <c r="T866" s="62" t="s">
        <v>1544</v>
      </c>
      <c r="U866" s="77" t="s">
        <v>1544</v>
      </c>
      <c r="V866" s="64" t="s">
        <v>624</v>
      </c>
    </row>
    <row r="867" spans="20:22" x14ac:dyDescent="0.2">
      <c r="T867" s="62" t="s">
        <v>1545</v>
      </c>
      <c r="U867" s="77" t="s">
        <v>1545</v>
      </c>
      <c r="V867" s="64" t="s">
        <v>643</v>
      </c>
    </row>
    <row r="868" spans="20:22" x14ac:dyDescent="0.2">
      <c r="T868" s="62" t="s">
        <v>1546</v>
      </c>
      <c r="U868" s="77" t="s">
        <v>1546</v>
      </c>
      <c r="V868" s="64" t="s">
        <v>645</v>
      </c>
    </row>
    <row r="869" spans="20:22" x14ac:dyDescent="0.2">
      <c r="T869" s="62" t="s">
        <v>1547</v>
      </c>
      <c r="U869" s="77" t="s">
        <v>1547</v>
      </c>
      <c r="V869" s="64" t="s">
        <v>647</v>
      </c>
    </row>
    <row r="870" spans="20:22" x14ac:dyDescent="0.2">
      <c r="T870" s="62" t="s">
        <v>1548</v>
      </c>
      <c r="U870" s="77" t="s">
        <v>1548</v>
      </c>
      <c r="V870" s="64" t="s">
        <v>650</v>
      </c>
    </row>
    <row r="871" spans="20:22" x14ac:dyDescent="0.2">
      <c r="T871" s="62" t="s">
        <v>1549</v>
      </c>
      <c r="U871" s="77" t="s">
        <v>1549</v>
      </c>
      <c r="V871" s="64" t="s">
        <v>653</v>
      </c>
    </row>
    <row r="872" spans="20:22" x14ac:dyDescent="0.2">
      <c r="T872" s="62" t="s">
        <v>1550</v>
      </c>
      <c r="U872" s="77" t="s">
        <v>1550</v>
      </c>
      <c r="V872" s="64" t="s">
        <v>621</v>
      </c>
    </row>
    <row r="873" spans="20:22" x14ac:dyDescent="0.2">
      <c r="T873" s="62" t="s">
        <v>1551</v>
      </c>
      <c r="U873" s="77" t="s">
        <v>1551</v>
      </c>
      <c r="V873" s="64" t="s">
        <v>624</v>
      </c>
    </row>
    <row r="874" spans="20:22" x14ac:dyDescent="0.2">
      <c r="T874" s="62" t="s">
        <v>1552</v>
      </c>
      <c r="U874" s="77" t="s">
        <v>1552</v>
      </c>
      <c r="V874" s="64" t="s">
        <v>643</v>
      </c>
    </row>
    <row r="875" spans="20:22" x14ac:dyDescent="0.2">
      <c r="T875" s="62" t="s">
        <v>1553</v>
      </c>
      <c r="U875" s="77" t="s">
        <v>1553</v>
      </c>
      <c r="V875" s="64" t="s">
        <v>645</v>
      </c>
    </row>
    <row r="876" spans="20:22" x14ac:dyDescent="0.2">
      <c r="T876" s="62" t="s">
        <v>1554</v>
      </c>
      <c r="U876" s="77" t="s">
        <v>1554</v>
      </c>
      <c r="V876" s="64" t="s">
        <v>647</v>
      </c>
    </row>
    <row r="877" spans="20:22" x14ac:dyDescent="0.2">
      <c r="T877" s="62" t="s">
        <v>1555</v>
      </c>
      <c r="U877" s="77" t="s">
        <v>1555</v>
      </c>
      <c r="V877" s="64" t="s">
        <v>650</v>
      </c>
    </row>
    <row r="878" spans="20:22" x14ac:dyDescent="0.2">
      <c r="T878" s="62" t="s">
        <v>1556</v>
      </c>
      <c r="U878" s="77" t="s">
        <v>1556</v>
      </c>
      <c r="V878" s="64" t="s">
        <v>653</v>
      </c>
    </row>
    <row r="879" spans="20:22" x14ac:dyDescent="0.2">
      <c r="T879" s="62" t="s">
        <v>1557</v>
      </c>
      <c r="U879" s="77" t="s">
        <v>1557</v>
      </c>
      <c r="V879" s="64" t="s">
        <v>621</v>
      </c>
    </row>
    <row r="880" spans="20:22" x14ac:dyDescent="0.2">
      <c r="T880" s="62" t="s">
        <v>1558</v>
      </c>
      <c r="U880" s="77" t="s">
        <v>1558</v>
      </c>
      <c r="V880" s="64" t="s">
        <v>624</v>
      </c>
    </row>
    <row r="881" spans="20:22" x14ac:dyDescent="0.2">
      <c r="T881" s="62" t="s">
        <v>1559</v>
      </c>
      <c r="U881" s="77" t="s">
        <v>1559</v>
      </c>
      <c r="V881" s="64" t="s">
        <v>643</v>
      </c>
    </row>
    <row r="882" spans="20:22" x14ac:dyDescent="0.2">
      <c r="T882" s="62" t="s">
        <v>1560</v>
      </c>
      <c r="U882" s="77" t="s">
        <v>1560</v>
      </c>
      <c r="V882" s="64" t="s">
        <v>645</v>
      </c>
    </row>
    <row r="883" spans="20:22" x14ac:dyDescent="0.2">
      <c r="T883" s="62" t="s">
        <v>1561</v>
      </c>
      <c r="U883" s="77" t="s">
        <v>1561</v>
      </c>
      <c r="V883" s="64" t="s">
        <v>647</v>
      </c>
    </row>
    <row r="884" spans="20:22" x14ac:dyDescent="0.2">
      <c r="T884" s="62" t="s">
        <v>1562</v>
      </c>
      <c r="U884" s="77" t="s">
        <v>1562</v>
      </c>
      <c r="V884" s="64" t="s">
        <v>650</v>
      </c>
    </row>
    <row r="885" spans="20:22" x14ac:dyDescent="0.2">
      <c r="T885" s="62" t="s">
        <v>1563</v>
      </c>
      <c r="U885" s="77" t="s">
        <v>1563</v>
      </c>
      <c r="V885" s="64" t="s">
        <v>653</v>
      </c>
    </row>
    <row r="886" spans="20:22" x14ac:dyDescent="0.2">
      <c r="T886" s="62" t="s">
        <v>1564</v>
      </c>
      <c r="U886" s="77" t="s">
        <v>1564</v>
      </c>
      <c r="V886" s="64" t="s">
        <v>621</v>
      </c>
    </row>
    <row r="887" spans="20:22" x14ac:dyDescent="0.2">
      <c r="T887" s="62" t="s">
        <v>1565</v>
      </c>
      <c r="U887" s="77" t="s">
        <v>1565</v>
      </c>
      <c r="V887" s="64" t="s">
        <v>624</v>
      </c>
    </row>
    <row r="888" spans="20:22" x14ac:dyDescent="0.2">
      <c r="T888" s="62" t="s">
        <v>1566</v>
      </c>
      <c r="U888" s="77" t="s">
        <v>1566</v>
      </c>
      <c r="V888" s="64" t="s">
        <v>643</v>
      </c>
    </row>
    <row r="889" spans="20:22" x14ac:dyDescent="0.2">
      <c r="T889" s="62" t="s">
        <v>1567</v>
      </c>
      <c r="U889" s="77" t="s">
        <v>1567</v>
      </c>
      <c r="V889" s="64" t="s">
        <v>645</v>
      </c>
    </row>
    <row r="890" spans="20:22" x14ac:dyDescent="0.2">
      <c r="T890" s="62" t="s">
        <v>1568</v>
      </c>
      <c r="U890" s="77" t="s">
        <v>1568</v>
      </c>
      <c r="V890" s="64" t="s">
        <v>647</v>
      </c>
    </row>
    <row r="891" spans="20:22" x14ac:dyDescent="0.2">
      <c r="T891" s="62" t="s">
        <v>1569</v>
      </c>
      <c r="U891" s="77" t="s">
        <v>1569</v>
      </c>
      <c r="V891" s="64" t="s">
        <v>650</v>
      </c>
    </row>
    <row r="892" spans="20:22" x14ac:dyDescent="0.2">
      <c r="T892" s="62" t="s">
        <v>1570</v>
      </c>
      <c r="U892" s="77" t="s">
        <v>1570</v>
      </c>
      <c r="V892" s="64" t="s">
        <v>653</v>
      </c>
    </row>
    <row r="893" spans="20:22" x14ac:dyDescent="0.2">
      <c r="T893" s="62" t="s">
        <v>1571</v>
      </c>
      <c r="U893" s="77" t="s">
        <v>1571</v>
      </c>
      <c r="V893" s="64" t="s">
        <v>621</v>
      </c>
    </row>
    <row r="894" spans="20:22" x14ac:dyDescent="0.2">
      <c r="T894" s="62" t="s">
        <v>1572</v>
      </c>
      <c r="U894" s="77" t="s">
        <v>1572</v>
      </c>
      <c r="V894" s="64" t="s">
        <v>624</v>
      </c>
    </row>
    <row r="895" spans="20:22" x14ac:dyDescent="0.2">
      <c r="T895" s="62" t="s">
        <v>1573</v>
      </c>
      <c r="U895" s="77" t="s">
        <v>1573</v>
      </c>
      <c r="V895" s="64" t="s">
        <v>643</v>
      </c>
    </row>
    <row r="896" spans="20:22" x14ac:dyDescent="0.2">
      <c r="T896" s="62" t="s">
        <v>1574</v>
      </c>
      <c r="U896" s="77" t="s">
        <v>1574</v>
      </c>
      <c r="V896" s="64" t="s">
        <v>645</v>
      </c>
    </row>
    <row r="897" spans="20:22" x14ac:dyDescent="0.2">
      <c r="T897" s="62" t="s">
        <v>1575</v>
      </c>
      <c r="U897" s="77" t="s">
        <v>1575</v>
      </c>
      <c r="V897" s="64" t="s">
        <v>647</v>
      </c>
    </row>
    <row r="898" spans="20:22" x14ac:dyDescent="0.2">
      <c r="T898" s="62" t="s">
        <v>1576</v>
      </c>
      <c r="U898" s="77" t="s">
        <v>1576</v>
      </c>
      <c r="V898" s="64" t="s">
        <v>650</v>
      </c>
    </row>
    <row r="899" spans="20:22" x14ac:dyDescent="0.2">
      <c r="T899" s="62" t="s">
        <v>1577</v>
      </c>
      <c r="U899" s="77" t="s">
        <v>1577</v>
      </c>
      <c r="V899" s="64" t="s">
        <v>653</v>
      </c>
    </row>
    <row r="900" spans="20:22" x14ac:dyDescent="0.2">
      <c r="T900" s="62" t="s">
        <v>1578</v>
      </c>
      <c r="U900" s="77" t="s">
        <v>1578</v>
      </c>
      <c r="V900" s="64" t="s">
        <v>621</v>
      </c>
    </row>
    <row r="901" spans="20:22" x14ac:dyDescent="0.2">
      <c r="T901" s="62" t="s">
        <v>1579</v>
      </c>
      <c r="U901" s="77" t="s">
        <v>1579</v>
      </c>
      <c r="V901" s="64" t="s">
        <v>624</v>
      </c>
    </row>
    <row r="902" spans="20:22" x14ac:dyDescent="0.2">
      <c r="T902" s="62" t="s">
        <v>1580</v>
      </c>
      <c r="U902" s="77" t="s">
        <v>1580</v>
      </c>
      <c r="V902" s="64" t="s">
        <v>643</v>
      </c>
    </row>
    <row r="903" spans="20:22" x14ac:dyDescent="0.2">
      <c r="T903" s="62" t="s">
        <v>1581</v>
      </c>
      <c r="U903" s="77" t="s">
        <v>1581</v>
      </c>
      <c r="V903" s="64" t="s">
        <v>645</v>
      </c>
    </row>
    <row r="904" spans="20:22" x14ac:dyDescent="0.2">
      <c r="T904" s="62" t="s">
        <v>1582</v>
      </c>
      <c r="U904" s="77" t="s">
        <v>1582</v>
      </c>
      <c r="V904" s="64" t="s">
        <v>647</v>
      </c>
    </row>
    <row r="905" spans="20:22" x14ac:dyDescent="0.2">
      <c r="T905" s="62" t="s">
        <v>1583</v>
      </c>
      <c r="U905" s="77" t="s">
        <v>1583</v>
      </c>
      <c r="V905" s="64" t="s">
        <v>650</v>
      </c>
    </row>
    <row r="906" spans="20:22" x14ac:dyDescent="0.2">
      <c r="T906" s="62" t="s">
        <v>1584</v>
      </c>
      <c r="U906" s="77" t="s">
        <v>1584</v>
      </c>
      <c r="V906" s="64" t="s">
        <v>653</v>
      </c>
    </row>
    <row r="907" spans="20:22" x14ac:dyDescent="0.2">
      <c r="T907" s="62" t="s">
        <v>1585</v>
      </c>
      <c r="U907" s="77" t="s">
        <v>1585</v>
      </c>
      <c r="V907" s="64" t="s">
        <v>621</v>
      </c>
    </row>
    <row r="908" spans="20:22" x14ac:dyDescent="0.2">
      <c r="T908" s="62" t="s">
        <v>1586</v>
      </c>
      <c r="U908" s="77" t="s">
        <v>1586</v>
      </c>
      <c r="V908" s="64" t="s">
        <v>624</v>
      </c>
    </row>
    <row r="909" spans="20:22" x14ac:dyDescent="0.2">
      <c r="T909" s="62" t="s">
        <v>1587</v>
      </c>
      <c r="U909" s="77" t="s">
        <v>1587</v>
      </c>
      <c r="V909" s="64" t="s">
        <v>643</v>
      </c>
    </row>
    <row r="910" spans="20:22" x14ac:dyDescent="0.2">
      <c r="T910" s="62" t="s">
        <v>1588</v>
      </c>
      <c r="U910" s="77" t="s">
        <v>1588</v>
      </c>
      <c r="V910" s="64" t="s">
        <v>645</v>
      </c>
    </row>
    <row r="911" spans="20:22" x14ac:dyDescent="0.2">
      <c r="T911" s="62" t="s">
        <v>1589</v>
      </c>
      <c r="U911" s="77" t="s">
        <v>1589</v>
      </c>
      <c r="V911" s="64" t="s">
        <v>647</v>
      </c>
    </row>
    <row r="912" spans="20:22" x14ac:dyDescent="0.2">
      <c r="T912" s="62" t="s">
        <v>1590</v>
      </c>
      <c r="U912" s="77" t="s">
        <v>1590</v>
      </c>
      <c r="V912" s="64" t="s">
        <v>650</v>
      </c>
    </row>
    <row r="913" spans="20:22" x14ac:dyDescent="0.2">
      <c r="T913" s="62" t="s">
        <v>1591</v>
      </c>
      <c r="U913" s="77" t="s">
        <v>1591</v>
      </c>
      <c r="V913" s="64" t="s">
        <v>653</v>
      </c>
    </row>
    <row r="914" spans="20:22" x14ac:dyDescent="0.2">
      <c r="T914" s="62" t="s">
        <v>1592</v>
      </c>
      <c r="U914" s="77" t="s">
        <v>1592</v>
      </c>
      <c r="V914" s="64" t="s">
        <v>621</v>
      </c>
    </row>
    <row r="915" spans="20:22" x14ac:dyDescent="0.2">
      <c r="T915" s="62" t="s">
        <v>1593</v>
      </c>
      <c r="U915" s="77" t="s">
        <v>1593</v>
      </c>
      <c r="V915" s="64" t="s">
        <v>624</v>
      </c>
    </row>
    <row r="916" spans="20:22" x14ac:dyDescent="0.2">
      <c r="T916" s="62" t="s">
        <v>1594</v>
      </c>
      <c r="U916" s="77" t="s">
        <v>1594</v>
      </c>
      <c r="V916" s="64" t="s">
        <v>643</v>
      </c>
    </row>
    <row r="917" spans="20:22" x14ac:dyDescent="0.2">
      <c r="T917" s="62" t="s">
        <v>1595</v>
      </c>
      <c r="U917" s="77" t="s">
        <v>1595</v>
      </c>
      <c r="V917" s="64" t="s">
        <v>645</v>
      </c>
    </row>
    <row r="918" spans="20:22" x14ac:dyDescent="0.2">
      <c r="T918" s="62" t="s">
        <v>1596</v>
      </c>
      <c r="U918" s="77" t="s">
        <v>1596</v>
      </c>
      <c r="V918" s="64" t="s">
        <v>647</v>
      </c>
    </row>
    <row r="919" spans="20:22" x14ac:dyDescent="0.2">
      <c r="T919" s="62" t="s">
        <v>1597</v>
      </c>
      <c r="U919" s="77" t="s">
        <v>1597</v>
      </c>
      <c r="V919" s="64" t="s">
        <v>650</v>
      </c>
    </row>
    <row r="920" spans="20:22" x14ac:dyDescent="0.2">
      <c r="T920" s="62" t="s">
        <v>1598</v>
      </c>
      <c r="U920" s="77" t="s">
        <v>1598</v>
      </c>
      <c r="V920" s="64" t="s">
        <v>653</v>
      </c>
    </row>
    <row r="921" spans="20:22" x14ac:dyDescent="0.2">
      <c r="T921" s="62" t="s">
        <v>1599</v>
      </c>
      <c r="U921" s="77" t="s">
        <v>1599</v>
      </c>
      <c r="V921" s="64" t="s">
        <v>621</v>
      </c>
    </row>
    <row r="922" spans="20:22" x14ac:dyDescent="0.2">
      <c r="T922" s="62" t="s">
        <v>1600</v>
      </c>
      <c r="U922" s="77" t="s">
        <v>1600</v>
      </c>
      <c r="V922" s="64" t="s">
        <v>624</v>
      </c>
    </row>
    <row r="923" spans="20:22" x14ac:dyDescent="0.2">
      <c r="T923" s="62" t="s">
        <v>1601</v>
      </c>
      <c r="U923" s="77" t="s">
        <v>1601</v>
      </c>
      <c r="V923" s="64" t="s">
        <v>643</v>
      </c>
    </row>
    <row r="924" spans="20:22" x14ac:dyDescent="0.2">
      <c r="T924" s="62" t="s">
        <v>1602</v>
      </c>
      <c r="U924" s="77" t="s">
        <v>1602</v>
      </c>
      <c r="V924" s="64" t="s">
        <v>645</v>
      </c>
    </row>
    <row r="925" spans="20:22" x14ac:dyDescent="0.2">
      <c r="T925" s="62" t="s">
        <v>1603</v>
      </c>
      <c r="U925" s="77" t="s">
        <v>1603</v>
      </c>
      <c r="V925" s="64" t="s">
        <v>647</v>
      </c>
    </row>
    <row r="926" spans="20:22" x14ac:dyDescent="0.2">
      <c r="T926" s="62" t="s">
        <v>1604</v>
      </c>
      <c r="U926" s="77" t="s">
        <v>1604</v>
      </c>
      <c r="V926" s="64" t="s">
        <v>650</v>
      </c>
    </row>
    <row r="927" spans="20:22" x14ac:dyDescent="0.2">
      <c r="T927" s="62" t="s">
        <v>1605</v>
      </c>
      <c r="U927" s="77" t="s">
        <v>1605</v>
      </c>
      <c r="V927" s="64" t="s">
        <v>653</v>
      </c>
    </row>
    <row r="928" spans="20:22" x14ac:dyDescent="0.2">
      <c r="T928" s="62" t="s">
        <v>1606</v>
      </c>
      <c r="U928" s="77" t="s">
        <v>1606</v>
      </c>
      <c r="V928" s="64" t="s">
        <v>621</v>
      </c>
    </row>
    <row r="929" spans="20:22" x14ac:dyDescent="0.2">
      <c r="T929" s="62" t="s">
        <v>1607</v>
      </c>
      <c r="U929" s="77" t="s">
        <v>1607</v>
      </c>
      <c r="V929" s="64" t="s">
        <v>624</v>
      </c>
    </row>
    <row r="930" spans="20:22" x14ac:dyDescent="0.2">
      <c r="T930" s="62" t="s">
        <v>1608</v>
      </c>
      <c r="U930" s="77" t="s">
        <v>1608</v>
      </c>
      <c r="V930" s="64" t="s">
        <v>643</v>
      </c>
    </row>
    <row r="931" spans="20:22" x14ac:dyDescent="0.2">
      <c r="T931" s="62" t="s">
        <v>1609</v>
      </c>
      <c r="U931" s="77" t="s">
        <v>1609</v>
      </c>
      <c r="V931" s="64" t="s">
        <v>645</v>
      </c>
    </row>
    <row r="932" spans="20:22" x14ac:dyDescent="0.2">
      <c r="T932" s="62" t="s">
        <v>1610</v>
      </c>
      <c r="U932" s="77" t="s">
        <v>1610</v>
      </c>
      <c r="V932" s="64" t="s">
        <v>647</v>
      </c>
    </row>
    <row r="933" spans="20:22" x14ac:dyDescent="0.2">
      <c r="T933" s="62" t="s">
        <v>1611</v>
      </c>
      <c r="U933" s="77" t="s">
        <v>1611</v>
      </c>
      <c r="V933" s="64" t="s">
        <v>650</v>
      </c>
    </row>
    <row r="934" spans="20:22" x14ac:dyDescent="0.2">
      <c r="T934" s="62" t="s">
        <v>1612</v>
      </c>
      <c r="U934" s="77" t="s">
        <v>1612</v>
      </c>
      <c r="V934" s="64" t="s">
        <v>653</v>
      </c>
    </row>
    <row r="935" spans="20:22" x14ac:dyDescent="0.2">
      <c r="T935" s="62" t="s">
        <v>1613</v>
      </c>
      <c r="U935" s="77" t="s">
        <v>1613</v>
      </c>
      <c r="V935" s="64" t="s">
        <v>621</v>
      </c>
    </row>
    <row r="936" spans="20:22" x14ac:dyDescent="0.2">
      <c r="T936" s="62" t="s">
        <v>1614</v>
      </c>
      <c r="U936" s="77" t="s">
        <v>1614</v>
      </c>
      <c r="V936" s="64" t="s">
        <v>624</v>
      </c>
    </row>
    <row r="937" spans="20:22" x14ac:dyDescent="0.2">
      <c r="T937" s="62" t="s">
        <v>1615</v>
      </c>
      <c r="U937" s="77" t="s">
        <v>1615</v>
      </c>
      <c r="V937" s="64" t="s">
        <v>643</v>
      </c>
    </row>
    <row r="938" spans="20:22" x14ac:dyDescent="0.2">
      <c r="T938" s="62" t="s">
        <v>1616</v>
      </c>
      <c r="U938" s="77" t="s">
        <v>1616</v>
      </c>
      <c r="V938" s="64" t="s">
        <v>645</v>
      </c>
    </row>
    <row r="939" spans="20:22" x14ac:dyDescent="0.2">
      <c r="T939" s="62" t="s">
        <v>1617</v>
      </c>
      <c r="U939" s="77" t="s">
        <v>1617</v>
      </c>
      <c r="V939" s="64" t="s">
        <v>647</v>
      </c>
    </row>
    <row r="940" spans="20:22" x14ac:dyDescent="0.2">
      <c r="T940" s="62" t="s">
        <v>1618</v>
      </c>
      <c r="U940" s="77" t="s">
        <v>1618</v>
      </c>
      <c r="V940" s="64" t="s">
        <v>650</v>
      </c>
    </row>
    <row r="941" spans="20:22" x14ac:dyDescent="0.2">
      <c r="T941" s="62" t="s">
        <v>1619</v>
      </c>
      <c r="U941" s="77" t="s">
        <v>1619</v>
      </c>
      <c r="V941" s="64" t="s">
        <v>653</v>
      </c>
    </row>
    <row r="942" spans="20:22" x14ac:dyDescent="0.2">
      <c r="T942" s="62" t="s">
        <v>1620</v>
      </c>
      <c r="U942" s="77" t="s">
        <v>1620</v>
      </c>
      <c r="V942" s="64" t="s">
        <v>621</v>
      </c>
    </row>
    <row r="943" spans="20:22" x14ac:dyDescent="0.2">
      <c r="T943" s="62" t="s">
        <v>1621</v>
      </c>
      <c r="U943" s="77" t="s">
        <v>1621</v>
      </c>
      <c r="V943" s="64" t="s">
        <v>624</v>
      </c>
    </row>
    <row r="944" spans="20:22" x14ac:dyDescent="0.2">
      <c r="T944" s="62" t="s">
        <v>1622</v>
      </c>
      <c r="U944" s="77" t="s">
        <v>1622</v>
      </c>
      <c r="V944" s="64" t="s">
        <v>643</v>
      </c>
    </row>
    <row r="945" spans="20:22" x14ac:dyDescent="0.2">
      <c r="T945" s="62" t="s">
        <v>1623</v>
      </c>
      <c r="U945" s="77" t="s">
        <v>1623</v>
      </c>
      <c r="V945" s="64" t="s">
        <v>645</v>
      </c>
    </row>
    <row r="946" spans="20:22" x14ac:dyDescent="0.2">
      <c r="T946" s="62" t="s">
        <v>1624</v>
      </c>
      <c r="U946" s="77" t="s">
        <v>1624</v>
      </c>
      <c r="V946" s="64" t="s">
        <v>647</v>
      </c>
    </row>
    <row r="947" spans="20:22" x14ac:dyDescent="0.2">
      <c r="T947" s="62" t="s">
        <v>1625</v>
      </c>
      <c r="U947" s="77" t="s">
        <v>1625</v>
      </c>
      <c r="V947" s="64" t="s">
        <v>650</v>
      </c>
    </row>
    <row r="948" spans="20:22" x14ac:dyDescent="0.2">
      <c r="T948" s="62" t="s">
        <v>1626</v>
      </c>
      <c r="U948" s="77" t="s">
        <v>1626</v>
      </c>
      <c r="V948" s="64" t="s">
        <v>653</v>
      </c>
    </row>
    <row r="949" spans="20:22" x14ac:dyDescent="0.2">
      <c r="T949" s="62" t="s">
        <v>1627</v>
      </c>
      <c r="U949" s="77" t="s">
        <v>1627</v>
      </c>
      <c r="V949" s="64" t="s">
        <v>621</v>
      </c>
    </row>
    <row r="950" spans="20:22" x14ac:dyDescent="0.2">
      <c r="T950" s="62" t="s">
        <v>1628</v>
      </c>
      <c r="U950" s="77" t="s">
        <v>1628</v>
      </c>
      <c r="V950" s="64" t="s">
        <v>624</v>
      </c>
    </row>
    <row r="951" spans="20:22" x14ac:dyDescent="0.2">
      <c r="T951" s="62" t="s">
        <v>1629</v>
      </c>
      <c r="U951" s="77" t="s">
        <v>1629</v>
      </c>
      <c r="V951" s="64" t="s">
        <v>643</v>
      </c>
    </row>
    <row r="952" spans="20:22" x14ac:dyDescent="0.2">
      <c r="T952" s="62" t="s">
        <v>1630</v>
      </c>
      <c r="U952" s="77" t="s">
        <v>1630</v>
      </c>
      <c r="V952" s="64" t="s">
        <v>645</v>
      </c>
    </row>
    <row r="953" spans="20:22" x14ac:dyDescent="0.2">
      <c r="T953" s="62" t="s">
        <v>1631</v>
      </c>
      <c r="U953" s="77" t="s">
        <v>1631</v>
      </c>
      <c r="V953" s="64" t="s">
        <v>647</v>
      </c>
    </row>
    <row r="954" spans="20:22" x14ac:dyDescent="0.2">
      <c r="T954" s="62" t="s">
        <v>1632</v>
      </c>
      <c r="U954" s="77" t="s">
        <v>1632</v>
      </c>
      <c r="V954" s="64" t="s">
        <v>650</v>
      </c>
    </row>
    <row r="955" spans="20:22" x14ac:dyDescent="0.2">
      <c r="T955" s="62" t="s">
        <v>1633</v>
      </c>
      <c r="U955" s="77" t="s">
        <v>1633</v>
      </c>
      <c r="V955" s="64" t="s">
        <v>653</v>
      </c>
    </row>
    <row r="956" spans="20:22" x14ac:dyDescent="0.2">
      <c r="T956" s="62" t="s">
        <v>1634</v>
      </c>
      <c r="U956" s="77" t="s">
        <v>1634</v>
      </c>
      <c r="V956" s="64" t="s">
        <v>621</v>
      </c>
    </row>
    <row r="957" spans="20:22" x14ac:dyDescent="0.2">
      <c r="T957" s="62" t="s">
        <v>1635</v>
      </c>
      <c r="U957" s="77" t="s">
        <v>1635</v>
      </c>
      <c r="V957" s="64" t="s">
        <v>624</v>
      </c>
    </row>
    <row r="958" spans="20:22" x14ac:dyDescent="0.2">
      <c r="T958" s="62" t="s">
        <v>1636</v>
      </c>
      <c r="U958" s="77" t="s">
        <v>1636</v>
      </c>
      <c r="V958" s="64" t="s">
        <v>643</v>
      </c>
    </row>
    <row r="959" spans="20:22" x14ac:dyDescent="0.2">
      <c r="T959" s="62" t="s">
        <v>1637</v>
      </c>
      <c r="U959" s="77" t="s">
        <v>1637</v>
      </c>
      <c r="V959" s="64" t="s">
        <v>645</v>
      </c>
    </row>
    <row r="960" spans="20:22" x14ac:dyDescent="0.2">
      <c r="T960" s="62" t="s">
        <v>1638</v>
      </c>
      <c r="U960" s="77" t="s">
        <v>1638</v>
      </c>
      <c r="V960" s="64" t="s">
        <v>647</v>
      </c>
    </row>
    <row r="961" spans="20:22" x14ac:dyDescent="0.2">
      <c r="T961" s="62" t="s">
        <v>1639</v>
      </c>
      <c r="U961" s="77" t="s">
        <v>1639</v>
      </c>
      <c r="V961" s="64" t="s">
        <v>650</v>
      </c>
    </row>
    <row r="962" spans="20:22" x14ac:dyDescent="0.2">
      <c r="T962" s="62" t="s">
        <v>1640</v>
      </c>
      <c r="U962" s="77" t="s">
        <v>1640</v>
      </c>
      <c r="V962" s="64" t="s">
        <v>653</v>
      </c>
    </row>
    <row r="963" spans="20:22" x14ac:dyDescent="0.2">
      <c r="T963" s="62" t="s">
        <v>1641</v>
      </c>
      <c r="U963" s="77" t="s">
        <v>1641</v>
      </c>
      <c r="V963" s="64" t="s">
        <v>621</v>
      </c>
    </row>
    <row r="964" spans="20:22" x14ac:dyDescent="0.2">
      <c r="T964" s="62" t="s">
        <v>1642</v>
      </c>
      <c r="U964" s="77" t="s">
        <v>1642</v>
      </c>
      <c r="V964" s="64" t="s">
        <v>624</v>
      </c>
    </row>
    <row r="965" spans="20:22" x14ac:dyDescent="0.2">
      <c r="T965" s="62" t="s">
        <v>1643</v>
      </c>
      <c r="U965" s="77" t="s">
        <v>1643</v>
      </c>
      <c r="V965" s="64" t="s">
        <v>643</v>
      </c>
    </row>
    <row r="966" spans="20:22" x14ac:dyDescent="0.2">
      <c r="T966" s="62" t="s">
        <v>1644</v>
      </c>
      <c r="U966" s="77" t="s">
        <v>1644</v>
      </c>
      <c r="V966" s="64" t="s">
        <v>645</v>
      </c>
    </row>
    <row r="967" spans="20:22" x14ac:dyDescent="0.2">
      <c r="T967" s="62" t="s">
        <v>1645</v>
      </c>
      <c r="U967" s="77" t="s">
        <v>1645</v>
      </c>
      <c r="V967" s="64" t="s">
        <v>647</v>
      </c>
    </row>
    <row r="968" spans="20:22" x14ac:dyDescent="0.2">
      <c r="T968" s="62" t="s">
        <v>1646</v>
      </c>
      <c r="U968" s="77" t="s">
        <v>1646</v>
      </c>
      <c r="V968" s="64" t="s">
        <v>650</v>
      </c>
    </row>
    <row r="969" spans="20:22" x14ac:dyDescent="0.2">
      <c r="T969" s="62" t="s">
        <v>1647</v>
      </c>
      <c r="U969" s="77" t="s">
        <v>1647</v>
      </c>
      <c r="V969" s="64" t="s">
        <v>653</v>
      </c>
    </row>
    <row r="970" spans="20:22" x14ac:dyDescent="0.2">
      <c r="T970" s="62" t="s">
        <v>1648</v>
      </c>
      <c r="U970" s="77" t="s">
        <v>1648</v>
      </c>
      <c r="V970" s="64" t="s">
        <v>621</v>
      </c>
    </row>
    <row r="971" spans="20:22" x14ac:dyDescent="0.2">
      <c r="T971" s="62" t="s">
        <v>1649</v>
      </c>
      <c r="U971" s="77" t="s">
        <v>1649</v>
      </c>
      <c r="V971" s="64" t="s">
        <v>624</v>
      </c>
    </row>
    <row r="972" spans="20:22" x14ac:dyDescent="0.2">
      <c r="T972" s="62" t="s">
        <v>1650</v>
      </c>
      <c r="U972" s="77" t="s">
        <v>1650</v>
      </c>
      <c r="V972" s="64" t="s">
        <v>643</v>
      </c>
    </row>
    <row r="973" spans="20:22" x14ac:dyDescent="0.2">
      <c r="T973" s="62" t="s">
        <v>1651</v>
      </c>
      <c r="U973" s="77" t="s">
        <v>1651</v>
      </c>
      <c r="V973" s="64" t="s">
        <v>645</v>
      </c>
    </row>
    <row r="974" spans="20:22" x14ac:dyDescent="0.2">
      <c r="T974" s="62" t="s">
        <v>1652</v>
      </c>
      <c r="U974" s="77" t="s">
        <v>1652</v>
      </c>
      <c r="V974" s="64" t="s">
        <v>647</v>
      </c>
    </row>
    <row r="975" spans="20:22" x14ac:dyDescent="0.2">
      <c r="T975" s="62" t="s">
        <v>1653</v>
      </c>
      <c r="U975" s="77" t="s">
        <v>1653</v>
      </c>
      <c r="V975" s="64" t="s">
        <v>650</v>
      </c>
    </row>
    <row r="976" spans="20:22" x14ac:dyDescent="0.2">
      <c r="T976" s="62" t="s">
        <v>1654</v>
      </c>
      <c r="U976" s="77" t="s">
        <v>1654</v>
      </c>
      <c r="V976" s="64" t="s">
        <v>653</v>
      </c>
    </row>
    <row r="977" spans="20:22" x14ac:dyDescent="0.2">
      <c r="T977" s="62" t="s">
        <v>1655</v>
      </c>
      <c r="U977" s="77" t="s">
        <v>1655</v>
      </c>
      <c r="V977" s="64" t="s">
        <v>621</v>
      </c>
    </row>
    <row r="978" spans="20:22" x14ac:dyDescent="0.2">
      <c r="T978" s="62" t="s">
        <v>1656</v>
      </c>
      <c r="U978" s="77" t="s">
        <v>1656</v>
      </c>
      <c r="V978" s="64" t="s">
        <v>624</v>
      </c>
    </row>
    <row r="979" spans="20:22" x14ac:dyDescent="0.2">
      <c r="T979" s="62" t="s">
        <v>1657</v>
      </c>
      <c r="U979" s="77" t="s">
        <v>1657</v>
      </c>
      <c r="V979" s="64" t="s">
        <v>643</v>
      </c>
    </row>
    <row r="980" spans="20:22" x14ac:dyDescent="0.2">
      <c r="T980" s="62" t="s">
        <v>1658</v>
      </c>
      <c r="U980" s="77" t="s">
        <v>1658</v>
      </c>
      <c r="V980" s="64" t="s">
        <v>645</v>
      </c>
    </row>
    <row r="981" spans="20:22" x14ac:dyDescent="0.2">
      <c r="T981" s="62" t="s">
        <v>1659</v>
      </c>
      <c r="U981" s="77" t="s">
        <v>1659</v>
      </c>
      <c r="V981" s="64" t="s">
        <v>647</v>
      </c>
    </row>
    <row r="982" spans="20:22" x14ac:dyDescent="0.2">
      <c r="T982" s="62" t="s">
        <v>1660</v>
      </c>
      <c r="U982" s="77" t="s">
        <v>1660</v>
      </c>
      <c r="V982" s="64" t="s">
        <v>650</v>
      </c>
    </row>
    <row r="983" spans="20:22" x14ac:dyDescent="0.2">
      <c r="T983" s="62" t="s">
        <v>1661</v>
      </c>
      <c r="U983" s="77" t="s">
        <v>1661</v>
      </c>
      <c r="V983" s="64" t="s">
        <v>653</v>
      </c>
    </row>
    <row r="984" spans="20:22" x14ac:dyDescent="0.2">
      <c r="T984" s="62" t="s">
        <v>1662</v>
      </c>
      <c r="U984" s="77" t="s">
        <v>1662</v>
      </c>
      <c r="V984" s="64" t="s">
        <v>621</v>
      </c>
    </row>
    <row r="985" spans="20:22" x14ac:dyDescent="0.2">
      <c r="T985" s="62" t="s">
        <v>1663</v>
      </c>
      <c r="U985" s="77" t="s">
        <v>1663</v>
      </c>
      <c r="V985" s="64" t="s">
        <v>624</v>
      </c>
    </row>
    <row r="986" spans="20:22" x14ac:dyDescent="0.2">
      <c r="T986" s="62" t="s">
        <v>1664</v>
      </c>
      <c r="U986" s="77" t="s">
        <v>1664</v>
      </c>
      <c r="V986" s="64" t="s">
        <v>643</v>
      </c>
    </row>
    <row r="987" spans="20:22" x14ac:dyDescent="0.2">
      <c r="T987" s="62" t="s">
        <v>1665</v>
      </c>
      <c r="U987" s="77" t="s">
        <v>1665</v>
      </c>
      <c r="V987" s="64" t="s">
        <v>645</v>
      </c>
    </row>
    <row r="988" spans="20:22" x14ac:dyDescent="0.2">
      <c r="T988" s="62" t="s">
        <v>1666</v>
      </c>
      <c r="U988" s="77" t="s">
        <v>1666</v>
      </c>
      <c r="V988" s="64" t="s">
        <v>647</v>
      </c>
    </row>
    <row r="989" spans="20:22" x14ac:dyDescent="0.2">
      <c r="T989" s="62" t="s">
        <v>1667</v>
      </c>
      <c r="U989" s="77" t="s">
        <v>1667</v>
      </c>
      <c r="V989" s="64" t="s">
        <v>650</v>
      </c>
    </row>
    <row r="990" spans="20:22" x14ac:dyDescent="0.2">
      <c r="T990" s="62" t="s">
        <v>1668</v>
      </c>
      <c r="U990" s="77" t="s">
        <v>1668</v>
      </c>
      <c r="V990" s="64" t="s">
        <v>653</v>
      </c>
    </row>
    <row r="991" spans="20:22" x14ac:dyDescent="0.2">
      <c r="T991" s="62" t="s">
        <v>1669</v>
      </c>
      <c r="U991" s="77" t="s">
        <v>1669</v>
      </c>
      <c r="V991" s="64" t="s">
        <v>621</v>
      </c>
    </row>
    <row r="992" spans="20:22" x14ac:dyDescent="0.2">
      <c r="T992" s="62" t="s">
        <v>1670</v>
      </c>
      <c r="U992" s="77" t="s">
        <v>1670</v>
      </c>
      <c r="V992" s="64" t="s">
        <v>624</v>
      </c>
    </row>
    <row r="993" spans="20:22" x14ac:dyDescent="0.2">
      <c r="T993" s="62" t="s">
        <v>1671</v>
      </c>
      <c r="U993" s="77" t="s">
        <v>1671</v>
      </c>
      <c r="V993" s="64" t="s">
        <v>643</v>
      </c>
    </row>
    <row r="994" spans="20:22" x14ac:dyDescent="0.2">
      <c r="T994" s="62" t="s">
        <v>1672</v>
      </c>
      <c r="U994" s="77" t="s">
        <v>1672</v>
      </c>
      <c r="V994" s="64" t="s">
        <v>645</v>
      </c>
    </row>
    <row r="995" spans="20:22" x14ac:dyDescent="0.2">
      <c r="T995" s="62" t="s">
        <v>1673</v>
      </c>
      <c r="U995" s="77" t="s">
        <v>1673</v>
      </c>
      <c r="V995" s="64" t="s">
        <v>647</v>
      </c>
    </row>
    <row r="996" spans="20:22" x14ac:dyDescent="0.2">
      <c r="T996" s="62" t="s">
        <v>1674</v>
      </c>
      <c r="U996" s="77" t="s">
        <v>1674</v>
      </c>
      <c r="V996" s="64" t="s">
        <v>650</v>
      </c>
    </row>
    <row r="997" spans="20:22" x14ac:dyDescent="0.2">
      <c r="T997" s="62" t="s">
        <v>1675</v>
      </c>
      <c r="U997" s="77" t="s">
        <v>1675</v>
      </c>
      <c r="V997" s="64" t="s">
        <v>653</v>
      </c>
    </row>
    <row r="998" spans="20:22" x14ac:dyDescent="0.2">
      <c r="T998" s="62" t="s">
        <v>1676</v>
      </c>
      <c r="U998" s="77" t="s">
        <v>1676</v>
      </c>
      <c r="V998" s="64" t="s">
        <v>621</v>
      </c>
    </row>
    <row r="999" spans="20:22" x14ac:dyDescent="0.2">
      <c r="T999" s="62" t="s">
        <v>1677</v>
      </c>
      <c r="U999" s="77" t="s">
        <v>1677</v>
      </c>
      <c r="V999" s="64" t="s">
        <v>624</v>
      </c>
    </row>
    <row r="1000" spans="20:22" x14ac:dyDescent="0.2">
      <c r="T1000" s="62" t="s">
        <v>1678</v>
      </c>
      <c r="U1000" s="77" t="s">
        <v>1678</v>
      </c>
      <c r="V1000" s="64" t="s">
        <v>643</v>
      </c>
    </row>
    <row r="1001" spans="20:22" x14ac:dyDescent="0.2">
      <c r="T1001" s="62" t="s">
        <v>1679</v>
      </c>
      <c r="U1001" s="77" t="s">
        <v>1679</v>
      </c>
      <c r="V1001" s="64" t="s">
        <v>645</v>
      </c>
    </row>
    <row r="1002" spans="20:22" x14ac:dyDescent="0.2">
      <c r="T1002" s="62" t="s">
        <v>1680</v>
      </c>
      <c r="U1002" s="77" t="s">
        <v>1680</v>
      </c>
      <c r="V1002" s="64" t="s">
        <v>647</v>
      </c>
    </row>
    <row r="1003" spans="20:22" x14ac:dyDescent="0.2">
      <c r="T1003" s="62" t="s">
        <v>1681</v>
      </c>
      <c r="U1003" s="77" t="s">
        <v>1681</v>
      </c>
      <c r="V1003" s="64" t="s">
        <v>650</v>
      </c>
    </row>
    <row r="1004" spans="20:22" x14ac:dyDescent="0.2">
      <c r="T1004" s="62" t="s">
        <v>1682</v>
      </c>
      <c r="U1004" s="77" t="s">
        <v>1682</v>
      </c>
      <c r="V1004" s="64" t="s">
        <v>653</v>
      </c>
    </row>
    <row r="1005" spans="20:22" x14ac:dyDescent="0.2">
      <c r="T1005" s="62" t="s">
        <v>1683</v>
      </c>
      <c r="U1005" s="77" t="s">
        <v>1683</v>
      </c>
      <c r="V1005" s="64" t="s">
        <v>621</v>
      </c>
    </row>
    <row r="1006" spans="20:22" x14ac:dyDescent="0.2">
      <c r="T1006" s="62" t="s">
        <v>1684</v>
      </c>
      <c r="U1006" s="77" t="s">
        <v>1684</v>
      </c>
      <c r="V1006" s="64" t="s">
        <v>624</v>
      </c>
    </row>
    <row r="1007" spans="20:22" x14ac:dyDescent="0.2">
      <c r="T1007" s="62" t="s">
        <v>1685</v>
      </c>
      <c r="U1007" s="77" t="s">
        <v>1685</v>
      </c>
      <c r="V1007" s="64" t="s">
        <v>643</v>
      </c>
    </row>
    <row r="1008" spans="20:22" x14ac:dyDescent="0.2">
      <c r="T1008" s="62" t="s">
        <v>1686</v>
      </c>
      <c r="U1008" s="77" t="s">
        <v>1686</v>
      </c>
      <c r="V1008" s="64" t="s">
        <v>645</v>
      </c>
    </row>
    <row r="1009" spans="20:22" x14ac:dyDescent="0.2">
      <c r="T1009" s="62" t="s">
        <v>1687</v>
      </c>
      <c r="U1009" s="77" t="s">
        <v>1687</v>
      </c>
      <c r="V1009" s="64" t="s">
        <v>647</v>
      </c>
    </row>
    <row r="1010" spans="20:22" x14ac:dyDescent="0.2">
      <c r="T1010" s="62" t="s">
        <v>1688</v>
      </c>
      <c r="U1010" s="77" t="s">
        <v>1688</v>
      </c>
      <c r="V1010" s="64" t="s">
        <v>650</v>
      </c>
    </row>
    <row r="1011" spans="20:22" x14ac:dyDescent="0.2">
      <c r="T1011" s="62" t="s">
        <v>1689</v>
      </c>
      <c r="U1011" s="77" t="s">
        <v>1689</v>
      </c>
      <c r="V1011" s="64" t="s">
        <v>653</v>
      </c>
    </row>
    <row r="1012" spans="20:22" x14ac:dyDescent="0.2">
      <c r="T1012" s="62" t="s">
        <v>1690</v>
      </c>
      <c r="U1012" s="77" t="s">
        <v>1690</v>
      </c>
      <c r="V1012" s="64" t="s">
        <v>621</v>
      </c>
    </row>
    <row r="1013" spans="20:22" x14ac:dyDescent="0.2">
      <c r="T1013" s="62" t="s">
        <v>1691</v>
      </c>
      <c r="U1013" s="77" t="s">
        <v>1691</v>
      </c>
      <c r="V1013" s="64" t="s">
        <v>624</v>
      </c>
    </row>
    <row r="1014" spans="20:22" x14ac:dyDescent="0.2">
      <c r="T1014" s="62" t="s">
        <v>1692</v>
      </c>
      <c r="U1014" s="77" t="s">
        <v>1692</v>
      </c>
      <c r="V1014" s="64" t="s">
        <v>643</v>
      </c>
    </row>
    <row r="1015" spans="20:22" x14ac:dyDescent="0.2">
      <c r="T1015" s="62" t="s">
        <v>1693</v>
      </c>
      <c r="U1015" s="77" t="s">
        <v>1693</v>
      </c>
      <c r="V1015" s="64" t="s">
        <v>645</v>
      </c>
    </row>
    <row r="1016" spans="20:22" x14ac:dyDescent="0.2">
      <c r="T1016" s="62" t="s">
        <v>1694</v>
      </c>
      <c r="U1016" s="77" t="s">
        <v>1694</v>
      </c>
      <c r="V1016" s="64" t="s">
        <v>647</v>
      </c>
    </row>
    <row r="1017" spans="20:22" x14ac:dyDescent="0.2">
      <c r="T1017" s="62" t="s">
        <v>1695</v>
      </c>
      <c r="U1017" s="77" t="s">
        <v>1695</v>
      </c>
      <c r="V1017" s="64" t="s">
        <v>650</v>
      </c>
    </row>
    <row r="1018" spans="20:22" x14ac:dyDescent="0.2">
      <c r="T1018" s="62" t="s">
        <v>1696</v>
      </c>
      <c r="U1018" s="77" t="s">
        <v>1696</v>
      </c>
      <c r="V1018" s="64" t="s">
        <v>653</v>
      </c>
    </row>
    <row r="1019" spans="20:22" x14ac:dyDescent="0.2">
      <c r="T1019" s="62" t="s">
        <v>1697</v>
      </c>
      <c r="U1019" s="77" t="s">
        <v>1697</v>
      </c>
      <c r="V1019" s="64" t="s">
        <v>621</v>
      </c>
    </row>
    <row r="1020" spans="20:22" x14ac:dyDescent="0.2">
      <c r="T1020" s="62" t="s">
        <v>1698</v>
      </c>
      <c r="U1020" s="77" t="s">
        <v>1698</v>
      </c>
      <c r="V1020" s="64" t="s">
        <v>624</v>
      </c>
    </row>
    <row r="1021" spans="20:22" x14ac:dyDescent="0.2">
      <c r="T1021" s="62" t="s">
        <v>1699</v>
      </c>
      <c r="U1021" s="77" t="s">
        <v>1699</v>
      </c>
      <c r="V1021" s="64" t="s">
        <v>643</v>
      </c>
    </row>
    <row r="1022" spans="20:22" x14ac:dyDescent="0.2">
      <c r="T1022" s="62" t="s">
        <v>1700</v>
      </c>
      <c r="U1022" s="77" t="s">
        <v>1700</v>
      </c>
      <c r="V1022" s="64" t="s">
        <v>645</v>
      </c>
    </row>
    <row r="1023" spans="20:22" x14ac:dyDescent="0.2">
      <c r="T1023" s="62" t="s">
        <v>1701</v>
      </c>
      <c r="U1023" s="77" t="s">
        <v>1701</v>
      </c>
      <c r="V1023" s="64" t="s">
        <v>647</v>
      </c>
    </row>
    <row r="1024" spans="20:22" x14ac:dyDescent="0.2">
      <c r="T1024" s="62" t="s">
        <v>1702</v>
      </c>
      <c r="U1024" s="77" t="s">
        <v>1702</v>
      </c>
      <c r="V1024" s="64" t="s">
        <v>650</v>
      </c>
    </row>
    <row r="1025" spans="20:22" x14ac:dyDescent="0.2">
      <c r="T1025" s="62" t="s">
        <v>1703</v>
      </c>
      <c r="U1025" s="77" t="s">
        <v>1703</v>
      </c>
      <c r="V1025" s="64" t="s">
        <v>653</v>
      </c>
    </row>
    <row r="1026" spans="20:22" x14ac:dyDescent="0.2">
      <c r="T1026" s="62" t="s">
        <v>1704</v>
      </c>
      <c r="U1026" s="77" t="s">
        <v>1704</v>
      </c>
      <c r="V1026" s="64" t="s">
        <v>621</v>
      </c>
    </row>
    <row r="1027" spans="20:22" x14ac:dyDescent="0.2">
      <c r="T1027" s="62" t="s">
        <v>1705</v>
      </c>
      <c r="U1027" s="77" t="s">
        <v>1705</v>
      </c>
      <c r="V1027" s="64" t="s">
        <v>624</v>
      </c>
    </row>
    <row r="1028" spans="20:22" x14ac:dyDescent="0.2">
      <c r="T1028" s="62" t="s">
        <v>1706</v>
      </c>
      <c r="U1028" s="77" t="s">
        <v>1706</v>
      </c>
      <c r="V1028" s="64" t="s">
        <v>643</v>
      </c>
    </row>
    <row r="1029" spans="20:22" x14ac:dyDescent="0.2">
      <c r="T1029" s="62" t="s">
        <v>1707</v>
      </c>
      <c r="U1029" s="77" t="s">
        <v>1707</v>
      </c>
      <c r="V1029" s="64" t="s">
        <v>645</v>
      </c>
    </row>
    <row r="1030" spans="20:22" x14ac:dyDescent="0.2">
      <c r="T1030" s="62" t="s">
        <v>1709</v>
      </c>
      <c r="U1030" s="77" t="s">
        <v>1709</v>
      </c>
      <c r="V1030" s="64" t="s">
        <v>647</v>
      </c>
    </row>
    <row r="1031" spans="20:22" x14ac:dyDescent="0.2">
      <c r="T1031" s="62" t="s">
        <v>1710</v>
      </c>
      <c r="U1031" s="77" t="s">
        <v>1710</v>
      </c>
      <c r="V1031" s="64" t="s">
        <v>650</v>
      </c>
    </row>
    <row r="1032" spans="20:22" x14ac:dyDescent="0.2">
      <c r="T1032" s="62" t="s">
        <v>1711</v>
      </c>
      <c r="U1032" s="77" t="s">
        <v>1711</v>
      </c>
      <c r="V1032" s="64" t="s">
        <v>653</v>
      </c>
    </row>
    <row r="1033" spans="20:22" x14ac:dyDescent="0.2">
      <c r="T1033" s="62" t="s">
        <v>1712</v>
      </c>
      <c r="U1033" s="77" t="s">
        <v>1712</v>
      </c>
      <c r="V1033" s="64" t="s">
        <v>621</v>
      </c>
    </row>
    <row r="1034" spans="20:22" x14ac:dyDescent="0.2">
      <c r="T1034" s="62" t="s">
        <v>1713</v>
      </c>
      <c r="U1034" s="77" t="s">
        <v>1713</v>
      </c>
      <c r="V1034" s="64" t="s">
        <v>624</v>
      </c>
    </row>
    <row r="1035" spans="20:22" x14ac:dyDescent="0.2">
      <c r="T1035" s="62" t="s">
        <v>1714</v>
      </c>
      <c r="U1035" s="77" t="s">
        <v>1714</v>
      </c>
      <c r="V1035" s="64" t="s">
        <v>643</v>
      </c>
    </row>
    <row r="1036" spans="20:22" x14ac:dyDescent="0.2">
      <c r="T1036" s="62" t="s">
        <v>1715</v>
      </c>
      <c r="U1036" s="77" t="s">
        <v>1715</v>
      </c>
      <c r="V1036" s="64" t="s">
        <v>645</v>
      </c>
    </row>
    <row r="1037" spans="20:22" x14ac:dyDescent="0.2">
      <c r="T1037" s="62" t="s">
        <v>1716</v>
      </c>
      <c r="U1037" s="77" t="s">
        <v>1716</v>
      </c>
      <c r="V1037" s="64" t="s">
        <v>647</v>
      </c>
    </row>
    <row r="1038" spans="20:22" x14ac:dyDescent="0.2">
      <c r="T1038" s="62" t="s">
        <v>1717</v>
      </c>
      <c r="U1038" s="77" t="s">
        <v>1717</v>
      </c>
      <c r="V1038" s="64" t="s">
        <v>650</v>
      </c>
    </row>
    <row r="1039" spans="20:22" x14ac:dyDescent="0.2">
      <c r="T1039" s="62" t="s">
        <v>1718</v>
      </c>
      <c r="U1039" s="77" t="s">
        <v>1718</v>
      </c>
      <c r="V1039" s="64" t="s">
        <v>653</v>
      </c>
    </row>
    <row r="1040" spans="20:22" x14ac:dyDescent="0.2">
      <c r="T1040" s="62" t="s">
        <v>1719</v>
      </c>
      <c r="U1040" s="77" t="s">
        <v>1719</v>
      </c>
      <c r="V1040" s="64" t="s">
        <v>621</v>
      </c>
    </row>
    <row r="1041" spans="20:22" x14ac:dyDescent="0.2">
      <c r="T1041" s="62" t="s">
        <v>1720</v>
      </c>
      <c r="U1041" s="77" t="s">
        <v>1720</v>
      </c>
      <c r="V1041" s="64" t="s">
        <v>624</v>
      </c>
    </row>
    <row r="1042" spans="20:22" x14ac:dyDescent="0.2">
      <c r="T1042" s="62" t="s">
        <v>1721</v>
      </c>
      <c r="U1042" s="77" t="s">
        <v>1721</v>
      </c>
      <c r="V1042" s="64" t="s">
        <v>643</v>
      </c>
    </row>
    <row r="1043" spans="20:22" x14ac:dyDescent="0.2">
      <c r="T1043" s="62" t="s">
        <v>1722</v>
      </c>
      <c r="U1043" s="77" t="s">
        <v>1722</v>
      </c>
      <c r="V1043" s="64" t="s">
        <v>645</v>
      </c>
    </row>
    <row r="1044" spans="20:22" x14ac:dyDescent="0.2">
      <c r="T1044" s="62" t="s">
        <v>1723</v>
      </c>
      <c r="U1044" s="77" t="s">
        <v>1723</v>
      </c>
      <c r="V1044" s="64" t="s">
        <v>647</v>
      </c>
    </row>
    <row r="1045" spans="20:22" x14ac:dyDescent="0.2">
      <c r="T1045" s="62" t="s">
        <v>1724</v>
      </c>
      <c r="U1045" s="77" t="s">
        <v>1724</v>
      </c>
      <c r="V1045" s="64" t="s">
        <v>650</v>
      </c>
    </row>
    <row r="1046" spans="20:22" x14ac:dyDescent="0.2">
      <c r="T1046" s="62" t="s">
        <v>1725</v>
      </c>
      <c r="U1046" s="77" t="s">
        <v>1725</v>
      </c>
      <c r="V1046" s="64" t="s">
        <v>653</v>
      </c>
    </row>
    <row r="1047" spans="20:22" x14ac:dyDescent="0.2">
      <c r="T1047" s="62" t="s">
        <v>1726</v>
      </c>
      <c r="U1047" s="77" t="s">
        <v>1726</v>
      </c>
      <c r="V1047" s="64" t="s">
        <v>621</v>
      </c>
    </row>
    <row r="1048" spans="20:22" x14ac:dyDescent="0.2">
      <c r="T1048" s="62" t="s">
        <v>1727</v>
      </c>
      <c r="U1048" s="77" t="s">
        <v>1727</v>
      </c>
      <c r="V1048" s="64" t="s">
        <v>624</v>
      </c>
    </row>
    <row r="1049" spans="20:22" x14ac:dyDescent="0.2">
      <c r="T1049" s="62" t="s">
        <v>1728</v>
      </c>
      <c r="U1049" s="77" t="s">
        <v>1728</v>
      </c>
      <c r="V1049" s="64" t="s">
        <v>643</v>
      </c>
    </row>
    <row r="1050" spans="20:22" x14ac:dyDescent="0.2">
      <c r="T1050" s="62" t="s">
        <v>1729</v>
      </c>
      <c r="U1050" s="77" t="s">
        <v>1729</v>
      </c>
      <c r="V1050" s="64" t="s">
        <v>645</v>
      </c>
    </row>
    <row r="1051" spans="20:22" x14ac:dyDescent="0.2">
      <c r="T1051" s="62" t="s">
        <v>1730</v>
      </c>
      <c r="U1051" s="77" t="s">
        <v>1730</v>
      </c>
      <c r="V1051" s="64" t="s">
        <v>647</v>
      </c>
    </row>
    <row r="1052" spans="20:22" x14ac:dyDescent="0.2">
      <c r="T1052" s="62" t="s">
        <v>1731</v>
      </c>
      <c r="U1052" s="77" t="s">
        <v>1731</v>
      </c>
      <c r="V1052" s="64" t="s">
        <v>650</v>
      </c>
    </row>
    <row r="1053" spans="20:22" x14ac:dyDescent="0.2">
      <c r="T1053" s="62" t="s">
        <v>1732</v>
      </c>
      <c r="U1053" s="77" t="s">
        <v>1732</v>
      </c>
      <c r="V1053" s="64" t="s">
        <v>653</v>
      </c>
    </row>
    <row r="1054" spans="20:22" x14ac:dyDescent="0.2">
      <c r="T1054" s="62" t="s">
        <v>1733</v>
      </c>
      <c r="U1054" s="77" t="s">
        <v>1733</v>
      </c>
      <c r="V1054" s="64" t="s">
        <v>621</v>
      </c>
    </row>
    <row r="1055" spans="20:22" x14ac:dyDescent="0.2">
      <c r="T1055" s="62" t="s">
        <v>1734</v>
      </c>
      <c r="U1055" s="77" t="s">
        <v>1734</v>
      </c>
      <c r="V1055" s="64" t="s">
        <v>624</v>
      </c>
    </row>
    <row r="1056" spans="20:22" x14ac:dyDescent="0.2">
      <c r="T1056" s="62" t="s">
        <v>1735</v>
      </c>
      <c r="U1056" s="77" t="s">
        <v>1735</v>
      </c>
      <c r="V1056" s="64" t="s">
        <v>643</v>
      </c>
    </row>
    <row r="1057" spans="20:22" x14ac:dyDescent="0.2">
      <c r="T1057" s="62" t="s">
        <v>1736</v>
      </c>
      <c r="U1057" s="77" t="s">
        <v>1736</v>
      </c>
      <c r="V1057" s="64" t="s">
        <v>645</v>
      </c>
    </row>
    <row r="1058" spans="20:22" x14ac:dyDescent="0.2">
      <c r="T1058" s="62" t="s">
        <v>1737</v>
      </c>
      <c r="U1058" s="77" t="s">
        <v>1737</v>
      </c>
      <c r="V1058" s="64" t="s">
        <v>647</v>
      </c>
    </row>
    <row r="1059" spans="20:22" x14ac:dyDescent="0.2">
      <c r="T1059" s="62" t="s">
        <v>1738</v>
      </c>
      <c r="U1059" s="77" t="s">
        <v>1738</v>
      </c>
      <c r="V1059" s="64" t="s">
        <v>650</v>
      </c>
    </row>
    <row r="1060" spans="20:22" x14ac:dyDescent="0.2">
      <c r="T1060" s="62" t="s">
        <v>1739</v>
      </c>
      <c r="U1060" s="77" t="s">
        <v>1739</v>
      </c>
      <c r="V1060" s="64" t="s">
        <v>653</v>
      </c>
    </row>
    <row r="1061" spans="20:22" x14ac:dyDescent="0.2">
      <c r="T1061" s="62" t="s">
        <v>1740</v>
      </c>
      <c r="U1061" s="77" t="s">
        <v>1740</v>
      </c>
      <c r="V1061" s="64" t="s">
        <v>621</v>
      </c>
    </row>
    <row r="1062" spans="20:22" x14ac:dyDescent="0.2">
      <c r="T1062" s="62" t="s">
        <v>1741</v>
      </c>
      <c r="U1062" s="77" t="s">
        <v>1741</v>
      </c>
      <c r="V1062" s="64" t="s">
        <v>624</v>
      </c>
    </row>
    <row r="1063" spans="20:22" x14ac:dyDescent="0.2">
      <c r="T1063" s="62" t="s">
        <v>1742</v>
      </c>
      <c r="U1063" s="77" t="s">
        <v>1742</v>
      </c>
      <c r="V1063" s="64" t="s">
        <v>643</v>
      </c>
    </row>
    <row r="1064" spans="20:22" x14ac:dyDescent="0.2">
      <c r="T1064" s="62" t="s">
        <v>1743</v>
      </c>
      <c r="U1064" s="77" t="s">
        <v>1743</v>
      </c>
      <c r="V1064" s="64" t="s">
        <v>645</v>
      </c>
    </row>
    <row r="1065" spans="20:22" x14ac:dyDescent="0.2">
      <c r="T1065" s="62" t="s">
        <v>1744</v>
      </c>
      <c r="U1065" s="77" t="s">
        <v>1744</v>
      </c>
      <c r="V1065" s="64" t="s">
        <v>647</v>
      </c>
    </row>
    <row r="1066" spans="20:22" x14ac:dyDescent="0.2">
      <c r="T1066" s="62" t="s">
        <v>1745</v>
      </c>
      <c r="U1066" s="77" t="s">
        <v>1745</v>
      </c>
      <c r="V1066" s="64" t="s">
        <v>650</v>
      </c>
    </row>
    <row r="1067" spans="20:22" x14ac:dyDescent="0.2">
      <c r="T1067" s="62" t="s">
        <v>1746</v>
      </c>
      <c r="U1067" s="77" t="s">
        <v>1746</v>
      </c>
      <c r="V1067" s="64" t="s">
        <v>653</v>
      </c>
    </row>
    <row r="1068" spans="20:22" x14ac:dyDescent="0.2">
      <c r="T1068" s="62" t="s">
        <v>1747</v>
      </c>
      <c r="U1068" s="77" t="s">
        <v>1747</v>
      </c>
      <c r="V1068" s="64" t="s">
        <v>621</v>
      </c>
    </row>
    <row r="1069" spans="20:22" x14ac:dyDescent="0.2">
      <c r="T1069" s="62" t="s">
        <v>1748</v>
      </c>
      <c r="U1069" s="77" t="s">
        <v>1748</v>
      </c>
      <c r="V1069" s="64" t="s">
        <v>624</v>
      </c>
    </row>
    <row r="1070" spans="20:22" x14ac:dyDescent="0.2">
      <c r="T1070" s="62" t="s">
        <v>1749</v>
      </c>
      <c r="U1070" s="77" t="s">
        <v>1749</v>
      </c>
      <c r="V1070" s="64" t="s">
        <v>643</v>
      </c>
    </row>
    <row r="1071" spans="20:22" x14ac:dyDescent="0.2">
      <c r="T1071" s="62" t="s">
        <v>1750</v>
      </c>
      <c r="U1071" s="77" t="s">
        <v>1750</v>
      </c>
      <c r="V1071" s="64" t="s">
        <v>645</v>
      </c>
    </row>
    <row r="1072" spans="20:22" x14ac:dyDescent="0.2">
      <c r="T1072" s="62" t="s">
        <v>1751</v>
      </c>
      <c r="U1072" s="77" t="s">
        <v>1751</v>
      </c>
      <c r="V1072" s="64" t="s">
        <v>647</v>
      </c>
    </row>
    <row r="1073" spans="20:22" x14ac:dyDescent="0.2">
      <c r="T1073" s="62" t="s">
        <v>1752</v>
      </c>
      <c r="U1073" s="77" t="s">
        <v>1752</v>
      </c>
      <c r="V1073" s="64" t="s">
        <v>650</v>
      </c>
    </row>
    <row r="1074" spans="20:22" x14ac:dyDescent="0.2">
      <c r="T1074" s="62" t="s">
        <v>1753</v>
      </c>
      <c r="U1074" s="77" t="s">
        <v>1753</v>
      </c>
      <c r="V1074" s="64" t="s">
        <v>653</v>
      </c>
    </row>
    <row r="1075" spans="20:22" x14ac:dyDescent="0.2">
      <c r="T1075" s="62" t="s">
        <v>1754</v>
      </c>
      <c r="U1075" s="77" t="s">
        <v>1754</v>
      </c>
      <c r="V1075" s="64" t="s">
        <v>621</v>
      </c>
    </row>
    <row r="1076" spans="20:22" x14ac:dyDescent="0.2">
      <c r="T1076" s="62" t="s">
        <v>1755</v>
      </c>
      <c r="U1076" s="77" t="s">
        <v>1755</v>
      </c>
      <c r="V1076" s="64" t="s">
        <v>624</v>
      </c>
    </row>
    <row r="1077" spans="20:22" x14ac:dyDescent="0.2">
      <c r="T1077" s="62" t="s">
        <v>1756</v>
      </c>
      <c r="U1077" s="77" t="s">
        <v>1756</v>
      </c>
      <c r="V1077" s="64" t="s">
        <v>643</v>
      </c>
    </row>
    <row r="1078" spans="20:22" x14ac:dyDescent="0.2">
      <c r="T1078" s="62" t="s">
        <v>1757</v>
      </c>
      <c r="U1078" s="77" t="s">
        <v>1757</v>
      </c>
      <c r="V1078" s="64" t="s">
        <v>645</v>
      </c>
    </row>
    <row r="1079" spans="20:22" x14ac:dyDescent="0.2">
      <c r="T1079" s="62" t="s">
        <v>1758</v>
      </c>
      <c r="U1079" s="77" t="s">
        <v>1758</v>
      </c>
      <c r="V1079" s="64" t="s">
        <v>647</v>
      </c>
    </row>
    <row r="1080" spans="20:22" x14ac:dyDescent="0.2">
      <c r="T1080" s="62" t="s">
        <v>1759</v>
      </c>
      <c r="U1080" s="77" t="s">
        <v>1759</v>
      </c>
      <c r="V1080" s="64" t="s">
        <v>650</v>
      </c>
    </row>
    <row r="1081" spans="20:22" x14ac:dyDescent="0.2">
      <c r="T1081" s="62" t="s">
        <v>1760</v>
      </c>
      <c r="U1081" s="77" t="s">
        <v>1760</v>
      </c>
      <c r="V1081" s="64" t="s">
        <v>653</v>
      </c>
    </row>
    <row r="1082" spans="20:22" x14ac:dyDescent="0.2">
      <c r="T1082" s="62" t="s">
        <v>1761</v>
      </c>
      <c r="U1082" s="77" t="s">
        <v>1761</v>
      </c>
      <c r="V1082" s="64" t="s">
        <v>621</v>
      </c>
    </row>
    <row r="1083" spans="20:22" x14ac:dyDescent="0.2">
      <c r="T1083" s="62" t="s">
        <v>1762</v>
      </c>
      <c r="U1083" s="77" t="s">
        <v>1762</v>
      </c>
      <c r="V1083" s="64" t="s">
        <v>624</v>
      </c>
    </row>
    <row r="1084" spans="20:22" x14ac:dyDescent="0.2">
      <c r="T1084" s="62" t="s">
        <v>1763</v>
      </c>
      <c r="U1084" s="77" t="s">
        <v>1763</v>
      </c>
      <c r="V1084" s="64" t="s">
        <v>643</v>
      </c>
    </row>
    <row r="1085" spans="20:22" x14ac:dyDescent="0.2">
      <c r="T1085" s="62" t="s">
        <v>1764</v>
      </c>
      <c r="U1085" s="77" t="s">
        <v>1764</v>
      </c>
      <c r="V1085" s="64" t="s">
        <v>645</v>
      </c>
    </row>
    <row r="1086" spans="20:22" x14ac:dyDescent="0.2">
      <c r="T1086" s="62" t="s">
        <v>1765</v>
      </c>
      <c r="U1086" s="77" t="s">
        <v>1765</v>
      </c>
      <c r="V1086" s="64" t="s">
        <v>647</v>
      </c>
    </row>
    <row r="1087" spans="20:22" x14ac:dyDescent="0.2">
      <c r="T1087" s="62" t="s">
        <v>1766</v>
      </c>
      <c r="U1087" s="77" t="s">
        <v>1766</v>
      </c>
      <c r="V1087" s="64" t="s">
        <v>650</v>
      </c>
    </row>
    <row r="1088" spans="20:22" x14ac:dyDescent="0.2">
      <c r="T1088" s="62" t="s">
        <v>1767</v>
      </c>
      <c r="U1088" s="77" t="s">
        <v>1767</v>
      </c>
      <c r="V1088" s="64" t="s">
        <v>653</v>
      </c>
    </row>
    <row r="1089" spans="20:22" x14ac:dyDescent="0.2">
      <c r="T1089" s="62" t="s">
        <v>1768</v>
      </c>
      <c r="U1089" s="77" t="s">
        <v>1768</v>
      </c>
      <c r="V1089" s="64" t="s">
        <v>621</v>
      </c>
    </row>
    <row r="1090" spans="20:22" x14ac:dyDescent="0.2">
      <c r="T1090" s="62" t="s">
        <v>1769</v>
      </c>
      <c r="U1090" s="77" t="s">
        <v>1769</v>
      </c>
      <c r="V1090" s="64" t="s">
        <v>624</v>
      </c>
    </row>
    <row r="1091" spans="20:22" x14ac:dyDescent="0.2">
      <c r="T1091" s="62" t="s">
        <v>1770</v>
      </c>
      <c r="U1091" s="77" t="s">
        <v>1770</v>
      </c>
      <c r="V1091" s="64" t="s">
        <v>643</v>
      </c>
    </row>
    <row r="1092" spans="20:22" x14ac:dyDescent="0.2">
      <c r="T1092" s="62" t="s">
        <v>1771</v>
      </c>
      <c r="U1092" s="77" t="s">
        <v>1771</v>
      </c>
      <c r="V1092" s="64" t="s">
        <v>645</v>
      </c>
    </row>
    <row r="1093" spans="20:22" x14ac:dyDescent="0.2">
      <c r="T1093" s="62" t="s">
        <v>1772</v>
      </c>
      <c r="U1093" s="77" t="s">
        <v>1772</v>
      </c>
      <c r="V1093" s="64" t="s">
        <v>647</v>
      </c>
    </row>
    <row r="1094" spans="20:22" x14ac:dyDescent="0.2">
      <c r="T1094" s="62" t="s">
        <v>1773</v>
      </c>
      <c r="U1094" s="77" t="s">
        <v>1773</v>
      </c>
      <c r="V1094" s="64" t="s">
        <v>650</v>
      </c>
    </row>
    <row r="1095" spans="20:22" x14ac:dyDescent="0.2">
      <c r="T1095" s="62" t="s">
        <v>1774</v>
      </c>
      <c r="U1095" s="77" t="s">
        <v>1774</v>
      </c>
      <c r="V1095" s="64" t="s">
        <v>653</v>
      </c>
    </row>
    <row r="1096" spans="20:22" x14ac:dyDescent="0.2">
      <c r="T1096" s="62" t="s">
        <v>1775</v>
      </c>
      <c r="U1096" s="77" t="s">
        <v>1775</v>
      </c>
      <c r="V1096" s="64" t="s">
        <v>621</v>
      </c>
    </row>
    <row r="1097" spans="20:22" x14ac:dyDescent="0.2">
      <c r="T1097" s="62" t="s">
        <v>1776</v>
      </c>
      <c r="U1097" s="77" t="s">
        <v>1776</v>
      </c>
      <c r="V1097" s="64" t="s">
        <v>624</v>
      </c>
    </row>
    <row r="1098" spans="20:22" x14ac:dyDescent="0.2">
      <c r="T1098" s="62" t="s">
        <v>1777</v>
      </c>
      <c r="U1098" s="77" t="s">
        <v>1777</v>
      </c>
      <c r="V1098" s="64" t="s">
        <v>643</v>
      </c>
    </row>
    <row r="1099" spans="20:22" x14ac:dyDescent="0.2">
      <c r="T1099" s="62" t="s">
        <v>1778</v>
      </c>
      <c r="U1099" s="77" t="s">
        <v>1778</v>
      </c>
      <c r="V1099" s="64" t="s">
        <v>645</v>
      </c>
    </row>
    <row r="1100" spans="20:22" x14ac:dyDescent="0.2">
      <c r="T1100" s="62" t="s">
        <v>1779</v>
      </c>
      <c r="U1100" s="77" t="s">
        <v>1779</v>
      </c>
      <c r="V1100" s="64" t="s">
        <v>647</v>
      </c>
    </row>
    <row r="1101" spans="20:22" x14ac:dyDescent="0.2">
      <c r="T1101" s="62" t="s">
        <v>1780</v>
      </c>
      <c r="U1101" s="77" t="s">
        <v>1780</v>
      </c>
      <c r="V1101" s="64" t="s">
        <v>650</v>
      </c>
    </row>
    <row r="1102" spans="20:22" x14ac:dyDescent="0.2">
      <c r="T1102" s="62" t="s">
        <v>1781</v>
      </c>
      <c r="U1102" s="77" t="s">
        <v>1781</v>
      </c>
      <c r="V1102" s="64" t="s">
        <v>653</v>
      </c>
    </row>
    <row r="1103" spans="20:22" x14ac:dyDescent="0.2">
      <c r="T1103" s="62" t="s">
        <v>1782</v>
      </c>
      <c r="U1103" s="77" t="s">
        <v>1782</v>
      </c>
      <c r="V1103" s="64" t="s">
        <v>621</v>
      </c>
    </row>
    <row r="1104" spans="20:22" x14ac:dyDescent="0.2">
      <c r="T1104" s="62" t="s">
        <v>1783</v>
      </c>
      <c r="U1104" s="77" t="s">
        <v>1783</v>
      </c>
      <c r="V1104" s="64" t="s">
        <v>624</v>
      </c>
    </row>
    <row r="1105" spans="20:22" x14ac:dyDescent="0.2">
      <c r="T1105" s="62" t="s">
        <v>1784</v>
      </c>
      <c r="U1105" s="77" t="s">
        <v>1784</v>
      </c>
      <c r="V1105" s="64" t="s">
        <v>643</v>
      </c>
    </row>
    <row r="1106" spans="20:22" x14ac:dyDescent="0.2">
      <c r="T1106" s="62" t="s">
        <v>1785</v>
      </c>
      <c r="U1106" s="77" t="s">
        <v>1785</v>
      </c>
      <c r="V1106" s="64" t="s">
        <v>645</v>
      </c>
    </row>
    <row r="1107" spans="20:22" x14ac:dyDescent="0.2">
      <c r="T1107" s="62" t="s">
        <v>1786</v>
      </c>
      <c r="U1107" s="77" t="s">
        <v>1786</v>
      </c>
      <c r="V1107" s="64" t="s">
        <v>647</v>
      </c>
    </row>
    <row r="1108" spans="20:22" x14ac:dyDescent="0.2">
      <c r="T1108" s="62" t="s">
        <v>1787</v>
      </c>
      <c r="U1108" s="77" t="s">
        <v>1787</v>
      </c>
      <c r="V1108" s="64" t="s">
        <v>650</v>
      </c>
    </row>
    <row r="1109" spans="20:22" x14ac:dyDescent="0.2">
      <c r="T1109" s="62" t="s">
        <v>1788</v>
      </c>
      <c r="U1109" s="77" t="s">
        <v>1788</v>
      </c>
      <c r="V1109" s="64" t="s">
        <v>653</v>
      </c>
    </row>
    <row r="1110" spans="20:22" x14ac:dyDescent="0.2">
      <c r="T1110" s="62" t="s">
        <v>1789</v>
      </c>
      <c r="U1110" s="77" t="s">
        <v>1789</v>
      </c>
      <c r="V1110" s="64" t="s">
        <v>621</v>
      </c>
    </row>
    <row r="1111" spans="20:22" x14ac:dyDescent="0.2">
      <c r="T1111" s="62" t="s">
        <v>1790</v>
      </c>
      <c r="U1111" s="77" t="s">
        <v>1790</v>
      </c>
      <c r="V1111" s="64" t="s">
        <v>624</v>
      </c>
    </row>
    <row r="1112" spans="20:22" x14ac:dyDescent="0.2">
      <c r="T1112" s="62" t="s">
        <v>1791</v>
      </c>
      <c r="U1112" s="77" t="s">
        <v>1791</v>
      </c>
      <c r="V1112" s="64" t="s">
        <v>643</v>
      </c>
    </row>
    <row r="1113" spans="20:22" x14ac:dyDescent="0.2">
      <c r="T1113" s="62" t="s">
        <v>1792</v>
      </c>
      <c r="U1113" s="77" t="s">
        <v>1792</v>
      </c>
      <c r="V1113" s="64" t="s">
        <v>645</v>
      </c>
    </row>
    <row r="1114" spans="20:22" x14ac:dyDescent="0.2">
      <c r="T1114" s="62" t="s">
        <v>1793</v>
      </c>
      <c r="U1114" s="77" t="s">
        <v>1793</v>
      </c>
      <c r="V1114" s="64" t="s">
        <v>647</v>
      </c>
    </row>
    <row r="1115" spans="20:22" x14ac:dyDescent="0.2">
      <c r="T1115" s="62" t="s">
        <v>1794</v>
      </c>
      <c r="U1115" s="77" t="s">
        <v>1794</v>
      </c>
      <c r="V1115" s="64" t="s">
        <v>650</v>
      </c>
    </row>
    <row r="1116" spans="20:22" x14ac:dyDescent="0.2">
      <c r="T1116" s="62" t="s">
        <v>1795</v>
      </c>
      <c r="U1116" s="77" t="s">
        <v>1795</v>
      </c>
      <c r="V1116" s="64" t="s">
        <v>653</v>
      </c>
    </row>
    <row r="1117" spans="20:22" x14ac:dyDescent="0.2">
      <c r="T1117" s="62" t="s">
        <v>1796</v>
      </c>
      <c r="U1117" s="77" t="s">
        <v>1796</v>
      </c>
      <c r="V1117" s="64" t="s">
        <v>621</v>
      </c>
    </row>
    <row r="1118" spans="20:22" x14ac:dyDescent="0.2">
      <c r="T1118" s="62" t="s">
        <v>1797</v>
      </c>
      <c r="U1118" s="77" t="s">
        <v>1797</v>
      </c>
      <c r="V1118" s="64" t="s">
        <v>624</v>
      </c>
    </row>
    <row r="1119" spans="20:22" x14ac:dyDescent="0.2">
      <c r="T1119" s="62" t="s">
        <v>1798</v>
      </c>
      <c r="U1119" s="77" t="s">
        <v>1798</v>
      </c>
      <c r="V1119" s="64" t="s">
        <v>643</v>
      </c>
    </row>
    <row r="1120" spans="20:22" x14ac:dyDescent="0.2">
      <c r="T1120" s="62" t="s">
        <v>1799</v>
      </c>
      <c r="U1120" s="77" t="s">
        <v>1799</v>
      </c>
      <c r="V1120" s="64" t="s">
        <v>645</v>
      </c>
    </row>
    <row r="1121" spans="20:22" x14ac:dyDescent="0.2">
      <c r="T1121" s="62" t="s">
        <v>1800</v>
      </c>
      <c r="U1121" s="77" t="s">
        <v>1800</v>
      </c>
      <c r="V1121" s="64" t="s">
        <v>647</v>
      </c>
    </row>
    <row r="1122" spans="20:22" x14ac:dyDescent="0.2">
      <c r="T1122" s="62" t="s">
        <v>1801</v>
      </c>
      <c r="U1122" s="77" t="s">
        <v>1801</v>
      </c>
      <c r="V1122" s="64" t="s">
        <v>650</v>
      </c>
    </row>
    <row r="1123" spans="20:22" x14ac:dyDescent="0.2">
      <c r="T1123" s="62" t="s">
        <v>1802</v>
      </c>
      <c r="U1123" s="77" t="s">
        <v>1802</v>
      </c>
      <c r="V1123" s="64" t="s">
        <v>653</v>
      </c>
    </row>
    <row r="1124" spans="20:22" x14ac:dyDescent="0.2">
      <c r="T1124" s="62" t="s">
        <v>1803</v>
      </c>
      <c r="U1124" s="77" t="s">
        <v>1803</v>
      </c>
      <c r="V1124" s="64" t="s">
        <v>621</v>
      </c>
    </row>
    <row r="1125" spans="20:22" x14ac:dyDescent="0.2">
      <c r="T1125" s="62" t="s">
        <v>1804</v>
      </c>
      <c r="U1125" s="77" t="s">
        <v>1804</v>
      </c>
      <c r="V1125" s="64" t="s">
        <v>624</v>
      </c>
    </row>
    <row r="1126" spans="20:22" x14ac:dyDescent="0.2">
      <c r="T1126" s="62" t="s">
        <v>1805</v>
      </c>
      <c r="U1126" s="77" t="s">
        <v>1805</v>
      </c>
      <c r="V1126" s="64" t="s">
        <v>643</v>
      </c>
    </row>
    <row r="1127" spans="20:22" x14ac:dyDescent="0.2">
      <c r="T1127" s="62" t="s">
        <v>1806</v>
      </c>
      <c r="U1127" s="77" t="s">
        <v>1806</v>
      </c>
      <c r="V1127" s="64" t="s">
        <v>645</v>
      </c>
    </row>
    <row r="1128" spans="20:22" x14ac:dyDescent="0.2">
      <c r="T1128" s="62" t="s">
        <v>1807</v>
      </c>
      <c r="U1128" s="77" t="s">
        <v>1807</v>
      </c>
      <c r="V1128" s="64" t="s">
        <v>647</v>
      </c>
    </row>
    <row r="1129" spans="20:22" x14ac:dyDescent="0.2">
      <c r="T1129" s="62" t="s">
        <v>1808</v>
      </c>
      <c r="U1129" s="77" t="s">
        <v>1808</v>
      </c>
      <c r="V1129" s="64" t="s">
        <v>650</v>
      </c>
    </row>
    <row r="1130" spans="20:22" x14ac:dyDescent="0.2">
      <c r="T1130" s="62" t="s">
        <v>1809</v>
      </c>
      <c r="U1130" s="77" t="s">
        <v>1809</v>
      </c>
      <c r="V1130" s="64" t="s">
        <v>653</v>
      </c>
    </row>
    <row r="1131" spans="20:22" x14ac:dyDescent="0.2">
      <c r="T1131" s="62" t="s">
        <v>1810</v>
      </c>
      <c r="U1131" s="77" t="s">
        <v>1810</v>
      </c>
      <c r="V1131" s="64" t="s">
        <v>621</v>
      </c>
    </row>
    <row r="1132" spans="20:22" x14ac:dyDescent="0.2">
      <c r="T1132" s="62" t="s">
        <v>1811</v>
      </c>
      <c r="U1132" s="77" t="s">
        <v>1811</v>
      </c>
      <c r="V1132" s="64" t="s">
        <v>624</v>
      </c>
    </row>
    <row r="1133" spans="20:22" x14ac:dyDescent="0.2">
      <c r="T1133" s="62" t="s">
        <v>1812</v>
      </c>
      <c r="U1133" s="77" t="s">
        <v>1812</v>
      </c>
      <c r="V1133" s="64" t="s">
        <v>643</v>
      </c>
    </row>
    <row r="1134" spans="20:22" x14ac:dyDescent="0.2">
      <c r="T1134" s="62" t="s">
        <v>1813</v>
      </c>
      <c r="U1134" s="77" t="s">
        <v>1813</v>
      </c>
      <c r="V1134" s="64" t="s">
        <v>645</v>
      </c>
    </row>
    <row r="1135" spans="20:22" x14ac:dyDescent="0.2">
      <c r="T1135" s="62" t="s">
        <v>1814</v>
      </c>
      <c r="U1135" s="77" t="s">
        <v>1814</v>
      </c>
      <c r="V1135" s="64" t="s">
        <v>647</v>
      </c>
    </row>
    <row r="1136" spans="20:22" x14ac:dyDescent="0.2">
      <c r="T1136" s="62" t="s">
        <v>1815</v>
      </c>
      <c r="U1136" s="77" t="s">
        <v>1815</v>
      </c>
      <c r="V1136" s="64" t="s">
        <v>650</v>
      </c>
    </row>
    <row r="1137" spans="20:22" x14ac:dyDescent="0.2">
      <c r="T1137" s="62" t="s">
        <v>1816</v>
      </c>
      <c r="U1137" s="77" t="s">
        <v>1816</v>
      </c>
      <c r="V1137" s="64" t="s">
        <v>653</v>
      </c>
    </row>
    <row r="1138" spans="20:22" x14ac:dyDescent="0.2">
      <c r="T1138" s="62" t="s">
        <v>1817</v>
      </c>
      <c r="U1138" s="77" t="s">
        <v>1817</v>
      </c>
      <c r="V1138" s="64" t="s">
        <v>621</v>
      </c>
    </row>
    <row r="1139" spans="20:22" x14ac:dyDescent="0.2">
      <c r="T1139" s="62" t="s">
        <v>1818</v>
      </c>
      <c r="U1139" s="77" t="s">
        <v>1818</v>
      </c>
      <c r="V1139" s="64" t="s">
        <v>624</v>
      </c>
    </row>
    <row r="1140" spans="20:22" x14ac:dyDescent="0.2">
      <c r="T1140" s="62" t="s">
        <v>1819</v>
      </c>
      <c r="U1140" s="77" t="s">
        <v>1819</v>
      </c>
      <c r="V1140" s="64" t="s">
        <v>643</v>
      </c>
    </row>
    <row r="1141" spans="20:22" x14ac:dyDescent="0.2">
      <c r="T1141" s="62" t="s">
        <v>1820</v>
      </c>
      <c r="U1141" s="77" t="s">
        <v>1820</v>
      </c>
      <c r="V1141" s="64" t="s">
        <v>645</v>
      </c>
    </row>
    <row r="1142" spans="20:22" x14ac:dyDescent="0.2">
      <c r="T1142" s="62" t="s">
        <v>1821</v>
      </c>
      <c r="U1142" s="77" t="s">
        <v>1821</v>
      </c>
      <c r="V1142" s="64" t="s">
        <v>647</v>
      </c>
    </row>
    <row r="1143" spans="20:22" x14ac:dyDescent="0.2">
      <c r="T1143" s="62" t="s">
        <v>1822</v>
      </c>
      <c r="U1143" s="77" t="s">
        <v>1822</v>
      </c>
      <c r="V1143" s="64" t="s">
        <v>650</v>
      </c>
    </row>
    <row r="1144" spans="20:22" x14ac:dyDescent="0.2">
      <c r="T1144" s="62" t="s">
        <v>1823</v>
      </c>
      <c r="U1144" s="77" t="s">
        <v>1823</v>
      </c>
      <c r="V1144" s="64" t="s">
        <v>653</v>
      </c>
    </row>
    <row r="1145" spans="20:22" x14ac:dyDescent="0.2">
      <c r="T1145" s="62" t="s">
        <v>1824</v>
      </c>
      <c r="U1145" s="77" t="s">
        <v>1824</v>
      </c>
      <c r="V1145" s="64" t="s">
        <v>621</v>
      </c>
    </row>
    <row r="1146" spans="20:22" x14ac:dyDescent="0.2">
      <c r="T1146" s="62" t="s">
        <v>1825</v>
      </c>
      <c r="U1146" s="77" t="s">
        <v>1825</v>
      </c>
      <c r="V1146" s="64" t="s">
        <v>624</v>
      </c>
    </row>
    <row r="1147" spans="20:22" x14ac:dyDescent="0.2">
      <c r="T1147" s="62" t="s">
        <v>1826</v>
      </c>
      <c r="U1147" s="77" t="s">
        <v>1826</v>
      </c>
      <c r="V1147" s="64" t="s">
        <v>643</v>
      </c>
    </row>
    <row r="1148" spans="20:22" x14ac:dyDescent="0.2">
      <c r="T1148" s="62" t="s">
        <v>1827</v>
      </c>
      <c r="U1148" s="77" t="s">
        <v>1827</v>
      </c>
      <c r="V1148" s="64" t="s">
        <v>645</v>
      </c>
    </row>
    <row r="1149" spans="20:22" x14ac:dyDescent="0.2">
      <c r="T1149" s="62" t="s">
        <v>1828</v>
      </c>
      <c r="U1149" s="77" t="s">
        <v>1828</v>
      </c>
      <c r="V1149" s="64" t="s">
        <v>647</v>
      </c>
    </row>
    <row r="1150" spans="20:22" x14ac:dyDescent="0.2">
      <c r="T1150" s="62" t="s">
        <v>1829</v>
      </c>
      <c r="U1150" s="77" t="s">
        <v>1829</v>
      </c>
      <c r="V1150" s="64" t="s">
        <v>650</v>
      </c>
    </row>
    <row r="1151" spans="20:22" x14ac:dyDescent="0.2">
      <c r="T1151" s="62" t="s">
        <v>1830</v>
      </c>
      <c r="U1151" s="77" t="s">
        <v>1830</v>
      </c>
      <c r="V1151" s="64" t="s">
        <v>653</v>
      </c>
    </row>
    <row r="1152" spans="20:22" x14ac:dyDescent="0.2">
      <c r="T1152" s="62" t="s">
        <v>1831</v>
      </c>
      <c r="U1152" s="77" t="s">
        <v>1831</v>
      </c>
      <c r="V1152" s="64" t="s">
        <v>621</v>
      </c>
    </row>
    <row r="1153" spans="20:22" x14ac:dyDescent="0.2">
      <c r="T1153" s="62" t="s">
        <v>1832</v>
      </c>
      <c r="U1153" s="77" t="s">
        <v>1832</v>
      </c>
      <c r="V1153" s="64" t="s">
        <v>624</v>
      </c>
    </row>
    <row r="1154" spans="20:22" x14ac:dyDescent="0.2">
      <c r="T1154" s="62" t="s">
        <v>1833</v>
      </c>
      <c r="U1154" s="77" t="s">
        <v>1833</v>
      </c>
      <c r="V1154" s="64" t="s">
        <v>643</v>
      </c>
    </row>
    <row r="1155" spans="20:22" x14ac:dyDescent="0.2">
      <c r="T1155" s="62" t="s">
        <v>1834</v>
      </c>
      <c r="U1155" s="77" t="s">
        <v>1834</v>
      </c>
      <c r="V1155" s="64" t="s">
        <v>645</v>
      </c>
    </row>
    <row r="1156" spans="20:22" x14ac:dyDescent="0.2">
      <c r="T1156" s="62" t="s">
        <v>1835</v>
      </c>
      <c r="U1156" s="77" t="s">
        <v>1835</v>
      </c>
      <c r="V1156" s="64" t="s">
        <v>647</v>
      </c>
    </row>
    <row r="1157" spans="20:22" x14ac:dyDescent="0.2">
      <c r="T1157" s="62" t="s">
        <v>1836</v>
      </c>
      <c r="U1157" s="77" t="s">
        <v>1836</v>
      </c>
      <c r="V1157" s="64" t="s">
        <v>650</v>
      </c>
    </row>
    <row r="1158" spans="20:22" x14ac:dyDescent="0.2">
      <c r="T1158" s="62" t="s">
        <v>1837</v>
      </c>
      <c r="U1158" s="77" t="s">
        <v>1837</v>
      </c>
      <c r="V1158" s="64" t="s">
        <v>653</v>
      </c>
    </row>
    <row r="1159" spans="20:22" x14ac:dyDescent="0.2">
      <c r="T1159" s="62" t="s">
        <v>1838</v>
      </c>
      <c r="U1159" s="77" t="s">
        <v>1838</v>
      </c>
      <c r="V1159" s="64" t="s">
        <v>621</v>
      </c>
    </row>
    <row r="1160" spans="20:22" x14ac:dyDescent="0.2">
      <c r="T1160" s="62" t="s">
        <v>1839</v>
      </c>
      <c r="U1160" s="77" t="s">
        <v>1839</v>
      </c>
      <c r="V1160" s="64" t="s">
        <v>624</v>
      </c>
    </row>
    <row r="1161" spans="20:22" x14ac:dyDescent="0.2">
      <c r="T1161" s="62" t="s">
        <v>1840</v>
      </c>
      <c r="U1161" s="77" t="s">
        <v>1840</v>
      </c>
      <c r="V1161" s="64" t="s">
        <v>643</v>
      </c>
    </row>
    <row r="1162" spans="20:22" x14ac:dyDescent="0.2">
      <c r="T1162" s="62" t="s">
        <v>1841</v>
      </c>
      <c r="U1162" s="77" t="s">
        <v>1841</v>
      </c>
      <c r="V1162" s="64" t="s">
        <v>645</v>
      </c>
    </row>
    <row r="1163" spans="20:22" x14ac:dyDescent="0.2">
      <c r="T1163" s="62" t="s">
        <v>1842</v>
      </c>
      <c r="U1163" s="77" t="s">
        <v>1842</v>
      </c>
      <c r="V1163" s="64" t="s">
        <v>647</v>
      </c>
    </row>
    <row r="1164" spans="20:22" x14ac:dyDescent="0.2">
      <c r="T1164" s="62" t="s">
        <v>1843</v>
      </c>
      <c r="U1164" s="77" t="s">
        <v>1843</v>
      </c>
      <c r="V1164" s="64" t="s">
        <v>650</v>
      </c>
    </row>
    <row r="1165" spans="20:22" x14ac:dyDescent="0.2">
      <c r="T1165" s="62" t="s">
        <v>1844</v>
      </c>
      <c r="U1165" s="77" t="s">
        <v>1844</v>
      </c>
      <c r="V1165" s="64" t="s">
        <v>653</v>
      </c>
    </row>
    <row r="1166" spans="20:22" x14ac:dyDescent="0.2">
      <c r="T1166" s="62" t="s">
        <v>1845</v>
      </c>
      <c r="U1166" s="77" t="s">
        <v>1845</v>
      </c>
      <c r="V1166" s="64" t="s">
        <v>621</v>
      </c>
    </row>
    <row r="1167" spans="20:22" x14ac:dyDescent="0.2">
      <c r="T1167" s="62" t="s">
        <v>1846</v>
      </c>
      <c r="U1167" s="77" t="s">
        <v>1846</v>
      </c>
      <c r="V1167" s="64" t="s">
        <v>624</v>
      </c>
    </row>
    <row r="1168" spans="20:22" x14ac:dyDescent="0.2">
      <c r="T1168" s="62" t="s">
        <v>1847</v>
      </c>
      <c r="U1168" s="77" t="s">
        <v>1847</v>
      </c>
      <c r="V1168" s="64" t="s">
        <v>643</v>
      </c>
    </row>
    <row r="1169" spans="20:22" x14ac:dyDescent="0.2">
      <c r="T1169" s="62" t="s">
        <v>1848</v>
      </c>
      <c r="U1169" s="77" t="s">
        <v>1848</v>
      </c>
      <c r="V1169" s="64" t="s">
        <v>645</v>
      </c>
    </row>
    <row r="1170" spans="20:22" x14ac:dyDescent="0.2">
      <c r="T1170" s="62" t="s">
        <v>1849</v>
      </c>
      <c r="U1170" s="77" t="s">
        <v>1849</v>
      </c>
      <c r="V1170" s="64" t="s">
        <v>647</v>
      </c>
    </row>
    <row r="1171" spans="20:22" x14ac:dyDescent="0.2">
      <c r="T1171" s="62" t="s">
        <v>1850</v>
      </c>
      <c r="U1171" s="77" t="s">
        <v>1850</v>
      </c>
      <c r="V1171" s="64" t="s">
        <v>650</v>
      </c>
    </row>
    <row r="1172" spans="20:22" x14ac:dyDescent="0.2">
      <c r="T1172" s="62" t="s">
        <v>1851</v>
      </c>
      <c r="U1172" s="77" t="s">
        <v>1851</v>
      </c>
      <c r="V1172" s="64" t="s">
        <v>653</v>
      </c>
    </row>
    <row r="1173" spans="20:22" x14ac:dyDescent="0.2">
      <c r="T1173" s="62" t="s">
        <v>1852</v>
      </c>
      <c r="U1173" s="77" t="s">
        <v>1852</v>
      </c>
      <c r="V1173" s="64" t="s">
        <v>621</v>
      </c>
    </row>
    <row r="1174" spans="20:22" x14ac:dyDescent="0.2">
      <c r="T1174" s="62" t="s">
        <v>1853</v>
      </c>
      <c r="U1174" s="77" t="s">
        <v>1853</v>
      </c>
      <c r="V1174" s="64" t="s">
        <v>624</v>
      </c>
    </row>
    <row r="1175" spans="20:22" x14ac:dyDescent="0.2">
      <c r="T1175" s="62" t="s">
        <v>1854</v>
      </c>
      <c r="U1175" s="77" t="s">
        <v>1854</v>
      </c>
      <c r="V1175" s="64" t="s">
        <v>643</v>
      </c>
    </row>
    <row r="1176" spans="20:22" x14ac:dyDescent="0.2">
      <c r="T1176" s="62" t="s">
        <v>1855</v>
      </c>
      <c r="U1176" s="77" t="s">
        <v>1855</v>
      </c>
      <c r="V1176" s="64" t="s">
        <v>645</v>
      </c>
    </row>
    <row r="1177" spans="20:22" x14ac:dyDescent="0.2">
      <c r="T1177" s="62" t="s">
        <v>1856</v>
      </c>
      <c r="U1177" s="77" t="s">
        <v>1856</v>
      </c>
      <c r="V1177" s="64" t="s">
        <v>647</v>
      </c>
    </row>
    <row r="1178" spans="20:22" x14ac:dyDescent="0.2">
      <c r="T1178" s="62" t="s">
        <v>1857</v>
      </c>
      <c r="U1178" s="77" t="s">
        <v>1857</v>
      </c>
      <c r="V1178" s="64" t="s">
        <v>650</v>
      </c>
    </row>
    <row r="1179" spans="20:22" x14ac:dyDescent="0.2">
      <c r="T1179" s="62" t="s">
        <v>1858</v>
      </c>
      <c r="U1179" s="77" t="s">
        <v>1858</v>
      </c>
      <c r="V1179" s="64" t="s">
        <v>653</v>
      </c>
    </row>
    <row r="1180" spans="20:22" x14ac:dyDescent="0.2">
      <c r="T1180" s="62" t="s">
        <v>1859</v>
      </c>
      <c r="U1180" s="77" t="s">
        <v>1859</v>
      </c>
      <c r="V1180" s="64" t="s">
        <v>621</v>
      </c>
    </row>
    <row r="1181" spans="20:22" x14ac:dyDescent="0.2">
      <c r="T1181" s="62" t="s">
        <v>1860</v>
      </c>
      <c r="U1181" s="77" t="s">
        <v>1860</v>
      </c>
      <c r="V1181" s="64" t="s">
        <v>624</v>
      </c>
    </row>
    <row r="1182" spans="20:22" x14ac:dyDescent="0.2">
      <c r="T1182" s="62" t="s">
        <v>1861</v>
      </c>
      <c r="U1182" s="77" t="s">
        <v>1861</v>
      </c>
      <c r="V1182" s="64" t="s">
        <v>643</v>
      </c>
    </row>
    <row r="1183" spans="20:22" x14ac:dyDescent="0.2">
      <c r="T1183" s="62" t="s">
        <v>1862</v>
      </c>
      <c r="U1183" s="77" t="s">
        <v>1862</v>
      </c>
      <c r="V1183" s="64" t="s">
        <v>645</v>
      </c>
    </row>
    <row r="1184" spans="20:22" x14ac:dyDescent="0.2">
      <c r="T1184" s="62" t="s">
        <v>1863</v>
      </c>
      <c r="U1184" s="77" t="s">
        <v>1863</v>
      </c>
      <c r="V1184" s="64" t="s">
        <v>647</v>
      </c>
    </row>
    <row r="1185" spans="20:22" x14ac:dyDescent="0.2">
      <c r="T1185" s="62" t="s">
        <v>1864</v>
      </c>
      <c r="U1185" s="77" t="s">
        <v>1864</v>
      </c>
      <c r="V1185" s="64" t="s">
        <v>650</v>
      </c>
    </row>
    <row r="1186" spans="20:22" x14ac:dyDescent="0.2">
      <c r="T1186" s="62" t="s">
        <v>1865</v>
      </c>
      <c r="U1186" s="77" t="s">
        <v>1865</v>
      </c>
      <c r="V1186" s="64" t="s">
        <v>653</v>
      </c>
    </row>
    <row r="1187" spans="20:22" x14ac:dyDescent="0.2">
      <c r="T1187" s="62" t="s">
        <v>1866</v>
      </c>
      <c r="U1187" s="77" t="s">
        <v>1866</v>
      </c>
      <c r="V1187" s="64" t="s">
        <v>621</v>
      </c>
    </row>
    <row r="1188" spans="20:22" x14ac:dyDescent="0.2">
      <c r="T1188" s="62" t="s">
        <v>1867</v>
      </c>
      <c r="U1188" s="77" t="s">
        <v>1867</v>
      </c>
      <c r="V1188" s="64" t="s">
        <v>624</v>
      </c>
    </row>
    <row r="1189" spans="20:22" x14ac:dyDescent="0.2">
      <c r="T1189" s="62" t="s">
        <v>1868</v>
      </c>
      <c r="U1189" s="77" t="s">
        <v>1868</v>
      </c>
      <c r="V1189" s="64" t="s">
        <v>643</v>
      </c>
    </row>
    <row r="1190" spans="20:22" x14ac:dyDescent="0.2">
      <c r="T1190" s="62" t="s">
        <v>1869</v>
      </c>
      <c r="U1190" s="77" t="s">
        <v>1869</v>
      </c>
      <c r="V1190" s="64" t="s">
        <v>645</v>
      </c>
    </row>
    <row r="1191" spans="20:22" x14ac:dyDescent="0.2">
      <c r="T1191" s="62" t="s">
        <v>1870</v>
      </c>
      <c r="U1191" s="77" t="s">
        <v>1870</v>
      </c>
      <c r="V1191" s="64" t="s">
        <v>647</v>
      </c>
    </row>
    <row r="1192" spans="20:22" x14ac:dyDescent="0.2">
      <c r="T1192" s="62" t="s">
        <v>1871</v>
      </c>
      <c r="U1192" s="77" t="s">
        <v>1871</v>
      </c>
      <c r="V1192" s="64" t="s">
        <v>650</v>
      </c>
    </row>
    <row r="1193" spans="20:22" x14ac:dyDescent="0.2">
      <c r="T1193" s="62" t="s">
        <v>1872</v>
      </c>
      <c r="U1193" s="77" t="s">
        <v>1872</v>
      </c>
      <c r="V1193" s="64" t="s">
        <v>653</v>
      </c>
    </row>
    <row r="1194" spans="20:22" x14ac:dyDescent="0.2">
      <c r="T1194" s="62" t="s">
        <v>1873</v>
      </c>
      <c r="U1194" s="77" t="s">
        <v>1873</v>
      </c>
      <c r="V1194" s="64" t="s">
        <v>621</v>
      </c>
    </row>
    <row r="1195" spans="20:22" x14ac:dyDescent="0.2">
      <c r="T1195" s="62" t="s">
        <v>1874</v>
      </c>
      <c r="U1195" s="77" t="s">
        <v>1874</v>
      </c>
      <c r="V1195" s="64" t="s">
        <v>624</v>
      </c>
    </row>
    <row r="1196" spans="20:22" x14ac:dyDescent="0.2">
      <c r="T1196" s="62" t="s">
        <v>1875</v>
      </c>
      <c r="U1196" s="77" t="s">
        <v>1875</v>
      </c>
      <c r="V1196" s="64" t="s">
        <v>643</v>
      </c>
    </row>
    <row r="1197" spans="20:22" x14ac:dyDescent="0.2">
      <c r="T1197" s="62" t="s">
        <v>1876</v>
      </c>
      <c r="U1197" s="77" t="s">
        <v>1876</v>
      </c>
      <c r="V1197" s="64" t="s">
        <v>645</v>
      </c>
    </row>
    <row r="1198" spans="20:22" x14ac:dyDescent="0.2">
      <c r="T1198" s="62" t="s">
        <v>1877</v>
      </c>
      <c r="U1198" s="77" t="s">
        <v>1877</v>
      </c>
      <c r="V1198" s="64" t="s">
        <v>647</v>
      </c>
    </row>
    <row r="1199" spans="20:22" x14ac:dyDescent="0.2">
      <c r="T1199" s="62" t="s">
        <v>1878</v>
      </c>
      <c r="U1199" s="77" t="s">
        <v>1878</v>
      </c>
      <c r="V1199" s="64" t="s">
        <v>650</v>
      </c>
    </row>
    <row r="1200" spans="20:22" x14ac:dyDescent="0.2">
      <c r="T1200" s="62" t="s">
        <v>1879</v>
      </c>
      <c r="U1200" s="77" t="s">
        <v>1879</v>
      </c>
      <c r="V1200" s="64" t="s">
        <v>653</v>
      </c>
    </row>
    <row r="1201" spans="20:22" x14ac:dyDescent="0.2">
      <c r="T1201" s="62" t="s">
        <v>1880</v>
      </c>
      <c r="U1201" s="77" t="s">
        <v>1880</v>
      </c>
      <c r="V1201" s="64" t="s">
        <v>621</v>
      </c>
    </row>
    <row r="1202" spans="20:22" x14ac:dyDescent="0.2">
      <c r="T1202" s="62" t="s">
        <v>1881</v>
      </c>
      <c r="U1202" s="77" t="s">
        <v>1881</v>
      </c>
      <c r="V1202" s="64" t="s">
        <v>624</v>
      </c>
    </row>
    <row r="1203" spans="20:22" x14ac:dyDescent="0.2">
      <c r="T1203" s="62" t="s">
        <v>1882</v>
      </c>
      <c r="U1203" s="77" t="s">
        <v>1882</v>
      </c>
      <c r="V1203" s="64" t="s">
        <v>643</v>
      </c>
    </row>
    <row r="1204" spans="20:22" x14ac:dyDescent="0.2">
      <c r="T1204" s="62" t="s">
        <v>1883</v>
      </c>
      <c r="U1204" s="77" t="s">
        <v>1883</v>
      </c>
      <c r="V1204" s="64" t="s">
        <v>645</v>
      </c>
    </row>
    <row r="1205" spans="20:22" x14ac:dyDescent="0.2">
      <c r="T1205" s="62" t="s">
        <v>1884</v>
      </c>
      <c r="U1205" s="77" t="s">
        <v>1884</v>
      </c>
      <c r="V1205" s="64" t="s">
        <v>647</v>
      </c>
    </row>
    <row r="1206" spans="20:22" x14ac:dyDescent="0.2">
      <c r="T1206" s="62" t="s">
        <v>1885</v>
      </c>
      <c r="U1206" s="77" t="s">
        <v>1885</v>
      </c>
      <c r="V1206" s="64" t="s">
        <v>650</v>
      </c>
    </row>
    <row r="1207" spans="20:22" x14ac:dyDescent="0.2">
      <c r="T1207" s="62" t="s">
        <v>1886</v>
      </c>
      <c r="U1207" s="77" t="s">
        <v>1886</v>
      </c>
      <c r="V1207" s="64" t="s">
        <v>653</v>
      </c>
    </row>
    <row r="1208" spans="20:22" x14ac:dyDescent="0.2">
      <c r="T1208" s="62" t="s">
        <v>1887</v>
      </c>
      <c r="U1208" s="77" t="s">
        <v>1887</v>
      </c>
      <c r="V1208" s="64" t="s">
        <v>621</v>
      </c>
    </row>
    <row r="1209" spans="20:22" x14ac:dyDescent="0.2">
      <c r="T1209" s="62" t="s">
        <v>1888</v>
      </c>
      <c r="U1209" s="77" t="s">
        <v>1888</v>
      </c>
      <c r="V1209" s="64" t="s">
        <v>624</v>
      </c>
    </row>
    <row r="1210" spans="20:22" x14ac:dyDescent="0.2">
      <c r="T1210" s="62" t="s">
        <v>1889</v>
      </c>
      <c r="U1210" s="77" t="s">
        <v>1889</v>
      </c>
      <c r="V1210" s="64" t="s">
        <v>643</v>
      </c>
    </row>
    <row r="1211" spans="20:22" x14ac:dyDescent="0.2">
      <c r="T1211" s="62" t="s">
        <v>1890</v>
      </c>
      <c r="U1211" s="77" t="s">
        <v>1890</v>
      </c>
      <c r="V1211" s="64" t="s">
        <v>645</v>
      </c>
    </row>
    <row r="1212" spans="20:22" x14ac:dyDescent="0.2">
      <c r="T1212" s="62" t="s">
        <v>1891</v>
      </c>
      <c r="U1212" s="77" t="s">
        <v>1891</v>
      </c>
      <c r="V1212" s="64" t="s">
        <v>647</v>
      </c>
    </row>
    <row r="1213" spans="20:22" x14ac:dyDescent="0.2">
      <c r="T1213" s="62" t="s">
        <v>1892</v>
      </c>
      <c r="U1213" s="77" t="s">
        <v>1892</v>
      </c>
      <c r="V1213" s="64" t="s">
        <v>650</v>
      </c>
    </row>
    <row r="1214" spans="20:22" x14ac:dyDescent="0.2">
      <c r="T1214" s="62" t="s">
        <v>1893</v>
      </c>
      <c r="U1214" s="77" t="s">
        <v>1893</v>
      </c>
      <c r="V1214" s="64" t="s">
        <v>653</v>
      </c>
    </row>
    <row r="1215" spans="20:22" x14ac:dyDescent="0.2">
      <c r="T1215" s="62" t="s">
        <v>1894</v>
      </c>
      <c r="U1215" s="77" t="s">
        <v>1894</v>
      </c>
      <c r="V1215" s="64" t="s">
        <v>621</v>
      </c>
    </row>
    <row r="1216" spans="20:22" x14ac:dyDescent="0.2">
      <c r="T1216" s="62" t="s">
        <v>1895</v>
      </c>
      <c r="U1216" s="77" t="s">
        <v>1895</v>
      </c>
      <c r="V1216" s="64" t="s">
        <v>624</v>
      </c>
    </row>
    <row r="1217" spans="20:22" x14ac:dyDescent="0.2">
      <c r="T1217" s="62" t="s">
        <v>1896</v>
      </c>
      <c r="U1217" s="77" t="s">
        <v>1896</v>
      </c>
      <c r="V1217" s="64" t="s">
        <v>643</v>
      </c>
    </row>
    <row r="1218" spans="20:22" x14ac:dyDescent="0.2">
      <c r="T1218" s="62" t="s">
        <v>1897</v>
      </c>
      <c r="U1218" s="77" t="s">
        <v>1897</v>
      </c>
      <c r="V1218" s="64" t="s">
        <v>645</v>
      </c>
    </row>
    <row r="1219" spans="20:22" x14ac:dyDescent="0.2">
      <c r="T1219" s="62" t="s">
        <v>1898</v>
      </c>
      <c r="U1219" s="77" t="s">
        <v>1898</v>
      </c>
      <c r="V1219" s="64" t="s">
        <v>647</v>
      </c>
    </row>
    <row r="1220" spans="20:22" x14ac:dyDescent="0.2">
      <c r="T1220" s="62" t="s">
        <v>1899</v>
      </c>
      <c r="U1220" s="77" t="s">
        <v>1899</v>
      </c>
      <c r="V1220" s="64" t="s">
        <v>650</v>
      </c>
    </row>
    <row r="1221" spans="20:22" x14ac:dyDescent="0.2">
      <c r="T1221" s="62" t="s">
        <v>1900</v>
      </c>
      <c r="U1221" s="77" t="s">
        <v>1900</v>
      </c>
      <c r="V1221" s="64" t="s">
        <v>653</v>
      </c>
    </row>
    <row r="1222" spans="20:22" x14ac:dyDescent="0.2">
      <c r="T1222" s="62" t="s">
        <v>1901</v>
      </c>
      <c r="U1222" s="77" t="s">
        <v>1901</v>
      </c>
      <c r="V1222" s="64" t="s">
        <v>621</v>
      </c>
    </row>
    <row r="1223" spans="20:22" x14ac:dyDescent="0.2">
      <c r="T1223" s="62" t="s">
        <v>1902</v>
      </c>
      <c r="U1223" s="77" t="s">
        <v>1902</v>
      </c>
      <c r="V1223" s="64" t="s">
        <v>624</v>
      </c>
    </row>
    <row r="1224" spans="20:22" x14ac:dyDescent="0.2">
      <c r="T1224" s="62" t="s">
        <v>1903</v>
      </c>
      <c r="U1224" s="77" t="s">
        <v>1903</v>
      </c>
      <c r="V1224" s="64" t="s">
        <v>643</v>
      </c>
    </row>
    <row r="1225" spans="20:22" x14ac:dyDescent="0.2">
      <c r="T1225" s="62" t="s">
        <v>1904</v>
      </c>
      <c r="U1225" s="77" t="s">
        <v>1904</v>
      </c>
      <c r="V1225" s="64" t="s">
        <v>645</v>
      </c>
    </row>
    <row r="1226" spans="20:22" x14ac:dyDescent="0.2">
      <c r="T1226" s="62" t="s">
        <v>1905</v>
      </c>
      <c r="U1226" s="77" t="s">
        <v>1905</v>
      </c>
      <c r="V1226" s="64" t="s">
        <v>647</v>
      </c>
    </row>
    <row r="1227" spans="20:22" x14ac:dyDescent="0.2">
      <c r="T1227" s="62" t="s">
        <v>1906</v>
      </c>
      <c r="U1227" s="77" t="s">
        <v>1906</v>
      </c>
      <c r="V1227" s="64" t="s">
        <v>650</v>
      </c>
    </row>
    <row r="1228" spans="20:22" x14ac:dyDescent="0.2">
      <c r="T1228" s="62" t="s">
        <v>1907</v>
      </c>
      <c r="U1228" s="77" t="s">
        <v>1907</v>
      </c>
      <c r="V1228" s="64" t="s">
        <v>653</v>
      </c>
    </row>
    <row r="1229" spans="20:22" x14ac:dyDescent="0.2">
      <c r="T1229" s="62" t="s">
        <v>1908</v>
      </c>
      <c r="U1229" s="77" t="s">
        <v>1908</v>
      </c>
      <c r="V1229" s="64" t="s">
        <v>621</v>
      </c>
    </row>
    <row r="1230" spans="20:22" x14ac:dyDescent="0.2">
      <c r="T1230" s="62" t="s">
        <v>1909</v>
      </c>
      <c r="U1230" s="77" t="s">
        <v>1909</v>
      </c>
      <c r="V1230" s="64" t="s">
        <v>624</v>
      </c>
    </row>
    <row r="1231" spans="20:22" x14ac:dyDescent="0.2">
      <c r="T1231" s="62" t="s">
        <v>1910</v>
      </c>
      <c r="U1231" s="77" t="s">
        <v>1910</v>
      </c>
      <c r="V1231" s="64" t="s">
        <v>643</v>
      </c>
    </row>
    <row r="1232" spans="20:22" x14ac:dyDescent="0.2">
      <c r="T1232" s="62" t="s">
        <v>1911</v>
      </c>
      <c r="U1232" s="77" t="s">
        <v>1911</v>
      </c>
      <c r="V1232" s="64" t="s">
        <v>645</v>
      </c>
    </row>
    <row r="1233" spans="20:22" x14ac:dyDescent="0.2">
      <c r="T1233" s="62" t="s">
        <v>1912</v>
      </c>
      <c r="U1233" s="77" t="s">
        <v>1912</v>
      </c>
      <c r="V1233" s="64" t="s">
        <v>647</v>
      </c>
    </row>
    <row r="1234" spans="20:22" x14ac:dyDescent="0.2">
      <c r="T1234" s="62" t="s">
        <v>1913</v>
      </c>
      <c r="U1234" s="77" t="s">
        <v>1913</v>
      </c>
      <c r="V1234" s="64" t="s">
        <v>650</v>
      </c>
    </row>
    <row r="1235" spans="20:22" x14ac:dyDescent="0.2">
      <c r="T1235" s="62" t="s">
        <v>1914</v>
      </c>
      <c r="U1235" s="77" t="s">
        <v>1914</v>
      </c>
      <c r="V1235" s="64" t="s">
        <v>653</v>
      </c>
    </row>
    <row r="1236" spans="20:22" x14ac:dyDescent="0.2">
      <c r="T1236" s="62" t="s">
        <v>1915</v>
      </c>
      <c r="U1236" s="77" t="s">
        <v>1915</v>
      </c>
      <c r="V1236" s="64" t="s">
        <v>621</v>
      </c>
    </row>
    <row r="1237" spans="20:22" x14ac:dyDescent="0.2">
      <c r="T1237" s="62" t="s">
        <v>1916</v>
      </c>
      <c r="U1237" s="77" t="s">
        <v>1916</v>
      </c>
      <c r="V1237" s="64" t="s">
        <v>624</v>
      </c>
    </row>
    <row r="1238" spans="20:22" x14ac:dyDescent="0.2">
      <c r="T1238" s="62" t="s">
        <v>1917</v>
      </c>
      <c r="U1238" s="77" t="s">
        <v>1917</v>
      </c>
      <c r="V1238" s="64" t="s">
        <v>643</v>
      </c>
    </row>
    <row r="1239" spans="20:22" x14ac:dyDescent="0.2">
      <c r="T1239" s="62" t="s">
        <v>1918</v>
      </c>
      <c r="U1239" s="77" t="s">
        <v>1918</v>
      </c>
      <c r="V1239" s="64" t="s">
        <v>645</v>
      </c>
    </row>
    <row r="1240" spans="20:22" x14ac:dyDescent="0.2">
      <c r="T1240" s="62" t="s">
        <v>1919</v>
      </c>
      <c r="U1240" s="77" t="s">
        <v>1919</v>
      </c>
      <c r="V1240" s="64" t="s">
        <v>647</v>
      </c>
    </row>
    <row r="1241" spans="20:22" x14ac:dyDescent="0.2">
      <c r="T1241" s="62" t="s">
        <v>1920</v>
      </c>
      <c r="U1241" s="77" t="s">
        <v>1920</v>
      </c>
      <c r="V1241" s="64" t="s">
        <v>650</v>
      </c>
    </row>
    <row r="1242" spans="20:22" x14ac:dyDescent="0.2">
      <c r="T1242" s="62" t="s">
        <v>1921</v>
      </c>
      <c r="U1242" s="77" t="s">
        <v>1921</v>
      </c>
      <c r="V1242" s="64" t="s">
        <v>653</v>
      </c>
    </row>
    <row r="1243" spans="20:22" x14ac:dyDescent="0.2">
      <c r="T1243" s="62" t="s">
        <v>1922</v>
      </c>
      <c r="U1243" s="77" t="s">
        <v>1922</v>
      </c>
      <c r="V1243" s="64" t="s">
        <v>621</v>
      </c>
    </row>
    <row r="1244" spans="20:22" x14ac:dyDescent="0.2">
      <c r="T1244" s="62" t="s">
        <v>1923</v>
      </c>
      <c r="U1244" s="77" t="s">
        <v>1923</v>
      </c>
      <c r="V1244" s="64" t="s">
        <v>624</v>
      </c>
    </row>
    <row r="1245" spans="20:22" x14ac:dyDescent="0.2">
      <c r="T1245" s="62" t="s">
        <v>1924</v>
      </c>
      <c r="U1245" s="77" t="s">
        <v>1924</v>
      </c>
      <c r="V1245" s="64" t="s">
        <v>643</v>
      </c>
    </row>
    <row r="1246" spans="20:22" x14ac:dyDescent="0.2">
      <c r="T1246" s="62" t="s">
        <v>1925</v>
      </c>
      <c r="U1246" s="77" t="s">
        <v>1925</v>
      </c>
      <c r="V1246" s="64" t="s">
        <v>645</v>
      </c>
    </row>
    <row r="1247" spans="20:22" x14ac:dyDescent="0.2">
      <c r="T1247" s="62" t="s">
        <v>1926</v>
      </c>
      <c r="U1247" s="77" t="s">
        <v>1926</v>
      </c>
      <c r="V1247" s="64" t="s">
        <v>647</v>
      </c>
    </row>
    <row r="1248" spans="20:22" x14ac:dyDescent="0.2">
      <c r="T1248" s="62" t="s">
        <v>1927</v>
      </c>
      <c r="U1248" s="77" t="s">
        <v>1927</v>
      </c>
      <c r="V1248" s="64" t="s">
        <v>650</v>
      </c>
    </row>
    <row r="1249" spans="20:22" x14ac:dyDescent="0.2">
      <c r="T1249" s="62" t="s">
        <v>1928</v>
      </c>
      <c r="U1249" s="77" t="s">
        <v>1928</v>
      </c>
      <c r="V1249" s="64" t="s">
        <v>653</v>
      </c>
    </row>
    <row r="1250" spans="20:22" x14ac:dyDescent="0.2">
      <c r="T1250" s="62" t="s">
        <v>1929</v>
      </c>
      <c r="U1250" s="77" t="s">
        <v>1929</v>
      </c>
      <c r="V1250" s="64" t="s">
        <v>621</v>
      </c>
    </row>
    <row r="1251" spans="20:22" x14ac:dyDescent="0.2">
      <c r="T1251" s="62" t="s">
        <v>1930</v>
      </c>
      <c r="U1251" s="77" t="s">
        <v>1930</v>
      </c>
      <c r="V1251" s="64" t="s">
        <v>624</v>
      </c>
    </row>
    <row r="1252" spans="20:22" x14ac:dyDescent="0.2">
      <c r="T1252" s="62" t="s">
        <v>1931</v>
      </c>
      <c r="U1252" s="77" t="s">
        <v>1931</v>
      </c>
      <c r="V1252" s="64" t="s">
        <v>643</v>
      </c>
    </row>
    <row r="1253" spans="20:22" x14ac:dyDescent="0.2">
      <c r="T1253" s="62" t="s">
        <v>1932</v>
      </c>
      <c r="U1253" s="77" t="s">
        <v>1932</v>
      </c>
      <c r="V1253" s="64" t="s">
        <v>645</v>
      </c>
    </row>
    <row r="1254" spans="20:22" x14ac:dyDescent="0.2">
      <c r="T1254" s="62" t="s">
        <v>1933</v>
      </c>
      <c r="U1254" s="77" t="s">
        <v>1933</v>
      </c>
      <c r="V1254" s="64" t="s">
        <v>647</v>
      </c>
    </row>
    <row r="1255" spans="20:22" x14ac:dyDescent="0.2">
      <c r="T1255" s="62" t="s">
        <v>1934</v>
      </c>
      <c r="U1255" s="77" t="s">
        <v>1934</v>
      </c>
      <c r="V1255" s="64" t="s">
        <v>650</v>
      </c>
    </row>
    <row r="1256" spans="20:22" x14ac:dyDescent="0.2">
      <c r="T1256" s="62" t="s">
        <v>1935</v>
      </c>
      <c r="U1256" s="77" t="s">
        <v>1935</v>
      </c>
      <c r="V1256" s="64" t="s">
        <v>653</v>
      </c>
    </row>
    <row r="1257" spans="20:22" x14ac:dyDescent="0.2">
      <c r="T1257" s="62" t="s">
        <v>1936</v>
      </c>
      <c r="U1257" s="77" t="s">
        <v>1936</v>
      </c>
      <c r="V1257" s="64" t="s">
        <v>621</v>
      </c>
    </row>
    <row r="1258" spans="20:22" x14ac:dyDescent="0.2">
      <c r="T1258" s="62" t="s">
        <v>1937</v>
      </c>
      <c r="U1258" s="77" t="s">
        <v>1937</v>
      </c>
      <c r="V1258" s="64" t="s">
        <v>624</v>
      </c>
    </row>
    <row r="1259" spans="20:22" x14ac:dyDescent="0.2">
      <c r="T1259" s="62" t="s">
        <v>1938</v>
      </c>
      <c r="U1259" s="77" t="s">
        <v>1938</v>
      </c>
      <c r="V1259" s="64" t="s">
        <v>643</v>
      </c>
    </row>
    <row r="1260" spans="20:22" x14ac:dyDescent="0.2">
      <c r="T1260" s="62" t="s">
        <v>1939</v>
      </c>
      <c r="U1260" s="77" t="s">
        <v>1939</v>
      </c>
      <c r="V1260" s="64" t="s">
        <v>645</v>
      </c>
    </row>
    <row r="1261" spans="20:22" x14ac:dyDescent="0.2">
      <c r="T1261" s="62" t="s">
        <v>1940</v>
      </c>
      <c r="U1261" s="77" t="s">
        <v>1940</v>
      </c>
      <c r="V1261" s="64" t="s">
        <v>647</v>
      </c>
    </row>
    <row r="1262" spans="20:22" x14ac:dyDescent="0.2">
      <c r="T1262" s="62" t="s">
        <v>1941</v>
      </c>
      <c r="U1262" s="77" t="s">
        <v>1941</v>
      </c>
      <c r="V1262" s="64" t="s">
        <v>650</v>
      </c>
    </row>
    <row r="1263" spans="20:22" x14ac:dyDescent="0.2">
      <c r="T1263" s="62" t="s">
        <v>1942</v>
      </c>
      <c r="U1263" s="77" t="s">
        <v>1942</v>
      </c>
      <c r="V1263" s="64" t="s">
        <v>653</v>
      </c>
    </row>
    <row r="1264" spans="20:22" x14ac:dyDescent="0.2">
      <c r="T1264" s="62" t="s">
        <v>1943</v>
      </c>
      <c r="U1264" s="77" t="s">
        <v>1943</v>
      </c>
      <c r="V1264" s="64" t="s">
        <v>621</v>
      </c>
    </row>
    <row r="1265" spans="20:22" x14ac:dyDescent="0.2">
      <c r="T1265" s="62" t="s">
        <v>1944</v>
      </c>
      <c r="U1265" s="77" t="s">
        <v>1944</v>
      </c>
      <c r="V1265" s="64" t="s">
        <v>624</v>
      </c>
    </row>
    <row r="1266" spans="20:22" x14ac:dyDescent="0.2">
      <c r="T1266" s="62" t="s">
        <v>1945</v>
      </c>
      <c r="U1266" s="77" t="s">
        <v>1945</v>
      </c>
      <c r="V1266" s="64" t="s">
        <v>643</v>
      </c>
    </row>
    <row r="1267" spans="20:22" x14ac:dyDescent="0.2">
      <c r="T1267" s="62" t="s">
        <v>1946</v>
      </c>
      <c r="U1267" s="77" t="s">
        <v>1946</v>
      </c>
      <c r="V1267" s="64" t="s">
        <v>645</v>
      </c>
    </row>
    <row r="1268" spans="20:22" x14ac:dyDescent="0.2">
      <c r="T1268" s="62" t="s">
        <v>1947</v>
      </c>
      <c r="U1268" s="77" t="s">
        <v>1947</v>
      </c>
      <c r="V1268" s="64" t="s">
        <v>647</v>
      </c>
    </row>
    <row r="1269" spans="20:22" x14ac:dyDescent="0.2">
      <c r="T1269" s="62" t="s">
        <v>1948</v>
      </c>
      <c r="U1269" s="77" t="s">
        <v>1948</v>
      </c>
      <c r="V1269" s="64" t="s">
        <v>650</v>
      </c>
    </row>
    <row r="1270" spans="20:22" x14ac:dyDescent="0.2">
      <c r="T1270" s="62" t="s">
        <v>1949</v>
      </c>
      <c r="U1270" s="77" t="s">
        <v>1949</v>
      </c>
      <c r="V1270" s="64" t="s">
        <v>653</v>
      </c>
    </row>
    <row r="1271" spans="20:22" x14ac:dyDescent="0.2">
      <c r="T1271" s="62" t="s">
        <v>1950</v>
      </c>
      <c r="U1271" s="77" t="s">
        <v>1950</v>
      </c>
      <c r="V1271" s="64" t="s">
        <v>621</v>
      </c>
    </row>
    <row r="1272" spans="20:22" x14ac:dyDescent="0.2">
      <c r="T1272" s="62" t="s">
        <v>1951</v>
      </c>
      <c r="U1272" s="77" t="s">
        <v>1951</v>
      </c>
      <c r="V1272" s="64" t="s">
        <v>624</v>
      </c>
    </row>
    <row r="1273" spans="20:22" x14ac:dyDescent="0.2">
      <c r="T1273" s="62" t="s">
        <v>1952</v>
      </c>
      <c r="U1273" s="77" t="s">
        <v>1952</v>
      </c>
      <c r="V1273" s="64" t="s">
        <v>643</v>
      </c>
    </row>
    <row r="1274" spans="20:22" x14ac:dyDescent="0.2">
      <c r="T1274" s="62" t="s">
        <v>1953</v>
      </c>
      <c r="U1274" s="77" t="s">
        <v>1953</v>
      </c>
      <c r="V1274" s="64" t="s">
        <v>645</v>
      </c>
    </row>
    <row r="1275" spans="20:22" x14ac:dyDescent="0.2">
      <c r="T1275" s="62" t="s">
        <v>1954</v>
      </c>
      <c r="U1275" s="77" t="s">
        <v>1954</v>
      </c>
      <c r="V1275" s="64" t="s">
        <v>647</v>
      </c>
    </row>
    <row r="1276" spans="20:22" x14ac:dyDescent="0.2">
      <c r="T1276" s="62" t="s">
        <v>1955</v>
      </c>
      <c r="U1276" s="77" t="s">
        <v>1955</v>
      </c>
      <c r="V1276" s="64" t="s">
        <v>650</v>
      </c>
    </row>
    <row r="1277" spans="20:22" x14ac:dyDescent="0.2">
      <c r="T1277" s="62" t="s">
        <v>1956</v>
      </c>
      <c r="U1277" s="77" t="s">
        <v>1956</v>
      </c>
      <c r="V1277" s="64" t="s">
        <v>653</v>
      </c>
    </row>
    <row r="1278" spans="20:22" x14ac:dyDescent="0.2">
      <c r="T1278" s="62" t="s">
        <v>1957</v>
      </c>
      <c r="U1278" s="77" t="s">
        <v>1957</v>
      </c>
      <c r="V1278" s="64" t="s">
        <v>621</v>
      </c>
    </row>
    <row r="1279" spans="20:22" x14ac:dyDescent="0.2">
      <c r="T1279" s="62" t="s">
        <v>1958</v>
      </c>
      <c r="U1279" s="77" t="s">
        <v>1958</v>
      </c>
      <c r="V1279" s="64" t="s">
        <v>624</v>
      </c>
    </row>
    <row r="1280" spans="20:22" x14ac:dyDescent="0.2">
      <c r="T1280" s="62" t="s">
        <v>1959</v>
      </c>
      <c r="U1280" s="77" t="s">
        <v>1959</v>
      </c>
      <c r="V1280" s="64" t="s">
        <v>643</v>
      </c>
    </row>
    <row r="1281" spans="20:22" x14ac:dyDescent="0.2">
      <c r="T1281" s="62" t="s">
        <v>1960</v>
      </c>
      <c r="U1281" s="77" t="s">
        <v>1960</v>
      </c>
      <c r="V1281" s="64" t="s">
        <v>645</v>
      </c>
    </row>
    <row r="1282" spans="20:22" x14ac:dyDescent="0.2">
      <c r="T1282" s="62" t="s">
        <v>1961</v>
      </c>
      <c r="U1282" s="77" t="s">
        <v>1961</v>
      </c>
      <c r="V1282" s="64" t="s">
        <v>647</v>
      </c>
    </row>
    <row r="1283" spans="20:22" x14ac:dyDescent="0.2">
      <c r="T1283" s="62" t="s">
        <v>1962</v>
      </c>
      <c r="U1283" s="77" t="s">
        <v>1962</v>
      </c>
      <c r="V1283" s="64" t="s">
        <v>650</v>
      </c>
    </row>
    <row r="1284" spans="20:22" x14ac:dyDescent="0.2">
      <c r="T1284" s="62" t="s">
        <v>1963</v>
      </c>
      <c r="U1284" s="77" t="s">
        <v>1963</v>
      </c>
      <c r="V1284" s="64" t="s">
        <v>653</v>
      </c>
    </row>
    <row r="1285" spans="20:22" x14ac:dyDescent="0.2">
      <c r="T1285" s="62" t="s">
        <v>1964</v>
      </c>
      <c r="U1285" s="77" t="s">
        <v>1964</v>
      </c>
      <c r="V1285" s="64" t="s">
        <v>621</v>
      </c>
    </row>
    <row r="1286" spans="20:22" x14ac:dyDescent="0.2">
      <c r="T1286" s="62" t="s">
        <v>1965</v>
      </c>
      <c r="U1286" s="77" t="s">
        <v>1965</v>
      </c>
      <c r="V1286" s="64" t="s">
        <v>624</v>
      </c>
    </row>
    <row r="1287" spans="20:22" x14ac:dyDescent="0.2">
      <c r="T1287" s="62" t="s">
        <v>1966</v>
      </c>
      <c r="U1287" s="77" t="s">
        <v>1966</v>
      </c>
      <c r="V1287" s="64" t="s">
        <v>643</v>
      </c>
    </row>
    <row r="1288" spans="20:22" x14ac:dyDescent="0.2">
      <c r="T1288" s="62" t="s">
        <v>1967</v>
      </c>
      <c r="U1288" s="77" t="s">
        <v>1967</v>
      </c>
      <c r="V1288" s="64" t="s">
        <v>645</v>
      </c>
    </row>
    <row r="1289" spans="20:22" x14ac:dyDescent="0.2">
      <c r="T1289" s="62" t="s">
        <v>1968</v>
      </c>
      <c r="U1289" s="77" t="s">
        <v>1968</v>
      </c>
      <c r="V1289" s="64" t="s">
        <v>647</v>
      </c>
    </row>
    <row r="1290" spans="20:22" x14ac:dyDescent="0.2">
      <c r="T1290" s="62" t="s">
        <v>1969</v>
      </c>
      <c r="U1290" s="77" t="s">
        <v>1969</v>
      </c>
      <c r="V1290" s="64" t="s">
        <v>650</v>
      </c>
    </row>
    <row r="1291" spans="20:22" x14ac:dyDescent="0.2">
      <c r="T1291" s="62" t="s">
        <v>1970</v>
      </c>
      <c r="U1291" s="77" t="s">
        <v>1970</v>
      </c>
      <c r="V1291" s="64" t="s">
        <v>653</v>
      </c>
    </row>
    <row r="1292" spans="20:22" x14ac:dyDescent="0.2">
      <c r="T1292" s="62" t="s">
        <v>1971</v>
      </c>
      <c r="U1292" s="77" t="s">
        <v>1971</v>
      </c>
      <c r="V1292" s="64" t="s">
        <v>621</v>
      </c>
    </row>
    <row r="1293" spans="20:22" x14ac:dyDescent="0.2">
      <c r="T1293" s="62" t="s">
        <v>1972</v>
      </c>
      <c r="U1293" s="77" t="s">
        <v>1972</v>
      </c>
      <c r="V1293" s="64" t="s">
        <v>624</v>
      </c>
    </row>
    <row r="1294" spans="20:22" x14ac:dyDescent="0.2">
      <c r="T1294" s="62" t="s">
        <v>1973</v>
      </c>
      <c r="U1294" s="77" t="s">
        <v>1973</v>
      </c>
      <c r="V1294" s="64" t="s">
        <v>643</v>
      </c>
    </row>
    <row r="1295" spans="20:22" x14ac:dyDescent="0.2">
      <c r="T1295" s="62" t="s">
        <v>1974</v>
      </c>
      <c r="U1295" s="77" t="s">
        <v>1974</v>
      </c>
      <c r="V1295" s="64" t="s">
        <v>645</v>
      </c>
    </row>
    <row r="1296" spans="20:22" x14ac:dyDescent="0.2">
      <c r="T1296" s="62" t="s">
        <v>1975</v>
      </c>
      <c r="U1296" s="77" t="s">
        <v>1975</v>
      </c>
      <c r="V1296" s="64" t="s">
        <v>647</v>
      </c>
    </row>
    <row r="1297" spans="20:22" x14ac:dyDescent="0.2">
      <c r="T1297" s="62" t="s">
        <v>1976</v>
      </c>
      <c r="U1297" s="77" t="s">
        <v>1976</v>
      </c>
      <c r="V1297" s="64" t="s">
        <v>650</v>
      </c>
    </row>
    <row r="1298" spans="20:22" x14ac:dyDescent="0.2">
      <c r="T1298" s="62" t="s">
        <v>1977</v>
      </c>
      <c r="U1298" s="77" t="s">
        <v>1977</v>
      </c>
      <c r="V1298" s="64" t="s">
        <v>653</v>
      </c>
    </row>
    <row r="1299" spans="20:22" x14ac:dyDescent="0.2">
      <c r="T1299" s="62" t="s">
        <v>1978</v>
      </c>
      <c r="U1299" s="77" t="s">
        <v>1978</v>
      </c>
      <c r="V1299" s="64" t="s">
        <v>621</v>
      </c>
    </row>
    <row r="1300" spans="20:22" x14ac:dyDescent="0.2">
      <c r="T1300" s="62" t="s">
        <v>1979</v>
      </c>
      <c r="U1300" s="77" t="s">
        <v>1979</v>
      </c>
      <c r="V1300" s="64" t="s">
        <v>624</v>
      </c>
    </row>
    <row r="1301" spans="20:22" x14ac:dyDescent="0.2">
      <c r="T1301" s="62" t="s">
        <v>1980</v>
      </c>
      <c r="U1301" s="77" t="s">
        <v>1980</v>
      </c>
      <c r="V1301" s="64" t="s">
        <v>643</v>
      </c>
    </row>
    <row r="1302" spans="20:22" x14ac:dyDescent="0.2">
      <c r="T1302" s="62" t="s">
        <v>1981</v>
      </c>
      <c r="U1302" s="77" t="s">
        <v>1981</v>
      </c>
      <c r="V1302" s="64" t="s">
        <v>645</v>
      </c>
    </row>
    <row r="1303" spans="20:22" x14ac:dyDescent="0.2">
      <c r="T1303" s="62" t="s">
        <v>1982</v>
      </c>
      <c r="U1303" s="77" t="s">
        <v>1982</v>
      </c>
      <c r="V1303" s="64" t="s">
        <v>647</v>
      </c>
    </row>
    <row r="1304" spans="20:22" x14ac:dyDescent="0.2">
      <c r="T1304" s="62" t="s">
        <v>1983</v>
      </c>
      <c r="U1304" s="77" t="s">
        <v>1983</v>
      </c>
      <c r="V1304" s="64" t="s">
        <v>650</v>
      </c>
    </row>
    <row r="1305" spans="20:22" x14ac:dyDescent="0.2">
      <c r="T1305" s="62" t="s">
        <v>1984</v>
      </c>
      <c r="U1305" s="77" t="s">
        <v>1984</v>
      </c>
      <c r="V1305" s="64" t="s">
        <v>653</v>
      </c>
    </row>
    <row r="1306" spans="20:22" x14ac:dyDescent="0.2">
      <c r="T1306" s="62" t="s">
        <v>1985</v>
      </c>
      <c r="U1306" s="77" t="s">
        <v>1985</v>
      </c>
      <c r="V1306" s="64" t="s">
        <v>621</v>
      </c>
    </row>
    <row r="1307" spans="20:22" x14ac:dyDescent="0.2">
      <c r="T1307" s="62" t="s">
        <v>1986</v>
      </c>
      <c r="U1307" s="77" t="s">
        <v>1986</v>
      </c>
      <c r="V1307" s="64" t="s">
        <v>624</v>
      </c>
    </row>
    <row r="1308" spans="20:22" x14ac:dyDescent="0.2">
      <c r="T1308" s="62" t="s">
        <v>1987</v>
      </c>
      <c r="U1308" s="77" t="s">
        <v>1987</v>
      </c>
      <c r="V1308" s="64" t="s">
        <v>643</v>
      </c>
    </row>
    <row r="1309" spans="20:22" x14ac:dyDescent="0.2">
      <c r="T1309" s="62" t="s">
        <v>1988</v>
      </c>
      <c r="U1309" s="77" t="s">
        <v>1988</v>
      </c>
      <c r="V1309" s="64" t="s">
        <v>645</v>
      </c>
    </row>
    <row r="1310" spans="20:22" x14ac:dyDescent="0.2">
      <c r="T1310" s="62" t="s">
        <v>1989</v>
      </c>
      <c r="U1310" s="77" t="s">
        <v>1989</v>
      </c>
      <c r="V1310" s="64" t="s">
        <v>647</v>
      </c>
    </row>
    <row r="1311" spans="20:22" x14ac:dyDescent="0.2">
      <c r="T1311" s="62" t="s">
        <v>1990</v>
      </c>
      <c r="U1311" s="77" t="s">
        <v>1990</v>
      </c>
      <c r="V1311" s="64" t="s">
        <v>650</v>
      </c>
    </row>
    <row r="1312" spans="20:22" x14ac:dyDescent="0.2">
      <c r="T1312" s="62" t="s">
        <v>1991</v>
      </c>
      <c r="U1312" s="77" t="s">
        <v>1991</v>
      </c>
      <c r="V1312" s="64" t="s">
        <v>653</v>
      </c>
    </row>
    <row r="1313" spans="20:22" x14ac:dyDescent="0.2">
      <c r="T1313" s="62" t="s">
        <v>1992</v>
      </c>
      <c r="U1313" s="77" t="s">
        <v>1992</v>
      </c>
      <c r="V1313" s="64" t="s">
        <v>621</v>
      </c>
    </row>
    <row r="1314" spans="20:22" x14ac:dyDescent="0.2">
      <c r="T1314" s="62" t="s">
        <v>1993</v>
      </c>
      <c r="U1314" s="77" t="s">
        <v>1993</v>
      </c>
      <c r="V1314" s="64" t="s">
        <v>624</v>
      </c>
    </row>
    <row r="1315" spans="20:22" x14ac:dyDescent="0.2">
      <c r="T1315" s="62" t="s">
        <v>1994</v>
      </c>
      <c r="U1315" s="77" t="s">
        <v>1994</v>
      </c>
      <c r="V1315" s="64" t="s">
        <v>643</v>
      </c>
    </row>
    <row r="1316" spans="20:22" x14ac:dyDescent="0.2">
      <c r="T1316" s="62" t="s">
        <v>1995</v>
      </c>
      <c r="U1316" s="77" t="s">
        <v>1995</v>
      </c>
      <c r="V1316" s="64" t="s">
        <v>645</v>
      </c>
    </row>
    <row r="1317" spans="20:22" x14ac:dyDescent="0.2">
      <c r="T1317" s="62" t="s">
        <v>1996</v>
      </c>
      <c r="U1317" s="77" t="s">
        <v>1996</v>
      </c>
      <c r="V1317" s="64" t="s">
        <v>647</v>
      </c>
    </row>
    <row r="1318" spans="20:22" x14ac:dyDescent="0.2">
      <c r="T1318" s="62" t="s">
        <v>1997</v>
      </c>
      <c r="U1318" s="77" t="s">
        <v>1997</v>
      </c>
      <c r="V1318" s="64" t="s">
        <v>650</v>
      </c>
    </row>
    <row r="1319" spans="20:22" x14ac:dyDescent="0.2">
      <c r="T1319" s="62" t="s">
        <v>1998</v>
      </c>
      <c r="U1319" s="77" t="s">
        <v>1998</v>
      </c>
      <c r="V1319" s="64" t="s">
        <v>653</v>
      </c>
    </row>
    <row r="1320" spans="20:22" x14ac:dyDescent="0.2">
      <c r="T1320" s="62" t="s">
        <v>1999</v>
      </c>
      <c r="U1320" s="77" t="s">
        <v>1999</v>
      </c>
      <c r="V1320" s="64" t="s">
        <v>621</v>
      </c>
    </row>
    <row r="1321" spans="20:22" x14ac:dyDescent="0.2">
      <c r="T1321" s="62" t="s">
        <v>2000</v>
      </c>
      <c r="U1321" s="77" t="s">
        <v>2000</v>
      </c>
      <c r="V1321" s="64" t="s">
        <v>624</v>
      </c>
    </row>
    <row r="1322" spans="20:22" x14ac:dyDescent="0.2">
      <c r="T1322" s="62" t="s">
        <v>2001</v>
      </c>
      <c r="U1322" s="77" t="s">
        <v>2001</v>
      </c>
      <c r="V1322" s="64" t="s">
        <v>643</v>
      </c>
    </row>
    <row r="1323" spans="20:22" x14ac:dyDescent="0.2">
      <c r="T1323" s="62" t="s">
        <v>2002</v>
      </c>
      <c r="U1323" s="77" t="s">
        <v>2002</v>
      </c>
      <c r="V1323" s="64" t="s">
        <v>645</v>
      </c>
    </row>
    <row r="1324" spans="20:22" x14ac:dyDescent="0.2">
      <c r="T1324" s="62" t="s">
        <v>2003</v>
      </c>
      <c r="U1324" s="77" t="s">
        <v>2003</v>
      </c>
      <c r="V1324" s="64" t="s">
        <v>647</v>
      </c>
    </row>
    <row r="1325" spans="20:22" x14ac:dyDescent="0.2">
      <c r="T1325" s="62" t="s">
        <v>2004</v>
      </c>
      <c r="U1325" s="77" t="s">
        <v>2004</v>
      </c>
      <c r="V1325" s="64" t="s">
        <v>650</v>
      </c>
    </row>
    <row r="1326" spans="20:22" x14ac:dyDescent="0.2">
      <c r="T1326" s="62" t="s">
        <v>2005</v>
      </c>
      <c r="U1326" s="77" t="s">
        <v>2005</v>
      </c>
      <c r="V1326" s="64" t="s">
        <v>653</v>
      </c>
    </row>
    <row r="1327" spans="20:22" x14ac:dyDescent="0.2">
      <c r="T1327" s="62" t="s">
        <v>2006</v>
      </c>
      <c r="U1327" s="77" t="s">
        <v>2006</v>
      </c>
      <c r="V1327" s="64" t="s">
        <v>621</v>
      </c>
    </row>
    <row r="1328" spans="20:22" x14ac:dyDescent="0.2">
      <c r="T1328" s="62" t="s">
        <v>2007</v>
      </c>
      <c r="U1328" s="77" t="s">
        <v>2007</v>
      </c>
      <c r="V1328" s="64" t="s">
        <v>624</v>
      </c>
    </row>
    <row r="1329" spans="20:22" x14ac:dyDescent="0.2">
      <c r="T1329" s="62" t="s">
        <v>2008</v>
      </c>
      <c r="U1329" s="77" t="s">
        <v>2008</v>
      </c>
      <c r="V1329" s="64" t="s">
        <v>643</v>
      </c>
    </row>
    <row r="1330" spans="20:22" x14ac:dyDescent="0.2">
      <c r="T1330" s="62" t="s">
        <v>2009</v>
      </c>
      <c r="U1330" s="77" t="s">
        <v>2009</v>
      </c>
      <c r="V1330" s="64" t="s">
        <v>645</v>
      </c>
    </row>
    <row r="1331" spans="20:22" x14ac:dyDescent="0.2">
      <c r="T1331" s="62" t="s">
        <v>2010</v>
      </c>
      <c r="U1331" s="77" t="s">
        <v>2010</v>
      </c>
      <c r="V1331" s="64" t="s">
        <v>647</v>
      </c>
    </row>
    <row r="1332" spans="20:22" x14ac:dyDescent="0.2">
      <c r="T1332" s="62" t="s">
        <v>2011</v>
      </c>
      <c r="U1332" s="77" t="s">
        <v>2011</v>
      </c>
      <c r="V1332" s="64" t="s">
        <v>650</v>
      </c>
    </row>
    <row r="1333" spans="20:22" x14ac:dyDescent="0.2">
      <c r="T1333" s="62" t="s">
        <v>2012</v>
      </c>
      <c r="U1333" s="77" t="s">
        <v>2012</v>
      </c>
      <c r="V1333" s="64" t="s">
        <v>653</v>
      </c>
    </row>
    <row r="1334" spans="20:22" x14ac:dyDescent="0.2">
      <c r="T1334" s="62" t="s">
        <v>2013</v>
      </c>
      <c r="U1334" s="77" t="s">
        <v>2013</v>
      </c>
      <c r="V1334" s="64" t="s">
        <v>621</v>
      </c>
    </row>
    <row r="1335" spans="20:22" x14ac:dyDescent="0.2">
      <c r="T1335" s="62" t="s">
        <v>2014</v>
      </c>
      <c r="U1335" s="77" t="s">
        <v>2014</v>
      </c>
      <c r="V1335" s="64" t="s">
        <v>624</v>
      </c>
    </row>
    <row r="1336" spans="20:22" x14ac:dyDescent="0.2">
      <c r="T1336" s="62" t="s">
        <v>2015</v>
      </c>
      <c r="U1336" s="77" t="s">
        <v>2015</v>
      </c>
      <c r="V1336" s="64" t="s">
        <v>643</v>
      </c>
    </row>
    <row r="1337" spans="20:22" x14ac:dyDescent="0.2">
      <c r="T1337" s="62" t="s">
        <v>2016</v>
      </c>
      <c r="U1337" s="77" t="s">
        <v>2016</v>
      </c>
      <c r="V1337" s="64" t="s">
        <v>645</v>
      </c>
    </row>
    <row r="1338" spans="20:22" x14ac:dyDescent="0.2">
      <c r="T1338" s="62" t="s">
        <v>2017</v>
      </c>
      <c r="U1338" s="77" t="s">
        <v>2017</v>
      </c>
      <c r="V1338" s="64" t="s">
        <v>647</v>
      </c>
    </row>
    <row r="1339" spans="20:22" x14ac:dyDescent="0.2">
      <c r="T1339" s="62" t="s">
        <v>2018</v>
      </c>
      <c r="U1339" s="77" t="s">
        <v>2018</v>
      </c>
      <c r="V1339" s="64" t="s">
        <v>650</v>
      </c>
    </row>
    <row r="1340" spans="20:22" x14ac:dyDescent="0.2">
      <c r="T1340" s="62" t="s">
        <v>2019</v>
      </c>
      <c r="U1340" s="77" t="s">
        <v>2019</v>
      </c>
      <c r="V1340" s="64" t="s">
        <v>653</v>
      </c>
    </row>
    <row r="1341" spans="20:22" x14ac:dyDescent="0.2">
      <c r="T1341" s="62" t="s">
        <v>2020</v>
      </c>
      <c r="U1341" s="77" t="s">
        <v>2020</v>
      </c>
      <c r="V1341" s="64" t="s">
        <v>621</v>
      </c>
    </row>
    <row r="1342" spans="20:22" x14ac:dyDescent="0.2">
      <c r="T1342" s="62" t="s">
        <v>2021</v>
      </c>
      <c r="U1342" s="77" t="s">
        <v>2021</v>
      </c>
      <c r="V1342" s="64" t="s">
        <v>624</v>
      </c>
    </row>
    <row r="1343" spans="20:22" x14ac:dyDescent="0.2">
      <c r="T1343" s="62" t="s">
        <v>2022</v>
      </c>
      <c r="U1343" s="77" t="s">
        <v>2022</v>
      </c>
      <c r="V1343" s="64" t="s">
        <v>643</v>
      </c>
    </row>
    <row r="1344" spans="20:22" x14ac:dyDescent="0.2">
      <c r="T1344" s="62" t="s">
        <v>2023</v>
      </c>
      <c r="U1344" s="77" t="s">
        <v>2023</v>
      </c>
      <c r="V1344" s="64" t="s">
        <v>645</v>
      </c>
    </row>
    <row r="1345" spans="20:22" x14ac:dyDescent="0.2">
      <c r="T1345" s="62" t="s">
        <v>2024</v>
      </c>
      <c r="U1345" s="77" t="s">
        <v>2024</v>
      </c>
      <c r="V1345" s="64" t="s">
        <v>647</v>
      </c>
    </row>
    <row r="1346" spans="20:22" x14ac:dyDescent="0.2">
      <c r="T1346" s="62" t="s">
        <v>2025</v>
      </c>
      <c r="U1346" s="77" t="s">
        <v>2025</v>
      </c>
      <c r="V1346" s="64" t="s">
        <v>650</v>
      </c>
    </row>
    <row r="1347" spans="20:22" x14ac:dyDescent="0.2">
      <c r="T1347" s="62" t="s">
        <v>2026</v>
      </c>
      <c r="U1347" s="77" t="s">
        <v>2026</v>
      </c>
      <c r="V1347" s="64" t="s">
        <v>653</v>
      </c>
    </row>
    <row r="1348" spans="20:22" x14ac:dyDescent="0.2">
      <c r="T1348" s="62" t="s">
        <v>2027</v>
      </c>
      <c r="U1348" s="77" t="s">
        <v>2027</v>
      </c>
      <c r="V1348" s="64" t="s">
        <v>621</v>
      </c>
    </row>
    <row r="1349" spans="20:22" x14ac:dyDescent="0.2">
      <c r="T1349" s="62" t="s">
        <v>2028</v>
      </c>
      <c r="U1349" s="77" t="s">
        <v>2028</v>
      </c>
      <c r="V1349" s="64" t="s">
        <v>624</v>
      </c>
    </row>
    <row r="1350" spans="20:22" x14ac:dyDescent="0.2">
      <c r="T1350" s="62" t="s">
        <v>2029</v>
      </c>
      <c r="U1350" s="77" t="s">
        <v>2029</v>
      </c>
      <c r="V1350" s="64" t="s">
        <v>643</v>
      </c>
    </row>
    <row r="1351" spans="20:22" x14ac:dyDescent="0.2">
      <c r="T1351" s="62" t="s">
        <v>2030</v>
      </c>
      <c r="U1351" s="77" t="s">
        <v>2030</v>
      </c>
      <c r="V1351" s="64" t="s">
        <v>645</v>
      </c>
    </row>
    <row r="1352" spans="20:22" x14ac:dyDescent="0.2">
      <c r="T1352" s="62" t="s">
        <v>2031</v>
      </c>
      <c r="U1352" s="77" t="s">
        <v>2031</v>
      </c>
      <c r="V1352" s="64" t="s">
        <v>647</v>
      </c>
    </row>
    <row r="1353" spans="20:22" x14ac:dyDescent="0.2">
      <c r="T1353" s="62" t="s">
        <v>2032</v>
      </c>
      <c r="U1353" s="77" t="s">
        <v>2032</v>
      </c>
      <c r="V1353" s="64" t="s">
        <v>650</v>
      </c>
    </row>
    <row r="1354" spans="20:22" x14ac:dyDescent="0.2">
      <c r="T1354" s="62" t="s">
        <v>2033</v>
      </c>
      <c r="U1354" s="77" t="s">
        <v>2033</v>
      </c>
      <c r="V1354" s="64" t="s">
        <v>653</v>
      </c>
    </row>
    <row r="1355" spans="20:22" x14ac:dyDescent="0.2">
      <c r="T1355" s="62" t="s">
        <v>2034</v>
      </c>
      <c r="U1355" s="77" t="s">
        <v>2034</v>
      </c>
      <c r="V1355" s="64" t="s">
        <v>621</v>
      </c>
    </row>
    <row r="1356" spans="20:22" x14ac:dyDescent="0.2">
      <c r="T1356" s="62" t="s">
        <v>2035</v>
      </c>
      <c r="U1356" s="77" t="s">
        <v>2035</v>
      </c>
      <c r="V1356" s="64" t="s">
        <v>624</v>
      </c>
    </row>
    <row r="1357" spans="20:22" x14ac:dyDescent="0.2">
      <c r="T1357" s="62" t="s">
        <v>2036</v>
      </c>
      <c r="U1357" s="77" t="s">
        <v>2036</v>
      </c>
      <c r="V1357" s="64" t="s">
        <v>643</v>
      </c>
    </row>
    <row r="1358" spans="20:22" x14ac:dyDescent="0.2">
      <c r="T1358" s="62" t="s">
        <v>2037</v>
      </c>
      <c r="U1358" s="77" t="s">
        <v>2037</v>
      </c>
      <c r="V1358" s="64" t="s">
        <v>645</v>
      </c>
    </row>
    <row r="1359" spans="20:22" x14ac:dyDescent="0.2">
      <c r="T1359" s="62" t="s">
        <v>2038</v>
      </c>
      <c r="U1359" s="77" t="s">
        <v>2038</v>
      </c>
      <c r="V1359" s="64" t="s">
        <v>647</v>
      </c>
    </row>
    <row r="1360" spans="20:22" x14ac:dyDescent="0.2">
      <c r="T1360" s="62" t="s">
        <v>2039</v>
      </c>
      <c r="U1360" s="77" t="s">
        <v>2039</v>
      </c>
      <c r="V1360" s="64" t="s">
        <v>650</v>
      </c>
    </row>
    <row r="1361" spans="20:22" x14ac:dyDescent="0.2">
      <c r="T1361" s="62" t="s">
        <v>2040</v>
      </c>
      <c r="U1361" s="77" t="s">
        <v>2040</v>
      </c>
      <c r="V1361" s="64" t="s">
        <v>653</v>
      </c>
    </row>
    <row r="1362" spans="20:22" x14ac:dyDescent="0.2">
      <c r="T1362" s="62" t="s">
        <v>2041</v>
      </c>
      <c r="U1362" s="77" t="s">
        <v>2041</v>
      </c>
      <c r="V1362" s="64" t="s">
        <v>621</v>
      </c>
    </row>
    <row r="1363" spans="20:22" x14ac:dyDescent="0.2">
      <c r="T1363" s="62" t="s">
        <v>2042</v>
      </c>
      <c r="U1363" s="77" t="s">
        <v>2042</v>
      </c>
      <c r="V1363" s="64" t="s">
        <v>624</v>
      </c>
    </row>
    <row r="1364" spans="20:22" x14ac:dyDescent="0.2">
      <c r="T1364" s="62" t="s">
        <v>2043</v>
      </c>
      <c r="U1364" s="77" t="s">
        <v>2043</v>
      </c>
      <c r="V1364" s="64" t="s">
        <v>643</v>
      </c>
    </row>
    <row r="1365" spans="20:22" x14ac:dyDescent="0.2">
      <c r="T1365" s="62" t="s">
        <v>2044</v>
      </c>
      <c r="U1365" s="77" t="s">
        <v>2044</v>
      </c>
      <c r="V1365" s="64" t="s">
        <v>645</v>
      </c>
    </row>
    <row r="1366" spans="20:22" x14ac:dyDescent="0.2">
      <c r="T1366" s="62" t="s">
        <v>2045</v>
      </c>
      <c r="U1366" s="77" t="s">
        <v>2045</v>
      </c>
      <c r="V1366" s="64" t="s">
        <v>647</v>
      </c>
    </row>
    <row r="1367" spans="20:22" x14ac:dyDescent="0.2">
      <c r="T1367" s="62" t="s">
        <v>2046</v>
      </c>
      <c r="U1367" s="77" t="s">
        <v>2046</v>
      </c>
      <c r="V1367" s="64" t="s">
        <v>650</v>
      </c>
    </row>
    <row r="1368" spans="20:22" x14ac:dyDescent="0.2">
      <c r="T1368" s="62" t="s">
        <v>2047</v>
      </c>
      <c r="U1368" s="77" t="s">
        <v>2047</v>
      </c>
      <c r="V1368" s="64" t="s">
        <v>653</v>
      </c>
    </row>
    <row r="1369" spans="20:22" x14ac:dyDescent="0.2">
      <c r="T1369" s="62" t="s">
        <v>2048</v>
      </c>
      <c r="U1369" s="77" t="s">
        <v>2048</v>
      </c>
      <c r="V1369" s="64" t="s">
        <v>621</v>
      </c>
    </row>
    <row r="1370" spans="20:22" x14ac:dyDescent="0.2">
      <c r="T1370" s="62" t="s">
        <v>2049</v>
      </c>
      <c r="U1370" s="77" t="s">
        <v>2049</v>
      </c>
      <c r="V1370" s="64" t="s">
        <v>624</v>
      </c>
    </row>
    <row r="1371" spans="20:22" x14ac:dyDescent="0.2">
      <c r="T1371" s="62" t="s">
        <v>2050</v>
      </c>
      <c r="U1371" s="77" t="s">
        <v>2050</v>
      </c>
      <c r="V1371" s="64" t="s">
        <v>643</v>
      </c>
    </row>
    <row r="1372" spans="20:22" x14ac:dyDescent="0.2">
      <c r="T1372" s="62" t="s">
        <v>2051</v>
      </c>
      <c r="U1372" s="77" t="s">
        <v>2051</v>
      </c>
      <c r="V1372" s="64" t="s">
        <v>645</v>
      </c>
    </row>
    <row r="1373" spans="20:22" x14ac:dyDescent="0.2">
      <c r="T1373" s="62" t="s">
        <v>2052</v>
      </c>
      <c r="U1373" s="77" t="s">
        <v>2052</v>
      </c>
      <c r="V1373" s="64" t="s">
        <v>647</v>
      </c>
    </row>
    <row r="1374" spans="20:22" x14ac:dyDescent="0.2">
      <c r="T1374" s="62" t="s">
        <v>2053</v>
      </c>
      <c r="U1374" s="77" t="s">
        <v>2053</v>
      </c>
      <c r="V1374" s="64" t="s">
        <v>650</v>
      </c>
    </row>
    <row r="1375" spans="20:22" x14ac:dyDescent="0.2">
      <c r="T1375" s="62" t="s">
        <v>2054</v>
      </c>
      <c r="U1375" s="77" t="s">
        <v>2054</v>
      </c>
      <c r="V1375" s="64" t="s">
        <v>653</v>
      </c>
    </row>
    <row r="1376" spans="20:22" x14ac:dyDescent="0.2">
      <c r="T1376" s="62" t="s">
        <v>2055</v>
      </c>
      <c r="U1376" s="77" t="s">
        <v>2055</v>
      </c>
      <c r="V1376" s="64" t="s">
        <v>621</v>
      </c>
    </row>
    <row r="1377" spans="20:22" x14ac:dyDescent="0.2">
      <c r="T1377" s="62" t="s">
        <v>2056</v>
      </c>
      <c r="U1377" s="77" t="s">
        <v>2056</v>
      </c>
      <c r="V1377" s="64" t="s">
        <v>624</v>
      </c>
    </row>
    <row r="1378" spans="20:22" x14ac:dyDescent="0.2">
      <c r="T1378" s="62" t="s">
        <v>2057</v>
      </c>
      <c r="U1378" s="77" t="s">
        <v>2057</v>
      </c>
      <c r="V1378" s="64" t="s">
        <v>643</v>
      </c>
    </row>
    <row r="1379" spans="20:22" x14ac:dyDescent="0.2">
      <c r="T1379" s="62" t="s">
        <v>2058</v>
      </c>
      <c r="U1379" s="77" t="s">
        <v>2058</v>
      </c>
      <c r="V1379" s="64" t="s">
        <v>645</v>
      </c>
    </row>
    <row r="1380" spans="20:22" x14ac:dyDescent="0.2">
      <c r="T1380" s="62" t="s">
        <v>2059</v>
      </c>
      <c r="U1380" s="77" t="s">
        <v>2059</v>
      </c>
      <c r="V1380" s="64" t="s">
        <v>647</v>
      </c>
    </row>
    <row r="1381" spans="20:22" x14ac:dyDescent="0.2">
      <c r="T1381" s="62" t="s">
        <v>2060</v>
      </c>
      <c r="U1381" s="77" t="s">
        <v>2060</v>
      </c>
      <c r="V1381" s="64" t="s">
        <v>650</v>
      </c>
    </row>
    <row r="1382" spans="20:22" x14ac:dyDescent="0.2">
      <c r="T1382" s="62" t="s">
        <v>2061</v>
      </c>
      <c r="U1382" s="77" t="s">
        <v>2061</v>
      </c>
      <c r="V1382" s="64" t="s">
        <v>653</v>
      </c>
    </row>
    <row r="1383" spans="20:22" x14ac:dyDescent="0.2">
      <c r="T1383" s="62" t="s">
        <v>2062</v>
      </c>
      <c r="U1383" s="77" t="s">
        <v>2062</v>
      </c>
      <c r="V1383" s="64" t="s">
        <v>621</v>
      </c>
    </row>
    <row r="1384" spans="20:22" x14ac:dyDescent="0.2">
      <c r="T1384" s="62" t="s">
        <v>2063</v>
      </c>
      <c r="U1384" s="77" t="s">
        <v>2063</v>
      </c>
      <c r="V1384" s="64" t="s">
        <v>624</v>
      </c>
    </row>
    <row r="1385" spans="20:22" x14ac:dyDescent="0.2">
      <c r="T1385" s="62" t="s">
        <v>2064</v>
      </c>
      <c r="U1385" s="77" t="s">
        <v>2064</v>
      </c>
      <c r="V1385" s="64" t="s">
        <v>643</v>
      </c>
    </row>
    <row r="1386" spans="20:22" x14ac:dyDescent="0.2">
      <c r="T1386" s="62" t="s">
        <v>2065</v>
      </c>
      <c r="U1386" s="77" t="s">
        <v>2065</v>
      </c>
      <c r="V1386" s="64" t="s">
        <v>645</v>
      </c>
    </row>
    <row r="1387" spans="20:22" x14ac:dyDescent="0.2">
      <c r="T1387" s="62" t="s">
        <v>2066</v>
      </c>
      <c r="U1387" s="77" t="s">
        <v>2066</v>
      </c>
      <c r="V1387" s="64" t="s">
        <v>647</v>
      </c>
    </row>
    <row r="1388" spans="20:22" x14ac:dyDescent="0.2">
      <c r="T1388" s="62" t="s">
        <v>2067</v>
      </c>
      <c r="U1388" s="77" t="s">
        <v>2067</v>
      </c>
      <c r="V1388" s="64" t="s">
        <v>650</v>
      </c>
    </row>
    <row r="1389" spans="20:22" x14ac:dyDescent="0.2">
      <c r="T1389" s="62" t="s">
        <v>2068</v>
      </c>
      <c r="U1389" s="77" t="s">
        <v>2068</v>
      </c>
      <c r="V1389" s="64" t="s">
        <v>653</v>
      </c>
    </row>
    <row r="1390" spans="20:22" x14ac:dyDescent="0.2">
      <c r="T1390" s="62" t="s">
        <v>2069</v>
      </c>
      <c r="U1390" s="77" t="s">
        <v>2069</v>
      </c>
      <c r="V1390" s="64" t="s">
        <v>621</v>
      </c>
    </row>
    <row r="1391" spans="20:22" x14ac:dyDescent="0.2">
      <c r="T1391" s="62" t="s">
        <v>2070</v>
      </c>
      <c r="U1391" s="77" t="s">
        <v>2070</v>
      </c>
      <c r="V1391" s="64" t="s">
        <v>624</v>
      </c>
    </row>
    <row r="1392" spans="20:22" x14ac:dyDescent="0.2">
      <c r="T1392" s="62" t="s">
        <v>2071</v>
      </c>
      <c r="U1392" s="77" t="s">
        <v>2071</v>
      </c>
      <c r="V1392" s="64" t="s">
        <v>643</v>
      </c>
    </row>
    <row r="1393" spans="20:22" x14ac:dyDescent="0.2">
      <c r="T1393" s="62" t="s">
        <v>2072</v>
      </c>
      <c r="U1393" s="77" t="s">
        <v>2072</v>
      </c>
      <c r="V1393" s="64" t="s">
        <v>645</v>
      </c>
    </row>
    <row r="1394" spans="20:22" x14ac:dyDescent="0.2">
      <c r="T1394" s="62" t="s">
        <v>2073</v>
      </c>
      <c r="U1394" s="77" t="s">
        <v>2073</v>
      </c>
      <c r="V1394" s="64" t="s">
        <v>647</v>
      </c>
    </row>
    <row r="1395" spans="20:22" x14ac:dyDescent="0.2">
      <c r="T1395" s="62" t="s">
        <v>2074</v>
      </c>
      <c r="U1395" s="77" t="s">
        <v>2074</v>
      </c>
      <c r="V1395" s="64" t="s">
        <v>650</v>
      </c>
    </row>
    <row r="1396" spans="20:22" x14ac:dyDescent="0.2">
      <c r="T1396" s="62" t="s">
        <v>2076</v>
      </c>
      <c r="U1396" s="77" t="s">
        <v>2076</v>
      </c>
      <c r="V1396" s="64" t="s">
        <v>653</v>
      </c>
    </row>
    <row r="1397" spans="20:22" x14ac:dyDescent="0.2">
      <c r="T1397" s="62" t="s">
        <v>2077</v>
      </c>
      <c r="U1397" s="77" t="s">
        <v>2077</v>
      </c>
      <c r="V1397" s="64" t="s">
        <v>621</v>
      </c>
    </row>
    <row r="1398" spans="20:22" x14ac:dyDescent="0.2">
      <c r="T1398" s="62" t="s">
        <v>2078</v>
      </c>
      <c r="U1398" s="77" t="s">
        <v>2078</v>
      </c>
      <c r="V1398" s="64" t="s">
        <v>624</v>
      </c>
    </row>
    <row r="1399" spans="20:22" x14ac:dyDescent="0.2">
      <c r="T1399" s="62" t="s">
        <v>2079</v>
      </c>
      <c r="U1399" s="77" t="s">
        <v>2079</v>
      </c>
      <c r="V1399" s="64" t="s">
        <v>643</v>
      </c>
    </row>
    <row r="1400" spans="20:22" x14ac:dyDescent="0.2">
      <c r="T1400" s="62" t="s">
        <v>2080</v>
      </c>
      <c r="U1400" s="77" t="s">
        <v>2080</v>
      </c>
      <c r="V1400" s="64" t="s">
        <v>645</v>
      </c>
    </row>
    <row r="1401" spans="20:22" x14ac:dyDescent="0.2">
      <c r="T1401" s="62" t="s">
        <v>2081</v>
      </c>
      <c r="U1401" s="77" t="s">
        <v>2081</v>
      </c>
      <c r="V1401" s="64" t="s">
        <v>647</v>
      </c>
    </row>
    <row r="1402" spans="20:22" x14ac:dyDescent="0.2">
      <c r="T1402" s="62" t="s">
        <v>2082</v>
      </c>
      <c r="U1402" s="77" t="s">
        <v>2082</v>
      </c>
      <c r="V1402" s="64" t="s">
        <v>650</v>
      </c>
    </row>
    <row r="1403" spans="20:22" x14ac:dyDescent="0.2">
      <c r="T1403" s="62" t="s">
        <v>2083</v>
      </c>
      <c r="U1403" s="77" t="s">
        <v>2083</v>
      </c>
      <c r="V1403" s="64" t="s">
        <v>653</v>
      </c>
    </row>
    <row r="1404" spans="20:22" x14ac:dyDescent="0.2">
      <c r="T1404" s="62" t="s">
        <v>2084</v>
      </c>
      <c r="U1404" s="77" t="s">
        <v>2084</v>
      </c>
      <c r="V1404" s="64" t="s">
        <v>621</v>
      </c>
    </row>
    <row r="1405" spans="20:22" x14ac:dyDescent="0.2">
      <c r="T1405" s="62" t="s">
        <v>2085</v>
      </c>
      <c r="U1405" s="77" t="s">
        <v>2085</v>
      </c>
      <c r="V1405" s="64" t="s">
        <v>624</v>
      </c>
    </row>
    <row r="1406" spans="20:22" x14ac:dyDescent="0.2">
      <c r="T1406" s="62" t="s">
        <v>2086</v>
      </c>
      <c r="U1406" s="77" t="s">
        <v>2086</v>
      </c>
      <c r="V1406" s="64" t="s">
        <v>643</v>
      </c>
    </row>
    <row r="1407" spans="20:22" x14ac:dyDescent="0.2">
      <c r="T1407" s="62" t="s">
        <v>2087</v>
      </c>
      <c r="U1407" s="77" t="s">
        <v>2087</v>
      </c>
      <c r="V1407" s="64" t="s">
        <v>645</v>
      </c>
    </row>
    <row r="1408" spans="20:22" x14ac:dyDescent="0.2">
      <c r="T1408" s="62" t="s">
        <v>2088</v>
      </c>
      <c r="U1408" s="77" t="s">
        <v>2088</v>
      </c>
      <c r="V1408" s="64" t="s">
        <v>647</v>
      </c>
    </row>
    <row r="1409" spans="20:22" x14ac:dyDescent="0.2">
      <c r="T1409" s="62" t="s">
        <v>2089</v>
      </c>
      <c r="U1409" s="77" t="s">
        <v>2089</v>
      </c>
      <c r="V1409" s="64" t="s">
        <v>650</v>
      </c>
    </row>
    <row r="1410" spans="20:22" x14ac:dyDescent="0.2">
      <c r="T1410" s="62" t="s">
        <v>2090</v>
      </c>
      <c r="U1410" s="77" t="s">
        <v>2090</v>
      </c>
      <c r="V1410" s="64" t="s">
        <v>653</v>
      </c>
    </row>
    <row r="1411" spans="20:22" x14ac:dyDescent="0.2">
      <c r="T1411" s="62" t="s">
        <v>2091</v>
      </c>
      <c r="U1411" s="77" t="s">
        <v>2091</v>
      </c>
      <c r="V1411" s="64" t="s">
        <v>621</v>
      </c>
    </row>
    <row r="1412" spans="20:22" x14ac:dyDescent="0.2">
      <c r="T1412" s="62" t="s">
        <v>2092</v>
      </c>
      <c r="U1412" s="77" t="s">
        <v>2092</v>
      </c>
      <c r="V1412" s="64" t="s">
        <v>624</v>
      </c>
    </row>
    <row r="1413" spans="20:22" x14ac:dyDescent="0.2">
      <c r="T1413" s="62" t="s">
        <v>2093</v>
      </c>
      <c r="U1413" s="77" t="s">
        <v>2093</v>
      </c>
      <c r="V1413" s="64" t="s">
        <v>643</v>
      </c>
    </row>
    <row r="1414" spans="20:22" x14ac:dyDescent="0.2">
      <c r="T1414" s="62" t="s">
        <v>2094</v>
      </c>
      <c r="U1414" s="77" t="s">
        <v>2094</v>
      </c>
      <c r="V1414" s="64" t="s">
        <v>645</v>
      </c>
    </row>
    <row r="1415" spans="20:22" x14ac:dyDescent="0.2">
      <c r="T1415" s="62" t="s">
        <v>2095</v>
      </c>
      <c r="U1415" s="77" t="s">
        <v>2095</v>
      </c>
      <c r="V1415" s="64" t="s">
        <v>647</v>
      </c>
    </row>
    <row r="1416" spans="20:22" x14ac:dyDescent="0.2">
      <c r="T1416" s="62" t="s">
        <v>2096</v>
      </c>
      <c r="U1416" s="77" t="s">
        <v>2096</v>
      </c>
      <c r="V1416" s="64" t="s">
        <v>650</v>
      </c>
    </row>
    <row r="1417" spans="20:22" x14ac:dyDescent="0.2">
      <c r="T1417" s="62" t="s">
        <v>2097</v>
      </c>
      <c r="U1417" s="77" t="s">
        <v>2097</v>
      </c>
      <c r="V1417" s="64" t="s">
        <v>653</v>
      </c>
    </row>
    <row r="1418" spans="20:22" x14ac:dyDescent="0.2">
      <c r="T1418" s="62" t="s">
        <v>2098</v>
      </c>
      <c r="U1418" s="77" t="s">
        <v>2098</v>
      </c>
      <c r="V1418" s="64" t="s">
        <v>621</v>
      </c>
    </row>
    <row r="1419" spans="20:22" x14ac:dyDescent="0.2">
      <c r="T1419" s="62" t="s">
        <v>2099</v>
      </c>
      <c r="U1419" s="77" t="s">
        <v>2099</v>
      </c>
      <c r="V1419" s="64" t="s">
        <v>624</v>
      </c>
    </row>
    <row r="1420" spans="20:22" x14ac:dyDescent="0.2">
      <c r="T1420" s="62" t="s">
        <v>2100</v>
      </c>
      <c r="U1420" s="77" t="s">
        <v>2100</v>
      </c>
      <c r="V1420" s="64" t="s">
        <v>643</v>
      </c>
    </row>
    <row r="1421" spans="20:22" x14ac:dyDescent="0.2">
      <c r="T1421" s="62" t="s">
        <v>2101</v>
      </c>
      <c r="U1421" s="77" t="s">
        <v>2101</v>
      </c>
      <c r="V1421" s="64" t="s">
        <v>645</v>
      </c>
    </row>
    <row r="1422" spans="20:22" x14ac:dyDescent="0.2">
      <c r="T1422" s="62" t="s">
        <v>2102</v>
      </c>
      <c r="U1422" s="77" t="s">
        <v>2102</v>
      </c>
      <c r="V1422" s="64" t="s">
        <v>647</v>
      </c>
    </row>
    <row r="1423" spans="20:22" x14ac:dyDescent="0.2">
      <c r="T1423" s="62" t="s">
        <v>2103</v>
      </c>
      <c r="U1423" s="77" t="s">
        <v>2103</v>
      </c>
      <c r="V1423" s="64" t="s">
        <v>650</v>
      </c>
    </row>
    <row r="1424" spans="20:22" x14ac:dyDescent="0.2">
      <c r="T1424" s="62" t="s">
        <v>2104</v>
      </c>
      <c r="U1424" s="77" t="s">
        <v>2104</v>
      </c>
      <c r="V1424" s="64" t="s">
        <v>653</v>
      </c>
    </row>
    <row r="1425" spans="20:22" x14ac:dyDescent="0.2">
      <c r="T1425" s="62" t="s">
        <v>2105</v>
      </c>
      <c r="U1425" s="77" t="s">
        <v>2105</v>
      </c>
      <c r="V1425" s="64" t="s">
        <v>621</v>
      </c>
    </row>
    <row r="1426" spans="20:22" x14ac:dyDescent="0.2">
      <c r="T1426" s="62" t="s">
        <v>2106</v>
      </c>
      <c r="U1426" s="77" t="s">
        <v>2106</v>
      </c>
      <c r="V1426" s="64" t="s">
        <v>624</v>
      </c>
    </row>
    <row r="1427" spans="20:22" x14ac:dyDescent="0.2">
      <c r="T1427" s="62" t="s">
        <v>2107</v>
      </c>
      <c r="U1427" s="77" t="s">
        <v>2107</v>
      </c>
      <c r="V1427" s="64" t="s">
        <v>643</v>
      </c>
    </row>
    <row r="1428" spans="20:22" x14ac:dyDescent="0.2">
      <c r="T1428" s="62" t="s">
        <v>2108</v>
      </c>
      <c r="U1428" s="77" t="s">
        <v>2108</v>
      </c>
      <c r="V1428" s="64" t="s">
        <v>645</v>
      </c>
    </row>
    <row r="1429" spans="20:22" x14ac:dyDescent="0.2">
      <c r="T1429" s="62" t="s">
        <v>2109</v>
      </c>
      <c r="U1429" s="77" t="s">
        <v>2109</v>
      </c>
      <c r="V1429" s="64" t="s">
        <v>647</v>
      </c>
    </row>
    <row r="1430" spans="20:22" x14ac:dyDescent="0.2">
      <c r="T1430" s="62" t="s">
        <v>2110</v>
      </c>
      <c r="U1430" s="77" t="s">
        <v>2110</v>
      </c>
      <c r="V1430" s="64" t="s">
        <v>650</v>
      </c>
    </row>
    <row r="1431" spans="20:22" x14ac:dyDescent="0.2">
      <c r="T1431" s="62" t="s">
        <v>2111</v>
      </c>
      <c r="U1431" s="77" t="s">
        <v>2111</v>
      </c>
      <c r="V1431" s="64" t="s">
        <v>653</v>
      </c>
    </row>
    <row r="1432" spans="20:22" x14ac:dyDescent="0.2">
      <c r="T1432" s="62" t="s">
        <v>2112</v>
      </c>
      <c r="U1432" s="77" t="s">
        <v>2112</v>
      </c>
      <c r="V1432" s="64" t="s">
        <v>621</v>
      </c>
    </row>
    <row r="1433" spans="20:22" x14ac:dyDescent="0.2">
      <c r="T1433" s="62" t="s">
        <v>2113</v>
      </c>
      <c r="U1433" s="77" t="s">
        <v>2113</v>
      </c>
      <c r="V1433" s="64" t="s">
        <v>624</v>
      </c>
    </row>
    <row r="1434" spans="20:22" x14ac:dyDescent="0.2">
      <c r="T1434" s="62" t="s">
        <v>2114</v>
      </c>
      <c r="U1434" s="77" t="s">
        <v>2114</v>
      </c>
      <c r="V1434" s="64" t="s">
        <v>643</v>
      </c>
    </row>
    <row r="1435" spans="20:22" x14ac:dyDescent="0.2">
      <c r="T1435" s="62" t="s">
        <v>2115</v>
      </c>
      <c r="U1435" s="77" t="s">
        <v>2115</v>
      </c>
      <c r="V1435" s="64" t="s">
        <v>645</v>
      </c>
    </row>
    <row r="1436" spans="20:22" x14ac:dyDescent="0.2">
      <c r="T1436" s="62" t="s">
        <v>2116</v>
      </c>
      <c r="U1436" s="77" t="s">
        <v>2116</v>
      </c>
      <c r="V1436" s="64" t="s">
        <v>647</v>
      </c>
    </row>
    <row r="1437" spans="20:22" x14ac:dyDescent="0.2">
      <c r="T1437" s="62" t="s">
        <v>2117</v>
      </c>
      <c r="U1437" s="77" t="s">
        <v>2117</v>
      </c>
      <c r="V1437" s="64" t="s">
        <v>650</v>
      </c>
    </row>
    <row r="1438" spans="20:22" x14ac:dyDescent="0.2">
      <c r="T1438" s="62" t="s">
        <v>2118</v>
      </c>
      <c r="U1438" s="77" t="s">
        <v>2118</v>
      </c>
      <c r="V1438" s="64" t="s">
        <v>653</v>
      </c>
    </row>
    <row r="1439" spans="20:22" x14ac:dyDescent="0.2">
      <c r="T1439" s="62" t="s">
        <v>2119</v>
      </c>
      <c r="U1439" s="77" t="s">
        <v>2119</v>
      </c>
      <c r="V1439" s="64" t="s">
        <v>621</v>
      </c>
    </row>
    <row r="1440" spans="20:22" x14ac:dyDescent="0.2">
      <c r="T1440" s="62" t="s">
        <v>2120</v>
      </c>
      <c r="U1440" s="77" t="s">
        <v>2120</v>
      </c>
      <c r="V1440" s="64" t="s">
        <v>624</v>
      </c>
    </row>
    <row r="1441" spans="20:22" x14ac:dyDescent="0.2">
      <c r="T1441" s="62" t="s">
        <v>2121</v>
      </c>
      <c r="U1441" s="77" t="s">
        <v>2121</v>
      </c>
      <c r="V1441" s="64" t="s">
        <v>643</v>
      </c>
    </row>
    <row r="1442" spans="20:22" x14ac:dyDescent="0.2">
      <c r="T1442" s="62" t="s">
        <v>2122</v>
      </c>
      <c r="U1442" s="77" t="s">
        <v>2122</v>
      </c>
      <c r="V1442" s="64" t="s">
        <v>645</v>
      </c>
    </row>
    <row r="1443" spans="20:22" x14ac:dyDescent="0.2">
      <c r="T1443" s="62" t="s">
        <v>2123</v>
      </c>
      <c r="U1443" s="77" t="s">
        <v>2123</v>
      </c>
      <c r="V1443" s="64" t="s">
        <v>647</v>
      </c>
    </row>
    <row r="1444" spans="20:22" x14ac:dyDescent="0.2">
      <c r="T1444" s="62" t="s">
        <v>2124</v>
      </c>
      <c r="U1444" s="77" t="s">
        <v>2124</v>
      </c>
      <c r="V1444" s="64" t="s">
        <v>650</v>
      </c>
    </row>
    <row r="1445" spans="20:22" x14ac:dyDescent="0.2">
      <c r="T1445" s="62" t="s">
        <v>2125</v>
      </c>
      <c r="U1445" s="77" t="s">
        <v>2125</v>
      </c>
      <c r="V1445" s="64" t="s">
        <v>653</v>
      </c>
    </row>
    <row r="1446" spans="20:22" x14ac:dyDescent="0.2">
      <c r="T1446" s="62" t="s">
        <v>2126</v>
      </c>
      <c r="U1446" s="77" t="s">
        <v>2126</v>
      </c>
      <c r="V1446" s="64" t="s">
        <v>621</v>
      </c>
    </row>
    <row r="1447" spans="20:22" x14ac:dyDescent="0.2">
      <c r="T1447" s="62" t="s">
        <v>2127</v>
      </c>
      <c r="U1447" s="77" t="s">
        <v>2127</v>
      </c>
      <c r="V1447" s="64" t="s">
        <v>624</v>
      </c>
    </row>
    <row r="1448" spans="20:22" x14ac:dyDescent="0.2">
      <c r="T1448" s="62" t="s">
        <v>2128</v>
      </c>
      <c r="U1448" s="77" t="s">
        <v>2128</v>
      </c>
      <c r="V1448" s="64" t="s">
        <v>643</v>
      </c>
    </row>
    <row r="1449" spans="20:22" x14ac:dyDescent="0.2">
      <c r="T1449" s="62" t="s">
        <v>2129</v>
      </c>
      <c r="U1449" s="77" t="s">
        <v>2129</v>
      </c>
      <c r="V1449" s="64" t="s">
        <v>645</v>
      </c>
    </row>
    <row r="1450" spans="20:22" x14ac:dyDescent="0.2">
      <c r="T1450" s="62" t="s">
        <v>2130</v>
      </c>
      <c r="U1450" s="77" t="s">
        <v>2130</v>
      </c>
      <c r="V1450" s="64" t="s">
        <v>647</v>
      </c>
    </row>
    <row r="1451" spans="20:22" x14ac:dyDescent="0.2">
      <c r="T1451" s="62" t="s">
        <v>2131</v>
      </c>
      <c r="U1451" s="77" t="s">
        <v>2131</v>
      </c>
      <c r="V1451" s="64" t="s">
        <v>650</v>
      </c>
    </row>
    <row r="1452" spans="20:22" x14ac:dyDescent="0.2">
      <c r="T1452" s="62" t="s">
        <v>2132</v>
      </c>
      <c r="U1452" s="77" t="s">
        <v>2132</v>
      </c>
      <c r="V1452" s="64" t="s">
        <v>653</v>
      </c>
    </row>
    <row r="1453" spans="20:22" x14ac:dyDescent="0.2">
      <c r="T1453" s="62" t="s">
        <v>2133</v>
      </c>
      <c r="U1453" s="77" t="s">
        <v>2133</v>
      </c>
      <c r="V1453" s="64" t="s">
        <v>621</v>
      </c>
    </row>
    <row r="1454" spans="20:22" x14ac:dyDescent="0.2">
      <c r="T1454" s="62" t="s">
        <v>2134</v>
      </c>
      <c r="U1454" s="77" t="s">
        <v>2134</v>
      </c>
      <c r="V1454" s="64" t="s">
        <v>624</v>
      </c>
    </row>
    <row r="1455" spans="20:22" x14ac:dyDescent="0.2">
      <c r="T1455" s="62" t="s">
        <v>2135</v>
      </c>
      <c r="U1455" s="77" t="s">
        <v>2135</v>
      </c>
      <c r="V1455" s="64" t="s">
        <v>643</v>
      </c>
    </row>
    <row r="1456" spans="20:22" x14ac:dyDescent="0.2">
      <c r="T1456" s="62" t="s">
        <v>2136</v>
      </c>
      <c r="U1456" s="77" t="s">
        <v>2136</v>
      </c>
      <c r="V1456" s="64" t="s">
        <v>645</v>
      </c>
    </row>
    <row r="1457" spans="20:22" x14ac:dyDescent="0.2">
      <c r="T1457" s="62" t="s">
        <v>2137</v>
      </c>
      <c r="U1457" s="77" t="s">
        <v>2137</v>
      </c>
      <c r="V1457" s="64" t="s">
        <v>647</v>
      </c>
    </row>
    <row r="1458" spans="20:22" x14ac:dyDescent="0.2">
      <c r="T1458" s="62" t="s">
        <v>2138</v>
      </c>
      <c r="U1458" s="77" t="s">
        <v>2138</v>
      </c>
      <c r="V1458" s="64" t="s">
        <v>650</v>
      </c>
    </row>
    <row r="1459" spans="20:22" x14ac:dyDescent="0.2">
      <c r="T1459" s="62" t="s">
        <v>2139</v>
      </c>
      <c r="U1459" s="77" t="s">
        <v>2139</v>
      </c>
      <c r="V1459" s="64" t="s">
        <v>653</v>
      </c>
    </row>
    <row r="1460" spans="20:22" x14ac:dyDescent="0.2">
      <c r="T1460" s="62" t="s">
        <v>2140</v>
      </c>
      <c r="U1460" s="77" t="s">
        <v>2140</v>
      </c>
      <c r="V1460" s="64" t="s">
        <v>621</v>
      </c>
    </row>
    <row r="1461" spans="20:22" x14ac:dyDescent="0.2">
      <c r="T1461" s="62" t="s">
        <v>2141</v>
      </c>
      <c r="U1461" s="77" t="s">
        <v>2141</v>
      </c>
      <c r="V1461" s="64" t="s">
        <v>624</v>
      </c>
    </row>
    <row r="1462" spans="20:22" x14ac:dyDescent="0.2">
      <c r="T1462" s="62" t="s">
        <v>2142</v>
      </c>
      <c r="U1462" s="77" t="s">
        <v>2142</v>
      </c>
      <c r="V1462" s="64" t="s">
        <v>643</v>
      </c>
    </row>
    <row r="1463" spans="20:22" x14ac:dyDescent="0.2">
      <c r="T1463" s="62" t="s">
        <v>2143</v>
      </c>
      <c r="U1463" s="77" t="s">
        <v>2143</v>
      </c>
      <c r="V1463" s="64" t="s">
        <v>645</v>
      </c>
    </row>
    <row r="1464" spans="20:22" x14ac:dyDescent="0.2">
      <c r="T1464" s="62" t="s">
        <v>2144</v>
      </c>
      <c r="U1464" s="77" t="s">
        <v>2144</v>
      </c>
      <c r="V1464" s="64" t="s">
        <v>647</v>
      </c>
    </row>
    <row r="1465" spans="20:22" x14ac:dyDescent="0.2">
      <c r="T1465" s="62" t="s">
        <v>2145</v>
      </c>
      <c r="U1465" s="77" t="s">
        <v>2145</v>
      </c>
      <c r="V1465" s="64" t="s">
        <v>650</v>
      </c>
    </row>
    <row r="1466" spans="20:22" x14ac:dyDescent="0.2">
      <c r="T1466" s="62" t="s">
        <v>2146</v>
      </c>
      <c r="U1466" s="77" t="s">
        <v>2146</v>
      </c>
      <c r="V1466" s="64" t="s">
        <v>653</v>
      </c>
    </row>
    <row r="1467" spans="20:22" x14ac:dyDescent="0.2">
      <c r="T1467" s="62" t="s">
        <v>2147</v>
      </c>
      <c r="U1467" s="77" t="s">
        <v>2147</v>
      </c>
      <c r="V1467" s="64" t="s">
        <v>621</v>
      </c>
    </row>
    <row r="1468" spans="20:22" x14ac:dyDescent="0.2">
      <c r="T1468" s="62" t="s">
        <v>2148</v>
      </c>
      <c r="U1468" s="77" t="s">
        <v>2148</v>
      </c>
      <c r="V1468" s="64" t="s">
        <v>624</v>
      </c>
    </row>
    <row r="1469" spans="20:22" x14ac:dyDescent="0.2">
      <c r="T1469" s="62" t="s">
        <v>2149</v>
      </c>
      <c r="U1469" s="77" t="s">
        <v>2149</v>
      </c>
      <c r="V1469" s="64" t="s">
        <v>643</v>
      </c>
    </row>
    <row r="1470" spans="20:22" x14ac:dyDescent="0.2">
      <c r="T1470" s="62" t="s">
        <v>2150</v>
      </c>
      <c r="U1470" s="77" t="s">
        <v>2150</v>
      </c>
      <c r="V1470" s="64" t="s">
        <v>645</v>
      </c>
    </row>
    <row r="1471" spans="20:22" x14ac:dyDescent="0.2">
      <c r="T1471" s="62" t="s">
        <v>2151</v>
      </c>
      <c r="U1471" s="77" t="s">
        <v>2151</v>
      </c>
      <c r="V1471" s="64" t="s">
        <v>647</v>
      </c>
    </row>
    <row r="1472" spans="20:22" x14ac:dyDescent="0.2">
      <c r="T1472" s="62" t="s">
        <v>2152</v>
      </c>
      <c r="U1472" s="77" t="s">
        <v>2152</v>
      </c>
      <c r="V1472" s="64" t="s">
        <v>650</v>
      </c>
    </row>
    <row r="1473" spans="20:22" x14ac:dyDescent="0.2">
      <c r="T1473" s="62" t="s">
        <v>2153</v>
      </c>
      <c r="U1473" s="77" t="s">
        <v>2153</v>
      </c>
      <c r="V1473" s="64" t="s">
        <v>653</v>
      </c>
    </row>
    <row r="1474" spans="20:22" x14ac:dyDescent="0.2">
      <c r="T1474" s="62" t="s">
        <v>2154</v>
      </c>
      <c r="U1474" s="77" t="s">
        <v>2154</v>
      </c>
      <c r="V1474" s="64" t="s">
        <v>621</v>
      </c>
    </row>
    <row r="1475" spans="20:22" x14ac:dyDescent="0.2">
      <c r="T1475" s="62" t="s">
        <v>2155</v>
      </c>
      <c r="U1475" s="77" t="s">
        <v>2155</v>
      </c>
      <c r="V1475" s="64" t="s">
        <v>624</v>
      </c>
    </row>
    <row r="1476" spans="20:22" x14ac:dyDescent="0.2">
      <c r="T1476" s="62" t="s">
        <v>2156</v>
      </c>
      <c r="U1476" s="77" t="s">
        <v>2156</v>
      </c>
      <c r="V1476" s="64" t="s">
        <v>643</v>
      </c>
    </row>
    <row r="1477" spans="20:22" x14ac:dyDescent="0.2">
      <c r="T1477" s="62" t="s">
        <v>2157</v>
      </c>
      <c r="U1477" s="77" t="s">
        <v>2157</v>
      </c>
      <c r="V1477" s="64" t="s">
        <v>645</v>
      </c>
    </row>
    <row r="1478" spans="20:22" x14ac:dyDescent="0.2">
      <c r="T1478" s="62" t="s">
        <v>2158</v>
      </c>
      <c r="U1478" s="77" t="s">
        <v>2158</v>
      </c>
      <c r="V1478" s="64" t="s">
        <v>647</v>
      </c>
    </row>
    <row r="1479" spans="20:22" x14ac:dyDescent="0.2">
      <c r="T1479" s="62" t="s">
        <v>2159</v>
      </c>
      <c r="U1479" s="77" t="s">
        <v>2159</v>
      </c>
      <c r="V1479" s="64" t="s">
        <v>650</v>
      </c>
    </row>
    <row r="1480" spans="20:22" x14ac:dyDescent="0.2">
      <c r="T1480" s="62" t="s">
        <v>2160</v>
      </c>
      <c r="U1480" s="77" t="s">
        <v>2160</v>
      </c>
      <c r="V1480" s="64" t="s">
        <v>653</v>
      </c>
    </row>
    <row r="1481" spans="20:22" x14ac:dyDescent="0.2">
      <c r="T1481" s="62" t="s">
        <v>2161</v>
      </c>
      <c r="U1481" s="77" t="s">
        <v>2161</v>
      </c>
      <c r="V1481" s="64" t="s">
        <v>621</v>
      </c>
    </row>
    <row r="1482" spans="20:22" x14ac:dyDescent="0.2">
      <c r="T1482" s="62" t="s">
        <v>2162</v>
      </c>
      <c r="U1482" s="77" t="s">
        <v>2162</v>
      </c>
      <c r="V1482" s="64" t="s">
        <v>624</v>
      </c>
    </row>
    <row r="1483" spans="20:22" x14ac:dyDescent="0.2">
      <c r="T1483" s="62" t="s">
        <v>2163</v>
      </c>
      <c r="U1483" s="77" t="s">
        <v>2163</v>
      </c>
      <c r="V1483" s="64" t="s">
        <v>643</v>
      </c>
    </row>
    <row r="1484" spans="20:22" x14ac:dyDescent="0.2">
      <c r="T1484" s="62" t="s">
        <v>2164</v>
      </c>
      <c r="U1484" s="77" t="s">
        <v>2164</v>
      </c>
      <c r="V1484" s="64" t="s">
        <v>645</v>
      </c>
    </row>
    <row r="1485" spans="20:22" x14ac:dyDescent="0.2">
      <c r="T1485" s="62" t="s">
        <v>2165</v>
      </c>
      <c r="U1485" s="77" t="s">
        <v>2165</v>
      </c>
      <c r="V1485" s="64" t="s">
        <v>647</v>
      </c>
    </row>
    <row r="1486" spans="20:22" x14ac:dyDescent="0.2">
      <c r="T1486" s="62" t="s">
        <v>2166</v>
      </c>
      <c r="U1486" s="77" t="s">
        <v>2166</v>
      </c>
      <c r="V1486" s="64" t="s">
        <v>650</v>
      </c>
    </row>
    <row r="1487" spans="20:22" x14ac:dyDescent="0.2">
      <c r="T1487" s="62" t="s">
        <v>2167</v>
      </c>
      <c r="U1487" s="77" t="s">
        <v>2167</v>
      </c>
      <c r="V1487" s="64" t="s">
        <v>653</v>
      </c>
    </row>
    <row r="1488" spans="20:22" x14ac:dyDescent="0.2">
      <c r="T1488" s="62" t="s">
        <v>2168</v>
      </c>
      <c r="U1488" s="77" t="s">
        <v>2168</v>
      </c>
      <c r="V1488" s="64" t="s">
        <v>621</v>
      </c>
    </row>
    <row r="1489" spans="20:22" x14ac:dyDescent="0.2">
      <c r="T1489" s="62" t="s">
        <v>2169</v>
      </c>
      <c r="U1489" s="77" t="s">
        <v>2169</v>
      </c>
      <c r="V1489" s="64" t="s">
        <v>624</v>
      </c>
    </row>
    <row r="1490" spans="20:22" x14ac:dyDescent="0.2">
      <c r="T1490" s="62" t="s">
        <v>2170</v>
      </c>
      <c r="U1490" s="77" t="s">
        <v>2170</v>
      </c>
      <c r="V1490" s="64" t="s">
        <v>643</v>
      </c>
    </row>
    <row r="1491" spans="20:22" x14ac:dyDescent="0.2">
      <c r="T1491" s="62" t="s">
        <v>2171</v>
      </c>
      <c r="U1491" s="77" t="s">
        <v>2171</v>
      </c>
      <c r="V1491" s="64" t="s">
        <v>645</v>
      </c>
    </row>
    <row r="1492" spans="20:22" x14ac:dyDescent="0.2">
      <c r="T1492" s="62" t="s">
        <v>2172</v>
      </c>
      <c r="U1492" s="77" t="s">
        <v>2172</v>
      </c>
      <c r="V1492" s="64" t="s">
        <v>647</v>
      </c>
    </row>
    <row r="1493" spans="20:22" x14ac:dyDescent="0.2">
      <c r="T1493" s="62" t="s">
        <v>2173</v>
      </c>
      <c r="U1493" s="77" t="s">
        <v>2173</v>
      </c>
      <c r="V1493" s="64" t="s">
        <v>650</v>
      </c>
    </row>
    <row r="1494" spans="20:22" x14ac:dyDescent="0.2">
      <c r="T1494" s="62" t="s">
        <v>2174</v>
      </c>
      <c r="U1494" s="77" t="s">
        <v>2174</v>
      </c>
      <c r="V1494" s="64" t="s">
        <v>653</v>
      </c>
    </row>
    <row r="1495" spans="20:22" x14ac:dyDescent="0.2">
      <c r="T1495" s="62" t="s">
        <v>2175</v>
      </c>
      <c r="U1495" s="77" t="s">
        <v>2175</v>
      </c>
      <c r="V1495" s="64" t="s">
        <v>621</v>
      </c>
    </row>
    <row r="1496" spans="20:22" x14ac:dyDescent="0.2">
      <c r="T1496" s="62" t="s">
        <v>2176</v>
      </c>
      <c r="U1496" s="77" t="s">
        <v>2176</v>
      </c>
      <c r="V1496" s="64" t="s">
        <v>624</v>
      </c>
    </row>
    <row r="1497" spans="20:22" x14ac:dyDescent="0.2">
      <c r="T1497" s="62" t="s">
        <v>2177</v>
      </c>
      <c r="U1497" s="77" t="s">
        <v>2177</v>
      </c>
      <c r="V1497" s="64" t="s">
        <v>643</v>
      </c>
    </row>
    <row r="1498" spans="20:22" x14ac:dyDescent="0.2">
      <c r="T1498" s="62" t="s">
        <v>2178</v>
      </c>
      <c r="U1498" s="77" t="s">
        <v>2178</v>
      </c>
      <c r="V1498" s="64" t="s">
        <v>645</v>
      </c>
    </row>
    <row r="1499" spans="20:22" x14ac:dyDescent="0.2">
      <c r="T1499" s="62" t="s">
        <v>2179</v>
      </c>
      <c r="U1499" s="77" t="s">
        <v>2179</v>
      </c>
      <c r="V1499" s="64" t="s">
        <v>647</v>
      </c>
    </row>
    <row r="1500" spans="20:22" x14ac:dyDescent="0.2">
      <c r="T1500" s="62" t="s">
        <v>2180</v>
      </c>
      <c r="U1500" s="77" t="s">
        <v>2180</v>
      </c>
      <c r="V1500" s="64" t="s">
        <v>650</v>
      </c>
    </row>
    <row r="1501" spans="20:22" x14ac:dyDescent="0.2">
      <c r="T1501" s="62" t="s">
        <v>2181</v>
      </c>
      <c r="U1501" s="77" t="s">
        <v>2181</v>
      </c>
      <c r="V1501" s="64" t="s">
        <v>653</v>
      </c>
    </row>
    <row r="1502" spans="20:22" x14ac:dyDescent="0.2">
      <c r="T1502" s="62" t="s">
        <v>2182</v>
      </c>
      <c r="U1502" s="77" t="s">
        <v>2182</v>
      </c>
      <c r="V1502" s="64" t="s">
        <v>621</v>
      </c>
    </row>
    <row r="1503" spans="20:22" x14ac:dyDescent="0.2">
      <c r="T1503" s="62" t="s">
        <v>2183</v>
      </c>
      <c r="U1503" s="77" t="s">
        <v>2183</v>
      </c>
      <c r="V1503" s="64" t="s">
        <v>624</v>
      </c>
    </row>
    <row r="1504" spans="20:22" x14ac:dyDescent="0.2">
      <c r="T1504" s="62" t="s">
        <v>2184</v>
      </c>
      <c r="U1504" s="77" t="s">
        <v>2184</v>
      </c>
      <c r="V1504" s="64" t="s">
        <v>643</v>
      </c>
    </row>
    <row r="1505" spans="20:22" x14ac:dyDescent="0.2">
      <c r="T1505" s="62" t="s">
        <v>2185</v>
      </c>
      <c r="U1505" s="77" t="s">
        <v>2185</v>
      </c>
      <c r="V1505" s="64" t="s">
        <v>645</v>
      </c>
    </row>
    <row r="1506" spans="20:22" x14ac:dyDescent="0.2">
      <c r="T1506" s="62" t="s">
        <v>2186</v>
      </c>
      <c r="U1506" s="77" t="s">
        <v>2186</v>
      </c>
      <c r="V1506" s="64" t="s">
        <v>647</v>
      </c>
    </row>
    <row r="1507" spans="20:22" x14ac:dyDescent="0.2">
      <c r="T1507" s="62" t="s">
        <v>2187</v>
      </c>
      <c r="U1507" s="77" t="s">
        <v>2187</v>
      </c>
      <c r="V1507" s="64" t="s">
        <v>650</v>
      </c>
    </row>
    <row r="1508" spans="20:22" x14ac:dyDescent="0.2">
      <c r="T1508" s="62" t="s">
        <v>2188</v>
      </c>
      <c r="U1508" s="77" t="s">
        <v>2188</v>
      </c>
      <c r="V1508" s="64" t="s">
        <v>653</v>
      </c>
    </row>
    <row r="1509" spans="20:22" x14ac:dyDescent="0.2">
      <c r="T1509" s="62" t="s">
        <v>2189</v>
      </c>
      <c r="U1509" s="77" t="s">
        <v>2189</v>
      </c>
      <c r="V1509" s="64" t="s">
        <v>621</v>
      </c>
    </row>
    <row r="1510" spans="20:22" x14ac:dyDescent="0.2">
      <c r="T1510" s="62" t="s">
        <v>2190</v>
      </c>
      <c r="U1510" s="77" t="s">
        <v>2190</v>
      </c>
      <c r="V1510" s="64" t="s">
        <v>624</v>
      </c>
    </row>
    <row r="1511" spans="20:22" x14ac:dyDescent="0.2">
      <c r="T1511" s="62" t="s">
        <v>2191</v>
      </c>
      <c r="U1511" s="77" t="s">
        <v>2191</v>
      </c>
      <c r="V1511" s="64" t="s">
        <v>643</v>
      </c>
    </row>
    <row r="1512" spans="20:22" x14ac:dyDescent="0.2">
      <c r="T1512" s="62" t="s">
        <v>2192</v>
      </c>
      <c r="U1512" s="77" t="s">
        <v>2192</v>
      </c>
      <c r="V1512" s="64" t="s">
        <v>645</v>
      </c>
    </row>
    <row r="1513" spans="20:22" x14ac:dyDescent="0.2">
      <c r="T1513" s="62" t="s">
        <v>2193</v>
      </c>
      <c r="U1513" s="77" t="s">
        <v>2193</v>
      </c>
      <c r="V1513" s="64" t="s">
        <v>647</v>
      </c>
    </row>
    <row r="1514" spans="20:22" x14ac:dyDescent="0.2">
      <c r="T1514" s="62" t="s">
        <v>2194</v>
      </c>
      <c r="U1514" s="77" t="s">
        <v>2194</v>
      </c>
      <c r="V1514" s="64" t="s">
        <v>650</v>
      </c>
    </row>
    <row r="1515" spans="20:22" x14ac:dyDescent="0.2">
      <c r="T1515" s="62" t="s">
        <v>2195</v>
      </c>
      <c r="U1515" s="77" t="s">
        <v>2195</v>
      </c>
      <c r="V1515" s="64" t="s">
        <v>653</v>
      </c>
    </row>
    <row r="1516" spans="20:22" x14ac:dyDescent="0.2">
      <c r="T1516" s="62" t="s">
        <v>2196</v>
      </c>
      <c r="U1516" s="77" t="s">
        <v>2196</v>
      </c>
      <c r="V1516" s="64" t="s">
        <v>621</v>
      </c>
    </row>
    <row r="1517" spans="20:22" x14ac:dyDescent="0.2">
      <c r="T1517" s="62" t="s">
        <v>2197</v>
      </c>
      <c r="U1517" s="77" t="s">
        <v>2197</v>
      </c>
      <c r="V1517" s="64" t="s">
        <v>624</v>
      </c>
    </row>
    <row r="1518" spans="20:22" x14ac:dyDescent="0.2">
      <c r="T1518" s="62" t="s">
        <v>2198</v>
      </c>
      <c r="U1518" s="77" t="s">
        <v>2198</v>
      </c>
      <c r="V1518" s="64" t="s">
        <v>643</v>
      </c>
    </row>
    <row r="1519" spans="20:22" x14ac:dyDescent="0.2">
      <c r="T1519" s="62" t="s">
        <v>2199</v>
      </c>
      <c r="U1519" s="77" t="s">
        <v>2199</v>
      </c>
      <c r="V1519" s="64" t="s">
        <v>645</v>
      </c>
    </row>
    <row r="1520" spans="20:22" x14ac:dyDescent="0.2">
      <c r="T1520" s="62" t="s">
        <v>2200</v>
      </c>
      <c r="U1520" s="77" t="s">
        <v>2200</v>
      </c>
      <c r="V1520" s="64" t="s">
        <v>647</v>
      </c>
    </row>
    <row r="1521" spans="20:22" x14ac:dyDescent="0.2">
      <c r="T1521" s="62" t="s">
        <v>2201</v>
      </c>
      <c r="U1521" s="77" t="s">
        <v>2201</v>
      </c>
      <c r="V1521" s="64" t="s">
        <v>650</v>
      </c>
    </row>
    <row r="1522" spans="20:22" x14ac:dyDescent="0.2">
      <c r="T1522" s="62" t="s">
        <v>2202</v>
      </c>
      <c r="U1522" s="77" t="s">
        <v>2202</v>
      </c>
      <c r="V1522" s="64" t="s">
        <v>653</v>
      </c>
    </row>
    <row r="1523" spans="20:22" x14ac:dyDescent="0.2">
      <c r="T1523" s="62" t="s">
        <v>2203</v>
      </c>
      <c r="U1523" s="77" t="s">
        <v>2203</v>
      </c>
      <c r="V1523" s="64" t="s">
        <v>621</v>
      </c>
    </row>
    <row r="1524" spans="20:22" x14ac:dyDescent="0.2">
      <c r="T1524" s="62" t="s">
        <v>2204</v>
      </c>
      <c r="U1524" s="77" t="s">
        <v>2204</v>
      </c>
      <c r="V1524" s="64" t="s">
        <v>624</v>
      </c>
    </row>
    <row r="1525" spans="20:22" x14ac:dyDescent="0.2">
      <c r="T1525" s="62" t="s">
        <v>2205</v>
      </c>
      <c r="U1525" s="77" t="s">
        <v>2205</v>
      </c>
      <c r="V1525" s="64" t="s">
        <v>643</v>
      </c>
    </row>
    <row r="1526" spans="20:22" x14ac:dyDescent="0.2">
      <c r="T1526" s="62" t="s">
        <v>2206</v>
      </c>
      <c r="U1526" s="77" t="s">
        <v>2206</v>
      </c>
      <c r="V1526" s="64" t="s">
        <v>645</v>
      </c>
    </row>
    <row r="1527" spans="20:22" x14ac:dyDescent="0.2">
      <c r="T1527" s="62" t="s">
        <v>2207</v>
      </c>
      <c r="U1527" s="77" t="s">
        <v>2207</v>
      </c>
      <c r="V1527" s="64" t="s">
        <v>647</v>
      </c>
    </row>
    <row r="1528" spans="20:22" x14ac:dyDescent="0.2">
      <c r="T1528" s="62" t="s">
        <v>2208</v>
      </c>
      <c r="U1528" s="77" t="s">
        <v>2208</v>
      </c>
      <c r="V1528" s="64" t="s">
        <v>650</v>
      </c>
    </row>
    <row r="1529" spans="20:22" x14ac:dyDescent="0.2">
      <c r="T1529" s="62" t="s">
        <v>2209</v>
      </c>
      <c r="U1529" s="77" t="s">
        <v>2209</v>
      </c>
      <c r="V1529" s="64" t="s">
        <v>653</v>
      </c>
    </row>
    <row r="1530" spans="20:22" x14ac:dyDescent="0.2">
      <c r="T1530" s="62" t="s">
        <v>2210</v>
      </c>
      <c r="U1530" s="77" t="s">
        <v>2210</v>
      </c>
      <c r="V1530" s="64" t="s">
        <v>621</v>
      </c>
    </row>
    <row r="1531" spans="20:22" x14ac:dyDescent="0.2">
      <c r="T1531" s="62" t="s">
        <v>2211</v>
      </c>
      <c r="U1531" s="77" t="s">
        <v>2211</v>
      </c>
      <c r="V1531" s="64" t="s">
        <v>624</v>
      </c>
    </row>
    <row r="1532" spans="20:22" x14ac:dyDescent="0.2">
      <c r="T1532" s="62" t="s">
        <v>2212</v>
      </c>
      <c r="U1532" s="77" t="s">
        <v>2212</v>
      </c>
      <c r="V1532" s="64" t="s">
        <v>643</v>
      </c>
    </row>
    <row r="1533" spans="20:22" x14ac:dyDescent="0.2">
      <c r="T1533" s="62" t="s">
        <v>2213</v>
      </c>
      <c r="U1533" s="77" t="s">
        <v>2213</v>
      </c>
      <c r="V1533" s="64" t="s">
        <v>645</v>
      </c>
    </row>
    <row r="1534" spans="20:22" x14ac:dyDescent="0.2">
      <c r="T1534" s="62" t="s">
        <v>2214</v>
      </c>
      <c r="U1534" s="77" t="s">
        <v>2214</v>
      </c>
      <c r="V1534" s="64" t="s">
        <v>647</v>
      </c>
    </row>
    <row r="1535" spans="20:22" x14ac:dyDescent="0.2">
      <c r="T1535" s="62" t="s">
        <v>2215</v>
      </c>
      <c r="U1535" s="77" t="s">
        <v>2215</v>
      </c>
      <c r="V1535" s="64" t="s">
        <v>650</v>
      </c>
    </row>
    <row r="1536" spans="20:22" x14ac:dyDescent="0.2">
      <c r="T1536" s="62" t="s">
        <v>2216</v>
      </c>
      <c r="U1536" s="77" t="s">
        <v>2216</v>
      </c>
      <c r="V1536" s="64" t="s">
        <v>653</v>
      </c>
    </row>
    <row r="1537" spans="20:22" x14ac:dyDescent="0.2">
      <c r="T1537" s="62" t="s">
        <v>2217</v>
      </c>
      <c r="U1537" s="77" t="s">
        <v>2217</v>
      </c>
      <c r="V1537" s="64" t="s">
        <v>621</v>
      </c>
    </row>
    <row r="1538" spans="20:22" x14ac:dyDescent="0.2">
      <c r="T1538" s="62" t="s">
        <v>2218</v>
      </c>
      <c r="U1538" s="77" t="s">
        <v>2218</v>
      </c>
      <c r="V1538" s="64" t="s">
        <v>624</v>
      </c>
    </row>
    <row r="1539" spans="20:22" x14ac:dyDescent="0.2">
      <c r="T1539" s="62" t="s">
        <v>2219</v>
      </c>
      <c r="U1539" s="77" t="s">
        <v>2219</v>
      </c>
      <c r="V1539" s="64" t="s">
        <v>643</v>
      </c>
    </row>
    <row r="1540" spans="20:22" x14ac:dyDescent="0.2">
      <c r="T1540" s="62" t="s">
        <v>2220</v>
      </c>
      <c r="U1540" s="77" t="s">
        <v>2220</v>
      </c>
      <c r="V1540" s="64" t="s">
        <v>645</v>
      </c>
    </row>
    <row r="1541" spans="20:22" x14ac:dyDescent="0.2">
      <c r="T1541" s="62" t="s">
        <v>2221</v>
      </c>
      <c r="U1541" s="77" t="s">
        <v>2221</v>
      </c>
      <c r="V1541" s="64" t="s">
        <v>647</v>
      </c>
    </row>
    <row r="1542" spans="20:22" x14ac:dyDescent="0.2">
      <c r="T1542" s="62" t="s">
        <v>2222</v>
      </c>
      <c r="U1542" s="77" t="s">
        <v>2222</v>
      </c>
      <c r="V1542" s="64" t="s">
        <v>650</v>
      </c>
    </row>
    <row r="1543" spans="20:22" x14ac:dyDescent="0.2">
      <c r="T1543" s="62" t="s">
        <v>2223</v>
      </c>
      <c r="U1543" s="77" t="s">
        <v>2223</v>
      </c>
      <c r="V1543" s="64" t="s">
        <v>653</v>
      </c>
    </row>
    <row r="1544" spans="20:22" x14ac:dyDescent="0.2">
      <c r="T1544" s="62" t="s">
        <v>2224</v>
      </c>
      <c r="U1544" s="77" t="s">
        <v>2224</v>
      </c>
      <c r="V1544" s="64" t="s">
        <v>621</v>
      </c>
    </row>
    <row r="1545" spans="20:22" x14ac:dyDescent="0.2">
      <c r="T1545" s="62" t="s">
        <v>2225</v>
      </c>
      <c r="U1545" s="77" t="s">
        <v>2225</v>
      </c>
      <c r="V1545" s="64" t="s">
        <v>624</v>
      </c>
    </row>
    <row r="1546" spans="20:22" x14ac:dyDescent="0.2">
      <c r="T1546" s="62" t="s">
        <v>2226</v>
      </c>
      <c r="U1546" s="77" t="s">
        <v>2226</v>
      </c>
      <c r="V1546" s="64" t="s">
        <v>643</v>
      </c>
    </row>
    <row r="1547" spans="20:22" x14ac:dyDescent="0.2">
      <c r="T1547" s="62" t="s">
        <v>2227</v>
      </c>
      <c r="U1547" s="77" t="s">
        <v>2227</v>
      </c>
      <c r="V1547" s="64" t="s">
        <v>645</v>
      </c>
    </row>
    <row r="1548" spans="20:22" x14ac:dyDescent="0.2">
      <c r="T1548" s="62" t="s">
        <v>2228</v>
      </c>
      <c r="U1548" s="77" t="s">
        <v>2228</v>
      </c>
      <c r="V1548" s="64" t="s">
        <v>647</v>
      </c>
    </row>
    <row r="1549" spans="20:22" x14ac:dyDescent="0.2">
      <c r="T1549" s="62" t="s">
        <v>2229</v>
      </c>
      <c r="U1549" s="77" t="s">
        <v>2229</v>
      </c>
      <c r="V1549" s="64" t="s">
        <v>650</v>
      </c>
    </row>
    <row r="1550" spans="20:22" x14ac:dyDescent="0.2">
      <c r="T1550" s="62" t="s">
        <v>2230</v>
      </c>
      <c r="U1550" s="77" t="s">
        <v>2230</v>
      </c>
      <c r="V1550" s="64" t="s">
        <v>653</v>
      </c>
    </row>
    <row r="1551" spans="20:22" x14ac:dyDescent="0.2">
      <c r="T1551" s="62" t="s">
        <v>2231</v>
      </c>
      <c r="U1551" s="77" t="s">
        <v>2231</v>
      </c>
      <c r="V1551" s="64" t="s">
        <v>621</v>
      </c>
    </row>
    <row r="1552" spans="20:22" x14ac:dyDescent="0.2">
      <c r="T1552" s="62" t="s">
        <v>2232</v>
      </c>
      <c r="U1552" s="77" t="s">
        <v>2232</v>
      </c>
      <c r="V1552" s="64" t="s">
        <v>624</v>
      </c>
    </row>
    <row r="1553" spans="20:22" x14ac:dyDescent="0.2">
      <c r="T1553" s="62" t="s">
        <v>2233</v>
      </c>
      <c r="U1553" s="77" t="s">
        <v>2233</v>
      </c>
      <c r="V1553" s="64" t="s">
        <v>643</v>
      </c>
    </row>
    <row r="1554" spans="20:22" x14ac:dyDescent="0.2">
      <c r="T1554" s="62" t="s">
        <v>2234</v>
      </c>
      <c r="U1554" s="77" t="s">
        <v>2234</v>
      </c>
      <c r="V1554" s="64" t="s">
        <v>645</v>
      </c>
    </row>
    <row r="1555" spans="20:22" x14ac:dyDescent="0.2">
      <c r="T1555" s="62" t="s">
        <v>2235</v>
      </c>
      <c r="U1555" s="77" t="s">
        <v>2235</v>
      </c>
      <c r="V1555" s="64" t="s">
        <v>647</v>
      </c>
    </row>
    <row r="1556" spans="20:22" x14ac:dyDescent="0.2">
      <c r="T1556" s="62" t="s">
        <v>2236</v>
      </c>
      <c r="U1556" s="77" t="s">
        <v>2236</v>
      </c>
      <c r="V1556" s="64" t="s">
        <v>650</v>
      </c>
    </row>
    <row r="1557" spans="20:22" x14ac:dyDescent="0.2">
      <c r="T1557" s="62" t="s">
        <v>2237</v>
      </c>
      <c r="U1557" s="77" t="s">
        <v>2237</v>
      </c>
      <c r="V1557" s="64" t="s">
        <v>653</v>
      </c>
    </row>
    <row r="1558" spans="20:22" x14ac:dyDescent="0.2">
      <c r="T1558" s="62" t="s">
        <v>2238</v>
      </c>
      <c r="U1558" s="77" t="s">
        <v>2238</v>
      </c>
      <c r="V1558" s="64" t="s">
        <v>621</v>
      </c>
    </row>
    <row r="1559" spans="20:22" x14ac:dyDescent="0.2">
      <c r="T1559" s="62" t="s">
        <v>2239</v>
      </c>
      <c r="U1559" s="77" t="s">
        <v>2239</v>
      </c>
      <c r="V1559" s="64" t="s">
        <v>624</v>
      </c>
    </row>
    <row r="1560" spans="20:22" x14ac:dyDescent="0.2">
      <c r="T1560" s="62" t="s">
        <v>2240</v>
      </c>
      <c r="U1560" s="77" t="s">
        <v>2240</v>
      </c>
      <c r="V1560" s="64" t="s">
        <v>643</v>
      </c>
    </row>
    <row r="1561" spans="20:22" x14ac:dyDescent="0.2">
      <c r="T1561" s="62" t="s">
        <v>2241</v>
      </c>
      <c r="U1561" s="77" t="s">
        <v>2241</v>
      </c>
      <c r="V1561" s="64" t="s">
        <v>645</v>
      </c>
    </row>
    <row r="1562" spans="20:22" x14ac:dyDescent="0.2">
      <c r="T1562" s="62" t="s">
        <v>2242</v>
      </c>
      <c r="U1562" s="77" t="s">
        <v>2242</v>
      </c>
      <c r="V1562" s="64" t="s">
        <v>647</v>
      </c>
    </row>
    <row r="1563" spans="20:22" x14ac:dyDescent="0.2">
      <c r="T1563" s="62" t="s">
        <v>2243</v>
      </c>
      <c r="U1563" s="77" t="s">
        <v>2243</v>
      </c>
      <c r="V1563" s="64" t="s">
        <v>650</v>
      </c>
    </row>
    <row r="1564" spans="20:22" x14ac:dyDescent="0.2">
      <c r="T1564" s="62" t="s">
        <v>2244</v>
      </c>
      <c r="U1564" s="77" t="s">
        <v>2244</v>
      </c>
      <c r="V1564" s="64" t="s">
        <v>653</v>
      </c>
    </row>
    <row r="1565" spans="20:22" x14ac:dyDescent="0.2">
      <c r="T1565" s="62" t="s">
        <v>2245</v>
      </c>
      <c r="U1565" s="77" t="s">
        <v>2245</v>
      </c>
      <c r="V1565" s="64" t="s">
        <v>621</v>
      </c>
    </row>
    <row r="1566" spans="20:22" x14ac:dyDescent="0.2">
      <c r="T1566" s="62" t="s">
        <v>2246</v>
      </c>
      <c r="U1566" s="77" t="s">
        <v>2246</v>
      </c>
      <c r="V1566" s="64" t="s">
        <v>624</v>
      </c>
    </row>
    <row r="1567" spans="20:22" x14ac:dyDescent="0.2">
      <c r="T1567" s="62" t="s">
        <v>2247</v>
      </c>
      <c r="U1567" s="77" t="s">
        <v>2247</v>
      </c>
      <c r="V1567" s="64" t="s">
        <v>643</v>
      </c>
    </row>
    <row r="1568" spans="20:22" x14ac:dyDescent="0.2">
      <c r="T1568" s="62" t="s">
        <v>2248</v>
      </c>
      <c r="U1568" s="77" t="s">
        <v>2248</v>
      </c>
      <c r="V1568" s="64" t="s">
        <v>645</v>
      </c>
    </row>
    <row r="1569" spans="20:22" x14ac:dyDescent="0.2">
      <c r="T1569" s="62" t="s">
        <v>2249</v>
      </c>
      <c r="U1569" s="77" t="s">
        <v>2249</v>
      </c>
      <c r="V1569" s="64" t="s">
        <v>647</v>
      </c>
    </row>
    <row r="1570" spans="20:22" x14ac:dyDescent="0.2">
      <c r="T1570" s="62" t="s">
        <v>2250</v>
      </c>
      <c r="U1570" s="77" t="s">
        <v>2250</v>
      </c>
      <c r="V1570" s="64" t="s">
        <v>650</v>
      </c>
    </row>
    <row r="1571" spans="20:22" x14ac:dyDescent="0.2">
      <c r="T1571" s="62" t="s">
        <v>2251</v>
      </c>
      <c r="U1571" s="77" t="s">
        <v>2251</v>
      </c>
      <c r="V1571" s="64" t="s">
        <v>653</v>
      </c>
    </row>
    <row r="1572" spans="20:22" x14ac:dyDescent="0.2">
      <c r="T1572" s="62" t="s">
        <v>2252</v>
      </c>
      <c r="U1572" s="77" t="s">
        <v>2252</v>
      </c>
      <c r="V1572" s="64" t="s">
        <v>621</v>
      </c>
    </row>
    <row r="1573" spans="20:22" x14ac:dyDescent="0.2">
      <c r="T1573" s="62" t="s">
        <v>2253</v>
      </c>
      <c r="U1573" s="77" t="s">
        <v>2253</v>
      </c>
      <c r="V1573" s="64" t="s">
        <v>624</v>
      </c>
    </row>
    <row r="1574" spans="20:22" x14ac:dyDescent="0.2">
      <c r="T1574" s="62" t="s">
        <v>2254</v>
      </c>
      <c r="U1574" s="77" t="s">
        <v>2254</v>
      </c>
      <c r="V1574" s="64" t="s">
        <v>643</v>
      </c>
    </row>
    <row r="1575" spans="20:22" x14ac:dyDescent="0.2">
      <c r="T1575" s="62" t="s">
        <v>2255</v>
      </c>
      <c r="U1575" s="77" t="s">
        <v>2255</v>
      </c>
      <c r="V1575" s="64" t="s">
        <v>645</v>
      </c>
    </row>
    <row r="1576" spans="20:22" x14ac:dyDescent="0.2">
      <c r="T1576" s="62" t="s">
        <v>2256</v>
      </c>
      <c r="U1576" s="77" t="s">
        <v>2256</v>
      </c>
      <c r="V1576" s="64" t="s">
        <v>647</v>
      </c>
    </row>
    <row r="1577" spans="20:22" x14ac:dyDescent="0.2">
      <c r="T1577" s="62" t="s">
        <v>2257</v>
      </c>
      <c r="U1577" s="77" t="s">
        <v>2257</v>
      </c>
      <c r="V1577" s="64" t="s">
        <v>650</v>
      </c>
    </row>
    <row r="1578" spans="20:22" x14ac:dyDescent="0.2">
      <c r="T1578" s="62" t="s">
        <v>2258</v>
      </c>
      <c r="U1578" s="77" t="s">
        <v>2258</v>
      </c>
      <c r="V1578" s="64" t="s">
        <v>653</v>
      </c>
    </row>
    <row r="1579" spans="20:22" x14ac:dyDescent="0.2">
      <c r="T1579" s="62" t="s">
        <v>2259</v>
      </c>
      <c r="U1579" s="77" t="s">
        <v>2259</v>
      </c>
      <c r="V1579" s="64" t="s">
        <v>621</v>
      </c>
    </row>
    <row r="1580" spans="20:22" x14ac:dyDescent="0.2">
      <c r="T1580" s="62" t="s">
        <v>2260</v>
      </c>
      <c r="U1580" s="77" t="s">
        <v>2260</v>
      </c>
      <c r="V1580" s="64" t="s">
        <v>624</v>
      </c>
    </row>
    <row r="1581" spans="20:22" x14ac:dyDescent="0.2">
      <c r="T1581" s="62" t="s">
        <v>2261</v>
      </c>
      <c r="U1581" s="77" t="s">
        <v>2261</v>
      </c>
      <c r="V1581" s="64" t="s">
        <v>643</v>
      </c>
    </row>
    <row r="1582" spans="20:22" x14ac:dyDescent="0.2">
      <c r="T1582" s="62" t="s">
        <v>2262</v>
      </c>
      <c r="U1582" s="77" t="s">
        <v>2262</v>
      </c>
      <c r="V1582" s="64" t="s">
        <v>645</v>
      </c>
    </row>
    <row r="1583" spans="20:22" x14ac:dyDescent="0.2">
      <c r="T1583" s="62" t="s">
        <v>2263</v>
      </c>
      <c r="U1583" s="77" t="s">
        <v>2263</v>
      </c>
      <c r="V1583" s="64" t="s">
        <v>647</v>
      </c>
    </row>
    <row r="1584" spans="20:22" x14ac:dyDescent="0.2">
      <c r="T1584" s="62" t="s">
        <v>2264</v>
      </c>
      <c r="U1584" s="77" t="s">
        <v>2264</v>
      </c>
      <c r="V1584" s="64" t="s">
        <v>650</v>
      </c>
    </row>
    <row r="1585" spans="20:22" x14ac:dyDescent="0.2">
      <c r="T1585" s="62" t="s">
        <v>2265</v>
      </c>
      <c r="U1585" s="77" t="s">
        <v>2265</v>
      </c>
      <c r="V1585" s="64" t="s">
        <v>653</v>
      </c>
    </row>
    <row r="1586" spans="20:22" x14ac:dyDescent="0.2">
      <c r="T1586" s="62" t="s">
        <v>2266</v>
      </c>
      <c r="U1586" s="77" t="s">
        <v>2266</v>
      </c>
      <c r="V1586" s="64" t="s">
        <v>621</v>
      </c>
    </row>
    <row r="1587" spans="20:22" x14ac:dyDescent="0.2">
      <c r="T1587" s="62" t="s">
        <v>2267</v>
      </c>
      <c r="U1587" s="77" t="s">
        <v>2267</v>
      </c>
      <c r="V1587" s="64" t="s">
        <v>624</v>
      </c>
    </row>
    <row r="1588" spans="20:22" x14ac:dyDescent="0.2">
      <c r="T1588" s="62" t="s">
        <v>2268</v>
      </c>
      <c r="U1588" s="77" t="s">
        <v>2268</v>
      </c>
      <c r="V1588" s="64" t="s">
        <v>643</v>
      </c>
    </row>
    <row r="1589" spans="20:22" x14ac:dyDescent="0.2">
      <c r="T1589" s="62" t="s">
        <v>2269</v>
      </c>
      <c r="U1589" s="77" t="s">
        <v>2269</v>
      </c>
      <c r="V1589" s="64" t="s">
        <v>645</v>
      </c>
    </row>
    <row r="1590" spans="20:22" x14ac:dyDescent="0.2">
      <c r="T1590" s="62" t="s">
        <v>2270</v>
      </c>
      <c r="U1590" s="77" t="s">
        <v>2270</v>
      </c>
      <c r="V1590" s="64" t="s">
        <v>647</v>
      </c>
    </row>
    <row r="1591" spans="20:22" x14ac:dyDescent="0.2">
      <c r="T1591" s="62" t="s">
        <v>2271</v>
      </c>
      <c r="U1591" s="77" t="s">
        <v>2271</v>
      </c>
      <c r="V1591" s="64" t="s">
        <v>650</v>
      </c>
    </row>
    <row r="1592" spans="20:22" x14ac:dyDescent="0.2">
      <c r="T1592" s="62" t="s">
        <v>2272</v>
      </c>
      <c r="U1592" s="77" t="s">
        <v>2272</v>
      </c>
      <c r="V1592" s="64" t="s">
        <v>653</v>
      </c>
    </row>
    <row r="1593" spans="20:22" x14ac:dyDescent="0.2">
      <c r="T1593" s="62" t="s">
        <v>2273</v>
      </c>
      <c r="U1593" s="77" t="s">
        <v>2273</v>
      </c>
      <c r="V1593" s="64" t="s">
        <v>621</v>
      </c>
    </row>
    <row r="1594" spans="20:22" x14ac:dyDescent="0.2">
      <c r="T1594" s="62" t="s">
        <v>2274</v>
      </c>
      <c r="U1594" s="77" t="s">
        <v>2274</v>
      </c>
      <c r="V1594" s="64" t="s">
        <v>624</v>
      </c>
    </row>
    <row r="1595" spans="20:22" x14ac:dyDescent="0.2">
      <c r="T1595" s="62" t="s">
        <v>2275</v>
      </c>
      <c r="U1595" s="77" t="s">
        <v>2275</v>
      </c>
      <c r="V1595" s="64" t="s">
        <v>643</v>
      </c>
    </row>
    <row r="1596" spans="20:22" x14ac:dyDescent="0.2">
      <c r="T1596" s="62" t="s">
        <v>2276</v>
      </c>
      <c r="U1596" s="77" t="s">
        <v>2276</v>
      </c>
      <c r="V1596" s="64" t="s">
        <v>645</v>
      </c>
    </row>
    <row r="1597" spans="20:22" x14ac:dyDescent="0.2">
      <c r="T1597" s="62" t="s">
        <v>2277</v>
      </c>
      <c r="U1597" s="77" t="s">
        <v>2277</v>
      </c>
      <c r="V1597" s="64" t="s">
        <v>647</v>
      </c>
    </row>
    <row r="1598" spans="20:22" x14ac:dyDescent="0.2">
      <c r="T1598" s="62" t="s">
        <v>2278</v>
      </c>
      <c r="U1598" s="77" t="s">
        <v>2278</v>
      </c>
      <c r="V1598" s="64" t="s">
        <v>650</v>
      </c>
    </row>
    <row r="1599" spans="20:22" x14ac:dyDescent="0.2">
      <c r="T1599" s="62" t="s">
        <v>2279</v>
      </c>
      <c r="U1599" s="77" t="s">
        <v>2279</v>
      </c>
      <c r="V1599" s="64" t="s">
        <v>653</v>
      </c>
    </row>
    <row r="1600" spans="20:22" x14ac:dyDescent="0.2">
      <c r="T1600" s="62" t="s">
        <v>2280</v>
      </c>
      <c r="U1600" s="77" t="s">
        <v>2280</v>
      </c>
      <c r="V1600" s="64" t="s">
        <v>621</v>
      </c>
    </row>
    <row r="1601" spans="20:22" x14ac:dyDescent="0.2">
      <c r="T1601" s="62" t="s">
        <v>2281</v>
      </c>
      <c r="U1601" s="77" t="s">
        <v>2281</v>
      </c>
      <c r="V1601" s="64" t="s">
        <v>624</v>
      </c>
    </row>
    <row r="1602" spans="20:22" x14ac:dyDescent="0.2">
      <c r="T1602" s="62" t="s">
        <v>2282</v>
      </c>
      <c r="U1602" s="77" t="s">
        <v>2282</v>
      </c>
      <c r="V1602" s="64" t="s">
        <v>643</v>
      </c>
    </row>
    <row r="1603" spans="20:22" x14ac:dyDescent="0.2">
      <c r="T1603" s="62" t="s">
        <v>2283</v>
      </c>
      <c r="U1603" s="77" t="s">
        <v>2283</v>
      </c>
      <c r="V1603" s="64" t="s">
        <v>645</v>
      </c>
    </row>
    <row r="1604" spans="20:22" x14ac:dyDescent="0.2">
      <c r="T1604" s="62" t="s">
        <v>2284</v>
      </c>
      <c r="U1604" s="77" t="s">
        <v>2284</v>
      </c>
      <c r="V1604" s="64" t="s">
        <v>647</v>
      </c>
    </row>
    <row r="1605" spans="20:22" x14ac:dyDescent="0.2">
      <c r="T1605" s="62" t="s">
        <v>2285</v>
      </c>
      <c r="U1605" s="77" t="s">
        <v>2285</v>
      </c>
      <c r="V1605" s="64" t="s">
        <v>650</v>
      </c>
    </row>
    <row r="1606" spans="20:22" x14ac:dyDescent="0.2">
      <c r="T1606" s="62" t="s">
        <v>2286</v>
      </c>
      <c r="U1606" s="77" t="s">
        <v>2286</v>
      </c>
      <c r="V1606" s="64" t="s">
        <v>653</v>
      </c>
    </row>
    <row r="1607" spans="20:22" x14ac:dyDescent="0.2">
      <c r="T1607" s="62" t="s">
        <v>2287</v>
      </c>
      <c r="U1607" s="77" t="s">
        <v>2287</v>
      </c>
      <c r="V1607" s="64" t="s">
        <v>621</v>
      </c>
    </row>
    <row r="1608" spans="20:22" x14ac:dyDescent="0.2">
      <c r="T1608" s="62" t="s">
        <v>2288</v>
      </c>
      <c r="U1608" s="77" t="s">
        <v>2288</v>
      </c>
      <c r="V1608" s="64" t="s">
        <v>624</v>
      </c>
    </row>
    <row r="1609" spans="20:22" x14ac:dyDescent="0.2">
      <c r="T1609" s="62" t="s">
        <v>2289</v>
      </c>
      <c r="U1609" s="77" t="s">
        <v>2289</v>
      </c>
      <c r="V1609" s="64" t="s">
        <v>643</v>
      </c>
    </row>
    <row r="1610" spans="20:22" x14ac:dyDescent="0.2">
      <c r="T1610" s="62" t="s">
        <v>2290</v>
      </c>
      <c r="U1610" s="77" t="s">
        <v>2290</v>
      </c>
      <c r="V1610" s="64" t="s">
        <v>645</v>
      </c>
    </row>
    <row r="1611" spans="20:22" x14ac:dyDescent="0.2">
      <c r="T1611" s="62" t="s">
        <v>2291</v>
      </c>
      <c r="U1611" s="77" t="s">
        <v>2291</v>
      </c>
      <c r="V1611" s="64" t="s">
        <v>647</v>
      </c>
    </row>
    <row r="1612" spans="20:22" x14ac:dyDescent="0.2">
      <c r="T1612" s="62" t="s">
        <v>2292</v>
      </c>
      <c r="U1612" s="77" t="s">
        <v>2292</v>
      </c>
      <c r="V1612" s="64" t="s">
        <v>650</v>
      </c>
    </row>
    <row r="1613" spans="20:22" x14ac:dyDescent="0.2">
      <c r="T1613" s="62" t="s">
        <v>2293</v>
      </c>
      <c r="U1613" s="77" t="s">
        <v>2293</v>
      </c>
      <c r="V1613" s="64" t="s">
        <v>653</v>
      </c>
    </row>
    <row r="1614" spans="20:22" x14ac:dyDescent="0.2">
      <c r="T1614" s="62" t="s">
        <v>2294</v>
      </c>
      <c r="U1614" s="77" t="s">
        <v>2294</v>
      </c>
      <c r="V1614" s="64" t="s">
        <v>621</v>
      </c>
    </row>
    <row r="1615" spans="20:22" x14ac:dyDescent="0.2">
      <c r="T1615" s="62" t="s">
        <v>2295</v>
      </c>
      <c r="U1615" s="77" t="s">
        <v>2295</v>
      </c>
      <c r="V1615" s="64" t="s">
        <v>624</v>
      </c>
    </row>
    <row r="1616" spans="20:22" x14ac:dyDescent="0.2">
      <c r="T1616" s="62" t="s">
        <v>2296</v>
      </c>
      <c r="U1616" s="77" t="s">
        <v>2296</v>
      </c>
      <c r="V1616" s="64" t="s">
        <v>643</v>
      </c>
    </row>
    <row r="1617" spans="20:22" x14ac:dyDescent="0.2">
      <c r="T1617" s="62" t="s">
        <v>2297</v>
      </c>
      <c r="U1617" s="77" t="s">
        <v>2297</v>
      </c>
      <c r="V1617" s="64" t="s">
        <v>645</v>
      </c>
    </row>
    <row r="1618" spans="20:22" x14ac:dyDescent="0.2">
      <c r="T1618" s="62" t="s">
        <v>2298</v>
      </c>
      <c r="U1618" s="77" t="s">
        <v>2298</v>
      </c>
      <c r="V1618" s="64" t="s">
        <v>647</v>
      </c>
    </row>
    <row r="1619" spans="20:22" x14ac:dyDescent="0.2">
      <c r="T1619" s="62" t="s">
        <v>2299</v>
      </c>
      <c r="U1619" s="77" t="s">
        <v>2299</v>
      </c>
      <c r="V1619" s="64" t="s">
        <v>650</v>
      </c>
    </row>
    <row r="1620" spans="20:22" x14ac:dyDescent="0.2">
      <c r="T1620" s="62" t="s">
        <v>2300</v>
      </c>
      <c r="U1620" s="77" t="s">
        <v>2300</v>
      </c>
      <c r="V1620" s="64" t="s">
        <v>653</v>
      </c>
    </row>
    <row r="1621" spans="20:22" x14ac:dyDescent="0.2">
      <c r="T1621" s="62" t="s">
        <v>2301</v>
      </c>
      <c r="U1621" s="77" t="s">
        <v>2301</v>
      </c>
      <c r="V1621" s="64" t="s">
        <v>621</v>
      </c>
    </row>
    <row r="1622" spans="20:22" x14ac:dyDescent="0.2">
      <c r="T1622" s="62" t="s">
        <v>2302</v>
      </c>
      <c r="U1622" s="77" t="s">
        <v>2302</v>
      </c>
      <c r="V1622" s="64" t="s">
        <v>624</v>
      </c>
    </row>
    <row r="1623" spans="20:22" x14ac:dyDescent="0.2">
      <c r="T1623" s="62" t="s">
        <v>2303</v>
      </c>
      <c r="U1623" s="77" t="s">
        <v>2303</v>
      </c>
      <c r="V1623" s="64" t="s">
        <v>643</v>
      </c>
    </row>
    <row r="1624" spans="20:22" x14ac:dyDescent="0.2">
      <c r="T1624" s="62" t="s">
        <v>2304</v>
      </c>
      <c r="U1624" s="77" t="s">
        <v>2304</v>
      </c>
      <c r="V1624" s="64" t="s">
        <v>645</v>
      </c>
    </row>
    <row r="1625" spans="20:22" x14ac:dyDescent="0.2">
      <c r="T1625" s="62" t="s">
        <v>2305</v>
      </c>
      <c r="U1625" s="77" t="s">
        <v>2305</v>
      </c>
      <c r="V1625" s="64" t="s">
        <v>647</v>
      </c>
    </row>
    <row r="1626" spans="20:22" x14ac:dyDescent="0.2">
      <c r="T1626" s="62" t="s">
        <v>2306</v>
      </c>
      <c r="U1626" s="77" t="s">
        <v>2306</v>
      </c>
      <c r="V1626" s="64" t="s">
        <v>650</v>
      </c>
    </row>
    <row r="1627" spans="20:22" x14ac:dyDescent="0.2">
      <c r="T1627" s="62" t="s">
        <v>2307</v>
      </c>
      <c r="U1627" s="77" t="s">
        <v>2307</v>
      </c>
      <c r="V1627" s="64" t="s">
        <v>653</v>
      </c>
    </row>
    <row r="1628" spans="20:22" x14ac:dyDescent="0.2">
      <c r="T1628" s="62" t="s">
        <v>2308</v>
      </c>
      <c r="U1628" s="77" t="s">
        <v>2308</v>
      </c>
      <c r="V1628" s="64" t="s">
        <v>621</v>
      </c>
    </row>
    <row r="1629" spans="20:22" x14ac:dyDescent="0.2">
      <c r="T1629" s="62" t="s">
        <v>2309</v>
      </c>
      <c r="U1629" s="77" t="s">
        <v>2309</v>
      </c>
      <c r="V1629" s="64" t="s">
        <v>624</v>
      </c>
    </row>
    <row r="1630" spans="20:22" x14ac:dyDescent="0.2">
      <c r="T1630" s="62" t="s">
        <v>2310</v>
      </c>
      <c r="U1630" s="77" t="s">
        <v>2310</v>
      </c>
      <c r="V1630" s="64" t="s">
        <v>643</v>
      </c>
    </row>
    <row r="1631" spans="20:22" x14ac:dyDescent="0.2">
      <c r="T1631" s="62" t="s">
        <v>2311</v>
      </c>
      <c r="U1631" s="77" t="s">
        <v>2311</v>
      </c>
      <c r="V1631" s="64" t="s">
        <v>645</v>
      </c>
    </row>
    <row r="1632" spans="20:22" x14ac:dyDescent="0.2">
      <c r="T1632" s="62" t="s">
        <v>2312</v>
      </c>
      <c r="U1632" s="77" t="s">
        <v>2312</v>
      </c>
      <c r="V1632" s="64" t="s">
        <v>647</v>
      </c>
    </row>
    <row r="1633" spans="20:22" x14ac:dyDescent="0.2">
      <c r="T1633" s="62" t="s">
        <v>2313</v>
      </c>
      <c r="U1633" s="77" t="s">
        <v>2313</v>
      </c>
      <c r="V1633" s="64" t="s">
        <v>650</v>
      </c>
    </row>
    <row r="1634" spans="20:22" x14ac:dyDescent="0.2">
      <c r="T1634" s="62" t="s">
        <v>2314</v>
      </c>
      <c r="U1634" s="77" t="s">
        <v>2314</v>
      </c>
      <c r="V1634" s="64" t="s">
        <v>653</v>
      </c>
    </row>
    <row r="1635" spans="20:22" x14ac:dyDescent="0.2">
      <c r="T1635" s="62" t="s">
        <v>2315</v>
      </c>
      <c r="U1635" s="77" t="s">
        <v>2315</v>
      </c>
      <c r="V1635" s="64" t="s">
        <v>621</v>
      </c>
    </row>
    <row r="1636" spans="20:22" x14ac:dyDescent="0.2">
      <c r="T1636" s="62" t="s">
        <v>2316</v>
      </c>
      <c r="U1636" s="77" t="s">
        <v>2316</v>
      </c>
      <c r="V1636" s="64" t="s">
        <v>624</v>
      </c>
    </row>
    <row r="1637" spans="20:22" x14ac:dyDescent="0.2">
      <c r="T1637" s="62" t="s">
        <v>2317</v>
      </c>
      <c r="U1637" s="77" t="s">
        <v>2317</v>
      </c>
      <c r="V1637" s="64" t="s">
        <v>643</v>
      </c>
    </row>
    <row r="1638" spans="20:22" x14ac:dyDescent="0.2">
      <c r="T1638" s="62" t="s">
        <v>2318</v>
      </c>
      <c r="U1638" s="77" t="s">
        <v>2318</v>
      </c>
      <c r="V1638" s="64" t="s">
        <v>645</v>
      </c>
    </row>
    <row r="1639" spans="20:22" x14ac:dyDescent="0.2">
      <c r="T1639" s="62" t="s">
        <v>2319</v>
      </c>
      <c r="U1639" s="77" t="s">
        <v>2319</v>
      </c>
      <c r="V1639" s="64" t="s">
        <v>647</v>
      </c>
    </row>
    <row r="1640" spans="20:22" x14ac:dyDescent="0.2">
      <c r="T1640" s="62" t="s">
        <v>2320</v>
      </c>
      <c r="U1640" s="77" t="s">
        <v>2320</v>
      </c>
      <c r="V1640" s="64" t="s">
        <v>650</v>
      </c>
    </row>
    <row r="1641" spans="20:22" x14ac:dyDescent="0.2">
      <c r="T1641" s="62" t="s">
        <v>2321</v>
      </c>
      <c r="U1641" s="77" t="s">
        <v>2321</v>
      </c>
      <c r="V1641" s="64" t="s">
        <v>653</v>
      </c>
    </row>
    <row r="1642" spans="20:22" x14ac:dyDescent="0.2">
      <c r="T1642" s="62" t="s">
        <v>2322</v>
      </c>
      <c r="U1642" s="77" t="s">
        <v>2322</v>
      </c>
      <c r="V1642" s="64" t="s">
        <v>621</v>
      </c>
    </row>
    <row r="1643" spans="20:22" x14ac:dyDescent="0.2">
      <c r="T1643" s="62" t="s">
        <v>2323</v>
      </c>
      <c r="U1643" s="77" t="s">
        <v>2323</v>
      </c>
      <c r="V1643" s="64" t="s">
        <v>624</v>
      </c>
    </row>
    <row r="1644" spans="20:22" x14ac:dyDescent="0.2">
      <c r="T1644" s="62" t="s">
        <v>2324</v>
      </c>
      <c r="U1644" s="77" t="s">
        <v>2324</v>
      </c>
      <c r="V1644" s="64" t="s">
        <v>643</v>
      </c>
    </row>
    <row r="1645" spans="20:22" x14ac:dyDescent="0.2">
      <c r="T1645" s="62" t="s">
        <v>2325</v>
      </c>
      <c r="U1645" s="77" t="s">
        <v>2325</v>
      </c>
      <c r="V1645" s="64" t="s">
        <v>645</v>
      </c>
    </row>
    <row r="1646" spans="20:22" x14ac:dyDescent="0.2">
      <c r="T1646" s="62" t="s">
        <v>2326</v>
      </c>
      <c r="U1646" s="77" t="s">
        <v>2326</v>
      </c>
      <c r="V1646" s="64" t="s">
        <v>647</v>
      </c>
    </row>
    <row r="1647" spans="20:22" x14ac:dyDescent="0.2">
      <c r="T1647" s="62" t="s">
        <v>2327</v>
      </c>
      <c r="U1647" s="77" t="s">
        <v>2327</v>
      </c>
      <c r="V1647" s="64" t="s">
        <v>650</v>
      </c>
    </row>
    <row r="1648" spans="20:22" x14ac:dyDescent="0.2">
      <c r="T1648" s="62" t="s">
        <v>2328</v>
      </c>
      <c r="U1648" s="77" t="s">
        <v>2328</v>
      </c>
      <c r="V1648" s="64" t="s">
        <v>653</v>
      </c>
    </row>
    <row r="1649" spans="20:22" x14ac:dyDescent="0.2">
      <c r="T1649" s="62" t="s">
        <v>2329</v>
      </c>
      <c r="U1649" s="77" t="s">
        <v>2329</v>
      </c>
      <c r="V1649" s="64" t="s">
        <v>621</v>
      </c>
    </row>
    <row r="1650" spans="20:22" x14ac:dyDescent="0.2">
      <c r="T1650" s="62" t="s">
        <v>2330</v>
      </c>
      <c r="U1650" s="77" t="s">
        <v>2330</v>
      </c>
      <c r="V1650" s="64" t="s">
        <v>624</v>
      </c>
    </row>
    <row r="1651" spans="20:22" x14ac:dyDescent="0.2">
      <c r="T1651" s="62" t="s">
        <v>2331</v>
      </c>
      <c r="U1651" s="77" t="s">
        <v>2331</v>
      </c>
      <c r="V1651" s="64" t="s">
        <v>643</v>
      </c>
    </row>
    <row r="1652" spans="20:22" x14ac:dyDescent="0.2">
      <c r="T1652" s="62" t="s">
        <v>2332</v>
      </c>
      <c r="U1652" s="77" t="s">
        <v>2332</v>
      </c>
      <c r="V1652" s="64" t="s">
        <v>645</v>
      </c>
    </row>
    <row r="1653" spans="20:22" x14ac:dyDescent="0.2">
      <c r="T1653" s="62" t="s">
        <v>2333</v>
      </c>
      <c r="U1653" s="77" t="s">
        <v>2333</v>
      </c>
      <c r="V1653" s="64" t="s">
        <v>647</v>
      </c>
    </row>
    <row r="1654" spans="20:22" x14ac:dyDescent="0.2">
      <c r="T1654" s="62" t="s">
        <v>2334</v>
      </c>
      <c r="U1654" s="77" t="s">
        <v>2334</v>
      </c>
      <c r="V1654" s="64" t="s">
        <v>650</v>
      </c>
    </row>
    <row r="1655" spans="20:22" x14ac:dyDescent="0.2">
      <c r="T1655" s="62" t="s">
        <v>2335</v>
      </c>
      <c r="U1655" s="77" t="s">
        <v>2335</v>
      </c>
      <c r="V1655" s="64" t="s">
        <v>653</v>
      </c>
    </row>
    <row r="1656" spans="20:22" x14ac:dyDescent="0.2">
      <c r="T1656" s="62" t="s">
        <v>2336</v>
      </c>
      <c r="U1656" s="77" t="s">
        <v>2336</v>
      </c>
      <c r="V1656" s="64" t="s">
        <v>621</v>
      </c>
    </row>
    <row r="1657" spans="20:22" x14ac:dyDescent="0.2">
      <c r="T1657" s="62" t="s">
        <v>2337</v>
      </c>
      <c r="U1657" s="77" t="s">
        <v>2337</v>
      </c>
      <c r="V1657" s="64" t="s">
        <v>624</v>
      </c>
    </row>
    <row r="1658" spans="20:22" x14ac:dyDescent="0.2">
      <c r="T1658" s="62" t="s">
        <v>2338</v>
      </c>
      <c r="U1658" s="77" t="s">
        <v>2338</v>
      </c>
      <c r="V1658" s="64" t="s">
        <v>643</v>
      </c>
    </row>
    <row r="1659" spans="20:22" x14ac:dyDescent="0.2">
      <c r="T1659" s="62" t="s">
        <v>2339</v>
      </c>
      <c r="U1659" s="77" t="s">
        <v>2339</v>
      </c>
      <c r="V1659" s="64" t="s">
        <v>645</v>
      </c>
    </row>
    <row r="1660" spans="20:22" x14ac:dyDescent="0.2">
      <c r="T1660" s="62" t="s">
        <v>2340</v>
      </c>
      <c r="U1660" s="77" t="s">
        <v>2340</v>
      </c>
      <c r="V1660" s="64" t="s">
        <v>647</v>
      </c>
    </row>
    <row r="1661" spans="20:22" x14ac:dyDescent="0.2">
      <c r="T1661" s="62" t="s">
        <v>2341</v>
      </c>
      <c r="U1661" s="77" t="s">
        <v>2341</v>
      </c>
      <c r="V1661" s="64" t="s">
        <v>650</v>
      </c>
    </row>
    <row r="1662" spans="20:22" x14ac:dyDescent="0.2">
      <c r="T1662" s="62" t="s">
        <v>2342</v>
      </c>
      <c r="U1662" s="77" t="s">
        <v>2342</v>
      </c>
      <c r="V1662" s="64" t="s">
        <v>653</v>
      </c>
    </row>
    <row r="1663" spans="20:22" x14ac:dyDescent="0.2">
      <c r="T1663" s="62" t="s">
        <v>2343</v>
      </c>
      <c r="U1663" s="77" t="s">
        <v>2343</v>
      </c>
      <c r="V1663" s="64" t="s">
        <v>621</v>
      </c>
    </row>
    <row r="1664" spans="20:22" x14ac:dyDescent="0.2">
      <c r="T1664" s="62" t="s">
        <v>2344</v>
      </c>
      <c r="U1664" s="77" t="s">
        <v>2344</v>
      </c>
      <c r="V1664" s="64" t="s">
        <v>624</v>
      </c>
    </row>
    <row r="1665" spans="20:22" x14ac:dyDescent="0.2">
      <c r="T1665" s="62" t="s">
        <v>2345</v>
      </c>
      <c r="U1665" s="77" t="s">
        <v>2345</v>
      </c>
      <c r="V1665" s="64" t="s">
        <v>643</v>
      </c>
    </row>
    <row r="1666" spans="20:22" x14ac:dyDescent="0.2">
      <c r="T1666" s="62" t="s">
        <v>2346</v>
      </c>
      <c r="U1666" s="77" t="s">
        <v>2346</v>
      </c>
      <c r="V1666" s="64" t="s">
        <v>645</v>
      </c>
    </row>
    <row r="1667" spans="20:22" x14ac:dyDescent="0.2">
      <c r="T1667" s="62" t="s">
        <v>2347</v>
      </c>
      <c r="U1667" s="77" t="s">
        <v>2347</v>
      </c>
      <c r="V1667" s="64" t="s">
        <v>647</v>
      </c>
    </row>
    <row r="1668" spans="20:22" x14ac:dyDescent="0.2">
      <c r="T1668" s="62" t="s">
        <v>2348</v>
      </c>
      <c r="U1668" s="77" t="s">
        <v>2348</v>
      </c>
      <c r="V1668" s="64" t="s">
        <v>650</v>
      </c>
    </row>
    <row r="1669" spans="20:22" x14ac:dyDescent="0.2">
      <c r="T1669" s="62" t="s">
        <v>2349</v>
      </c>
      <c r="U1669" s="77" t="s">
        <v>2349</v>
      </c>
      <c r="V1669" s="64" t="s">
        <v>653</v>
      </c>
    </row>
    <row r="1670" spans="20:22" x14ac:dyDescent="0.2">
      <c r="T1670" s="62" t="s">
        <v>2350</v>
      </c>
      <c r="U1670" s="77" t="s">
        <v>2350</v>
      </c>
      <c r="V1670" s="64" t="s">
        <v>621</v>
      </c>
    </row>
    <row r="1671" spans="20:22" x14ac:dyDescent="0.2">
      <c r="T1671" s="62" t="s">
        <v>2351</v>
      </c>
      <c r="U1671" s="77" t="s">
        <v>2351</v>
      </c>
      <c r="V1671" s="64" t="s">
        <v>624</v>
      </c>
    </row>
    <row r="1672" spans="20:22" x14ac:dyDescent="0.2">
      <c r="T1672" s="62" t="s">
        <v>2352</v>
      </c>
      <c r="U1672" s="77" t="s">
        <v>2352</v>
      </c>
      <c r="V1672" s="64" t="s">
        <v>643</v>
      </c>
    </row>
    <row r="1673" spans="20:22" x14ac:dyDescent="0.2">
      <c r="T1673" s="62" t="s">
        <v>2353</v>
      </c>
      <c r="U1673" s="77" t="s">
        <v>2353</v>
      </c>
      <c r="V1673" s="64" t="s">
        <v>645</v>
      </c>
    </row>
    <row r="1674" spans="20:22" x14ac:dyDescent="0.2">
      <c r="T1674" s="62" t="s">
        <v>2354</v>
      </c>
      <c r="U1674" s="77" t="s">
        <v>2354</v>
      </c>
      <c r="V1674" s="64" t="s">
        <v>647</v>
      </c>
    </row>
    <row r="1675" spans="20:22" x14ac:dyDescent="0.2">
      <c r="T1675" s="62" t="s">
        <v>2355</v>
      </c>
      <c r="U1675" s="77" t="s">
        <v>2355</v>
      </c>
      <c r="V1675" s="64" t="s">
        <v>650</v>
      </c>
    </row>
    <row r="1676" spans="20:22" x14ac:dyDescent="0.2">
      <c r="T1676" s="62" t="s">
        <v>2356</v>
      </c>
      <c r="U1676" s="77" t="s">
        <v>2356</v>
      </c>
      <c r="V1676" s="64" t="s">
        <v>653</v>
      </c>
    </row>
    <row r="1677" spans="20:22" x14ac:dyDescent="0.2">
      <c r="T1677" s="62" t="s">
        <v>2357</v>
      </c>
      <c r="U1677" s="77" t="s">
        <v>2357</v>
      </c>
      <c r="V1677" s="64" t="s">
        <v>621</v>
      </c>
    </row>
    <row r="1678" spans="20:22" x14ac:dyDescent="0.2">
      <c r="T1678" s="62" t="s">
        <v>2358</v>
      </c>
      <c r="U1678" s="77" t="s">
        <v>2358</v>
      </c>
      <c r="V1678" s="64" t="s">
        <v>624</v>
      </c>
    </row>
    <row r="1679" spans="20:22" x14ac:dyDescent="0.2">
      <c r="T1679" s="62" t="s">
        <v>2359</v>
      </c>
      <c r="U1679" s="77" t="s">
        <v>2359</v>
      </c>
      <c r="V1679" s="64" t="s">
        <v>643</v>
      </c>
    </row>
    <row r="1680" spans="20:22" x14ac:dyDescent="0.2">
      <c r="T1680" s="62" t="s">
        <v>2360</v>
      </c>
      <c r="U1680" s="77" t="s">
        <v>2360</v>
      </c>
      <c r="V1680" s="64" t="s">
        <v>645</v>
      </c>
    </row>
    <row r="1681" spans="20:22" x14ac:dyDescent="0.2">
      <c r="T1681" s="62" t="s">
        <v>2361</v>
      </c>
      <c r="U1681" s="77" t="s">
        <v>2361</v>
      </c>
      <c r="V1681" s="64" t="s">
        <v>647</v>
      </c>
    </row>
    <row r="1682" spans="20:22" x14ac:dyDescent="0.2">
      <c r="T1682" s="62" t="s">
        <v>2362</v>
      </c>
      <c r="U1682" s="77" t="s">
        <v>2362</v>
      </c>
      <c r="V1682" s="64" t="s">
        <v>650</v>
      </c>
    </row>
    <row r="1683" spans="20:22" x14ac:dyDescent="0.2">
      <c r="T1683" s="62" t="s">
        <v>2363</v>
      </c>
      <c r="U1683" s="77" t="s">
        <v>2363</v>
      </c>
      <c r="V1683" s="64" t="s">
        <v>653</v>
      </c>
    </row>
    <row r="1684" spans="20:22" x14ac:dyDescent="0.2">
      <c r="T1684" s="62" t="s">
        <v>2364</v>
      </c>
      <c r="U1684" s="77" t="s">
        <v>2364</v>
      </c>
      <c r="V1684" s="64" t="s">
        <v>621</v>
      </c>
    </row>
    <row r="1685" spans="20:22" x14ac:dyDescent="0.2">
      <c r="T1685" s="62" t="s">
        <v>2365</v>
      </c>
      <c r="U1685" s="77" t="s">
        <v>2365</v>
      </c>
      <c r="V1685" s="64" t="s">
        <v>624</v>
      </c>
    </row>
    <row r="1686" spans="20:22" x14ac:dyDescent="0.2">
      <c r="T1686" s="62" t="s">
        <v>2366</v>
      </c>
      <c r="U1686" s="77" t="s">
        <v>2366</v>
      </c>
      <c r="V1686" s="64" t="s">
        <v>643</v>
      </c>
    </row>
    <row r="1687" spans="20:22" x14ac:dyDescent="0.2">
      <c r="T1687" s="62" t="s">
        <v>2367</v>
      </c>
      <c r="U1687" s="77" t="s">
        <v>2367</v>
      </c>
      <c r="V1687" s="64" t="s">
        <v>645</v>
      </c>
    </row>
    <row r="1688" spans="20:22" x14ac:dyDescent="0.2">
      <c r="T1688" s="62" t="s">
        <v>2368</v>
      </c>
      <c r="U1688" s="77" t="s">
        <v>2368</v>
      </c>
      <c r="V1688" s="64" t="s">
        <v>647</v>
      </c>
    </row>
    <row r="1689" spans="20:22" x14ac:dyDescent="0.2">
      <c r="T1689" s="62" t="s">
        <v>2369</v>
      </c>
      <c r="U1689" s="77" t="s">
        <v>2369</v>
      </c>
      <c r="V1689" s="64" t="s">
        <v>650</v>
      </c>
    </row>
    <row r="1690" spans="20:22" x14ac:dyDescent="0.2">
      <c r="T1690" s="62" t="s">
        <v>2370</v>
      </c>
      <c r="U1690" s="77" t="s">
        <v>2370</v>
      </c>
      <c r="V1690" s="64" t="s">
        <v>653</v>
      </c>
    </row>
    <row r="1691" spans="20:22" x14ac:dyDescent="0.2">
      <c r="T1691" s="62" t="s">
        <v>2371</v>
      </c>
      <c r="U1691" s="77" t="s">
        <v>2371</v>
      </c>
      <c r="V1691" s="64" t="s">
        <v>621</v>
      </c>
    </row>
    <row r="1692" spans="20:22" x14ac:dyDescent="0.2">
      <c r="T1692" s="62" t="s">
        <v>2372</v>
      </c>
      <c r="U1692" s="77" t="s">
        <v>2372</v>
      </c>
      <c r="V1692" s="64" t="s">
        <v>624</v>
      </c>
    </row>
    <row r="1693" spans="20:22" x14ac:dyDescent="0.2">
      <c r="T1693" s="62" t="s">
        <v>2373</v>
      </c>
      <c r="U1693" s="77" t="s">
        <v>2373</v>
      </c>
      <c r="V1693" s="64" t="s">
        <v>643</v>
      </c>
    </row>
    <row r="1694" spans="20:22" x14ac:dyDescent="0.2">
      <c r="T1694" s="62" t="s">
        <v>2374</v>
      </c>
      <c r="U1694" s="77" t="s">
        <v>2374</v>
      </c>
      <c r="V1694" s="64" t="s">
        <v>645</v>
      </c>
    </row>
    <row r="1695" spans="20:22" x14ac:dyDescent="0.2">
      <c r="T1695" s="62" t="s">
        <v>2375</v>
      </c>
      <c r="U1695" s="77" t="s">
        <v>2375</v>
      </c>
      <c r="V1695" s="64" t="s">
        <v>647</v>
      </c>
    </row>
    <row r="1696" spans="20:22" x14ac:dyDescent="0.2">
      <c r="T1696" s="62" t="s">
        <v>2376</v>
      </c>
      <c r="U1696" s="77" t="s">
        <v>2376</v>
      </c>
      <c r="V1696" s="64" t="s">
        <v>650</v>
      </c>
    </row>
    <row r="1697" spans="20:22" x14ac:dyDescent="0.2">
      <c r="T1697" s="62" t="s">
        <v>2377</v>
      </c>
      <c r="U1697" s="77" t="s">
        <v>2377</v>
      </c>
      <c r="V1697" s="64" t="s">
        <v>653</v>
      </c>
    </row>
    <row r="1698" spans="20:22" x14ac:dyDescent="0.2">
      <c r="T1698" s="62" t="s">
        <v>2378</v>
      </c>
      <c r="U1698" s="77" t="s">
        <v>2378</v>
      </c>
      <c r="V1698" s="64" t="s">
        <v>621</v>
      </c>
    </row>
    <row r="1699" spans="20:22" x14ac:dyDescent="0.2">
      <c r="T1699" s="62" t="s">
        <v>2379</v>
      </c>
      <c r="U1699" s="77" t="s">
        <v>2379</v>
      </c>
      <c r="V1699" s="64" t="s">
        <v>624</v>
      </c>
    </row>
    <row r="1700" spans="20:22" x14ac:dyDescent="0.2">
      <c r="T1700" s="62" t="s">
        <v>2380</v>
      </c>
      <c r="U1700" s="77" t="s">
        <v>2380</v>
      </c>
      <c r="V1700" s="64" t="s">
        <v>643</v>
      </c>
    </row>
    <row r="1701" spans="20:22" x14ac:dyDescent="0.2">
      <c r="T1701" s="62" t="s">
        <v>2381</v>
      </c>
      <c r="U1701" s="77" t="s">
        <v>2381</v>
      </c>
      <c r="V1701" s="64" t="s">
        <v>645</v>
      </c>
    </row>
    <row r="1702" spans="20:22" x14ac:dyDescent="0.2">
      <c r="T1702" s="62" t="s">
        <v>2382</v>
      </c>
      <c r="U1702" s="77" t="s">
        <v>2382</v>
      </c>
      <c r="V1702" s="64" t="s">
        <v>647</v>
      </c>
    </row>
    <row r="1703" spans="20:22" x14ac:dyDescent="0.2">
      <c r="T1703" s="62" t="s">
        <v>2383</v>
      </c>
      <c r="U1703" s="77" t="s">
        <v>2383</v>
      </c>
      <c r="V1703" s="64" t="s">
        <v>650</v>
      </c>
    </row>
    <row r="1704" spans="20:22" x14ac:dyDescent="0.2">
      <c r="T1704" s="62" t="s">
        <v>2384</v>
      </c>
      <c r="U1704" s="77" t="s">
        <v>2384</v>
      </c>
      <c r="V1704" s="64" t="s">
        <v>653</v>
      </c>
    </row>
    <row r="1705" spans="20:22" x14ac:dyDescent="0.2">
      <c r="T1705" s="62" t="s">
        <v>2385</v>
      </c>
      <c r="U1705" s="77" t="s">
        <v>2385</v>
      </c>
      <c r="V1705" s="64" t="s">
        <v>621</v>
      </c>
    </row>
    <row r="1706" spans="20:22" x14ac:dyDescent="0.2">
      <c r="T1706" s="62" t="s">
        <v>2386</v>
      </c>
      <c r="U1706" s="77" t="s">
        <v>2386</v>
      </c>
      <c r="V1706" s="64" t="s">
        <v>624</v>
      </c>
    </row>
    <row r="1707" spans="20:22" x14ac:dyDescent="0.2">
      <c r="T1707" s="62" t="s">
        <v>2387</v>
      </c>
      <c r="U1707" s="77" t="s">
        <v>2387</v>
      </c>
      <c r="V1707" s="64" t="s">
        <v>643</v>
      </c>
    </row>
    <row r="1708" spans="20:22" x14ac:dyDescent="0.2">
      <c r="T1708" s="62" t="s">
        <v>2388</v>
      </c>
      <c r="U1708" s="77" t="s">
        <v>2388</v>
      </c>
      <c r="V1708" s="64" t="s">
        <v>645</v>
      </c>
    </row>
    <row r="1709" spans="20:22" x14ac:dyDescent="0.2">
      <c r="T1709" s="62" t="s">
        <v>2389</v>
      </c>
      <c r="U1709" s="77" t="s">
        <v>2389</v>
      </c>
      <c r="V1709" s="64" t="s">
        <v>647</v>
      </c>
    </row>
    <row r="1710" spans="20:22" x14ac:dyDescent="0.2">
      <c r="T1710" s="62" t="s">
        <v>2390</v>
      </c>
      <c r="U1710" s="77" t="s">
        <v>2390</v>
      </c>
      <c r="V1710" s="64" t="s">
        <v>650</v>
      </c>
    </row>
    <row r="1711" spans="20:22" x14ac:dyDescent="0.2">
      <c r="T1711" s="62" t="s">
        <v>2391</v>
      </c>
      <c r="U1711" s="77" t="s">
        <v>2391</v>
      </c>
      <c r="V1711" s="64" t="s">
        <v>653</v>
      </c>
    </row>
    <row r="1712" spans="20:22" x14ac:dyDescent="0.2">
      <c r="T1712" s="62" t="s">
        <v>2392</v>
      </c>
      <c r="U1712" s="77" t="s">
        <v>2392</v>
      </c>
      <c r="V1712" s="64" t="s">
        <v>621</v>
      </c>
    </row>
    <row r="1713" spans="20:22" x14ac:dyDescent="0.2">
      <c r="T1713" s="62" t="s">
        <v>2393</v>
      </c>
      <c r="U1713" s="77" t="s">
        <v>2393</v>
      </c>
      <c r="V1713" s="64" t="s">
        <v>624</v>
      </c>
    </row>
    <row r="1714" spans="20:22" x14ac:dyDescent="0.2">
      <c r="T1714" s="62" t="s">
        <v>2394</v>
      </c>
      <c r="U1714" s="77" t="s">
        <v>2394</v>
      </c>
      <c r="V1714" s="64" t="s">
        <v>643</v>
      </c>
    </row>
    <row r="1715" spans="20:22" x14ac:dyDescent="0.2">
      <c r="T1715" s="62" t="s">
        <v>2395</v>
      </c>
      <c r="U1715" s="77" t="s">
        <v>2395</v>
      </c>
      <c r="V1715" s="64" t="s">
        <v>645</v>
      </c>
    </row>
    <row r="1716" spans="20:22" x14ac:dyDescent="0.2">
      <c r="T1716" s="62" t="s">
        <v>2396</v>
      </c>
      <c r="U1716" s="77" t="s">
        <v>2396</v>
      </c>
      <c r="V1716" s="64" t="s">
        <v>647</v>
      </c>
    </row>
    <row r="1717" spans="20:22" x14ac:dyDescent="0.2">
      <c r="T1717" s="62" t="s">
        <v>2397</v>
      </c>
      <c r="U1717" s="77" t="s">
        <v>2397</v>
      </c>
      <c r="V1717" s="64" t="s">
        <v>650</v>
      </c>
    </row>
    <row r="1718" spans="20:22" x14ac:dyDescent="0.2">
      <c r="T1718" s="62" t="s">
        <v>2398</v>
      </c>
      <c r="U1718" s="77" t="s">
        <v>2398</v>
      </c>
      <c r="V1718" s="64" t="s">
        <v>653</v>
      </c>
    </row>
    <row r="1719" spans="20:22" x14ac:dyDescent="0.2">
      <c r="T1719" s="62" t="s">
        <v>2399</v>
      </c>
      <c r="U1719" s="77" t="s">
        <v>2399</v>
      </c>
      <c r="V1719" s="64" t="s">
        <v>621</v>
      </c>
    </row>
    <row r="1720" spans="20:22" x14ac:dyDescent="0.2">
      <c r="T1720" s="62" t="s">
        <v>2400</v>
      </c>
      <c r="U1720" s="77" t="s">
        <v>2400</v>
      </c>
      <c r="V1720" s="64" t="s">
        <v>624</v>
      </c>
    </row>
    <row r="1721" spans="20:22" x14ac:dyDescent="0.2">
      <c r="T1721" s="62" t="s">
        <v>2401</v>
      </c>
      <c r="U1721" s="77" t="s">
        <v>2401</v>
      </c>
      <c r="V1721" s="64" t="s">
        <v>643</v>
      </c>
    </row>
    <row r="1722" spans="20:22" x14ac:dyDescent="0.2">
      <c r="T1722" s="62" t="s">
        <v>2402</v>
      </c>
      <c r="U1722" s="77" t="s">
        <v>2402</v>
      </c>
      <c r="V1722" s="64" t="s">
        <v>645</v>
      </c>
    </row>
    <row r="1723" spans="20:22" x14ac:dyDescent="0.2">
      <c r="T1723" s="62" t="s">
        <v>2403</v>
      </c>
      <c r="U1723" s="77" t="s">
        <v>2403</v>
      </c>
      <c r="V1723" s="64" t="s">
        <v>647</v>
      </c>
    </row>
    <row r="1724" spans="20:22" x14ac:dyDescent="0.2">
      <c r="T1724" s="62" t="s">
        <v>2404</v>
      </c>
      <c r="U1724" s="77" t="s">
        <v>2404</v>
      </c>
      <c r="V1724" s="64" t="s">
        <v>650</v>
      </c>
    </row>
    <row r="1725" spans="20:22" x14ac:dyDescent="0.2">
      <c r="T1725" s="62" t="s">
        <v>2405</v>
      </c>
      <c r="U1725" s="77" t="s">
        <v>2405</v>
      </c>
      <c r="V1725" s="64" t="s">
        <v>653</v>
      </c>
    </row>
    <row r="1726" spans="20:22" x14ac:dyDescent="0.2">
      <c r="T1726" s="62" t="s">
        <v>2406</v>
      </c>
      <c r="U1726" s="77" t="s">
        <v>2406</v>
      </c>
      <c r="V1726" s="64" t="s">
        <v>621</v>
      </c>
    </row>
    <row r="1727" spans="20:22" x14ac:dyDescent="0.2">
      <c r="T1727" s="62" t="s">
        <v>2407</v>
      </c>
      <c r="U1727" s="77" t="s">
        <v>2407</v>
      </c>
      <c r="V1727" s="64" t="s">
        <v>624</v>
      </c>
    </row>
    <row r="1728" spans="20:22" x14ac:dyDescent="0.2">
      <c r="T1728" s="62" t="s">
        <v>2408</v>
      </c>
      <c r="U1728" s="77" t="s">
        <v>2408</v>
      </c>
      <c r="V1728" s="64" t="s">
        <v>643</v>
      </c>
    </row>
    <row r="1729" spans="20:22" x14ac:dyDescent="0.2">
      <c r="T1729" s="62" t="s">
        <v>2409</v>
      </c>
      <c r="U1729" s="77" t="s">
        <v>2409</v>
      </c>
      <c r="V1729" s="64" t="s">
        <v>645</v>
      </c>
    </row>
    <row r="1730" spans="20:22" x14ac:dyDescent="0.2">
      <c r="T1730" s="62" t="s">
        <v>2410</v>
      </c>
      <c r="U1730" s="77" t="s">
        <v>2410</v>
      </c>
      <c r="V1730" s="64" t="s">
        <v>647</v>
      </c>
    </row>
    <row r="1731" spans="20:22" x14ac:dyDescent="0.2">
      <c r="T1731" s="62" t="s">
        <v>2411</v>
      </c>
      <c r="U1731" s="77" t="s">
        <v>2411</v>
      </c>
      <c r="V1731" s="64" t="s">
        <v>650</v>
      </c>
    </row>
    <row r="1732" spans="20:22" x14ac:dyDescent="0.2">
      <c r="T1732" s="62" t="s">
        <v>2412</v>
      </c>
      <c r="U1732" s="77" t="s">
        <v>2412</v>
      </c>
      <c r="V1732" s="64" t="s">
        <v>653</v>
      </c>
    </row>
    <row r="1733" spans="20:22" x14ac:dyDescent="0.2">
      <c r="T1733" s="62" t="s">
        <v>2413</v>
      </c>
      <c r="U1733" s="77" t="s">
        <v>2413</v>
      </c>
      <c r="V1733" s="64" t="s">
        <v>621</v>
      </c>
    </row>
    <row r="1734" spans="20:22" x14ac:dyDescent="0.2">
      <c r="T1734" s="62" t="s">
        <v>2414</v>
      </c>
      <c r="U1734" s="77" t="s">
        <v>2414</v>
      </c>
      <c r="V1734" s="64" t="s">
        <v>624</v>
      </c>
    </row>
    <row r="1735" spans="20:22" x14ac:dyDescent="0.2">
      <c r="T1735" s="62" t="s">
        <v>2415</v>
      </c>
      <c r="U1735" s="77" t="s">
        <v>2415</v>
      </c>
      <c r="V1735" s="64" t="s">
        <v>643</v>
      </c>
    </row>
    <row r="1736" spans="20:22" x14ac:dyDescent="0.2">
      <c r="T1736" s="62" t="s">
        <v>2416</v>
      </c>
      <c r="U1736" s="77" t="s">
        <v>2416</v>
      </c>
      <c r="V1736" s="64" t="s">
        <v>645</v>
      </c>
    </row>
    <row r="1737" spans="20:22" x14ac:dyDescent="0.2">
      <c r="T1737" s="62" t="s">
        <v>2417</v>
      </c>
      <c r="U1737" s="77" t="s">
        <v>2417</v>
      </c>
      <c r="V1737" s="64" t="s">
        <v>647</v>
      </c>
    </row>
    <row r="1738" spans="20:22" x14ac:dyDescent="0.2">
      <c r="T1738" s="62" t="s">
        <v>2418</v>
      </c>
      <c r="U1738" s="77" t="s">
        <v>2418</v>
      </c>
      <c r="V1738" s="64" t="s">
        <v>650</v>
      </c>
    </row>
    <row r="1739" spans="20:22" x14ac:dyDescent="0.2">
      <c r="T1739" s="62" t="s">
        <v>2419</v>
      </c>
      <c r="U1739" s="77" t="s">
        <v>2419</v>
      </c>
      <c r="V1739" s="64" t="s">
        <v>653</v>
      </c>
    </row>
    <row r="1740" spans="20:22" x14ac:dyDescent="0.2">
      <c r="T1740" s="62" t="s">
        <v>2420</v>
      </c>
      <c r="U1740" s="77" t="s">
        <v>2420</v>
      </c>
      <c r="V1740" s="64" t="s">
        <v>621</v>
      </c>
    </row>
    <row r="1741" spans="20:22" x14ac:dyDescent="0.2">
      <c r="T1741" s="62" t="s">
        <v>2421</v>
      </c>
      <c r="U1741" s="77" t="s">
        <v>2421</v>
      </c>
      <c r="V1741" s="64" t="s">
        <v>624</v>
      </c>
    </row>
    <row r="1742" spans="20:22" x14ac:dyDescent="0.2">
      <c r="T1742" s="62" t="s">
        <v>2422</v>
      </c>
      <c r="U1742" s="77" t="s">
        <v>2422</v>
      </c>
      <c r="V1742" s="64" t="s">
        <v>643</v>
      </c>
    </row>
    <row r="1743" spans="20:22" x14ac:dyDescent="0.2">
      <c r="T1743" s="62" t="s">
        <v>2423</v>
      </c>
      <c r="U1743" s="77" t="s">
        <v>2423</v>
      </c>
      <c r="V1743" s="64" t="s">
        <v>645</v>
      </c>
    </row>
    <row r="1744" spans="20:22" x14ac:dyDescent="0.2">
      <c r="T1744" s="62" t="s">
        <v>2424</v>
      </c>
      <c r="U1744" s="77" t="s">
        <v>2424</v>
      </c>
      <c r="V1744" s="64" t="s">
        <v>647</v>
      </c>
    </row>
    <row r="1745" spans="20:22" x14ac:dyDescent="0.2">
      <c r="T1745" s="62" t="s">
        <v>2425</v>
      </c>
      <c r="U1745" s="77" t="s">
        <v>2425</v>
      </c>
      <c r="V1745" s="64" t="s">
        <v>650</v>
      </c>
    </row>
    <row r="1746" spans="20:22" x14ac:dyDescent="0.2">
      <c r="T1746" s="62" t="s">
        <v>2426</v>
      </c>
      <c r="U1746" s="77" t="s">
        <v>2426</v>
      </c>
      <c r="V1746" s="64" t="s">
        <v>653</v>
      </c>
    </row>
    <row r="1747" spans="20:22" x14ac:dyDescent="0.2">
      <c r="T1747" s="62" t="s">
        <v>2427</v>
      </c>
      <c r="U1747" s="77" t="s">
        <v>2427</v>
      </c>
      <c r="V1747" s="64" t="s">
        <v>621</v>
      </c>
    </row>
    <row r="1748" spans="20:22" x14ac:dyDescent="0.2">
      <c r="T1748" s="62" t="s">
        <v>2428</v>
      </c>
      <c r="U1748" s="77" t="s">
        <v>2428</v>
      </c>
      <c r="V1748" s="64" t="s">
        <v>624</v>
      </c>
    </row>
    <row r="1749" spans="20:22" x14ac:dyDescent="0.2">
      <c r="T1749" s="62" t="s">
        <v>2429</v>
      </c>
      <c r="U1749" s="77" t="s">
        <v>2429</v>
      </c>
      <c r="V1749" s="64" t="s">
        <v>643</v>
      </c>
    </row>
    <row r="1750" spans="20:22" x14ac:dyDescent="0.2">
      <c r="T1750" s="62" t="s">
        <v>2430</v>
      </c>
      <c r="U1750" s="77" t="s">
        <v>2430</v>
      </c>
      <c r="V1750" s="64" t="s">
        <v>645</v>
      </c>
    </row>
    <row r="1751" spans="20:22" x14ac:dyDescent="0.2">
      <c r="T1751" s="62" t="s">
        <v>2431</v>
      </c>
      <c r="U1751" s="77" t="s">
        <v>2431</v>
      </c>
      <c r="V1751" s="64" t="s">
        <v>647</v>
      </c>
    </row>
    <row r="1752" spans="20:22" x14ac:dyDescent="0.2">
      <c r="T1752" s="62" t="s">
        <v>2432</v>
      </c>
      <c r="U1752" s="77" t="s">
        <v>2432</v>
      </c>
      <c r="V1752" s="64" t="s">
        <v>650</v>
      </c>
    </row>
    <row r="1753" spans="20:22" x14ac:dyDescent="0.2">
      <c r="T1753" s="62" t="s">
        <v>2433</v>
      </c>
      <c r="U1753" s="77" t="s">
        <v>2433</v>
      </c>
      <c r="V1753" s="64" t="s">
        <v>653</v>
      </c>
    </row>
    <row r="1754" spans="20:22" x14ac:dyDescent="0.2">
      <c r="T1754" s="62" t="s">
        <v>2434</v>
      </c>
      <c r="U1754" s="77" t="s">
        <v>2434</v>
      </c>
      <c r="V1754" s="64" t="s">
        <v>621</v>
      </c>
    </row>
    <row r="1755" spans="20:22" x14ac:dyDescent="0.2">
      <c r="T1755" s="62" t="s">
        <v>2435</v>
      </c>
      <c r="U1755" s="77" t="s">
        <v>2435</v>
      </c>
      <c r="V1755" s="64" t="s">
        <v>624</v>
      </c>
    </row>
    <row r="1756" spans="20:22" x14ac:dyDescent="0.2">
      <c r="T1756" s="62" t="s">
        <v>2436</v>
      </c>
      <c r="U1756" s="77" t="s">
        <v>2436</v>
      </c>
      <c r="V1756" s="64" t="s">
        <v>643</v>
      </c>
    </row>
    <row r="1757" spans="20:22" x14ac:dyDescent="0.2">
      <c r="T1757" s="62" t="s">
        <v>2437</v>
      </c>
      <c r="U1757" s="77" t="s">
        <v>2437</v>
      </c>
      <c r="V1757" s="64" t="s">
        <v>645</v>
      </c>
    </row>
    <row r="1758" spans="20:22" x14ac:dyDescent="0.2">
      <c r="T1758" s="62" t="s">
        <v>2438</v>
      </c>
      <c r="U1758" s="77" t="s">
        <v>2438</v>
      </c>
      <c r="V1758" s="64" t="s">
        <v>647</v>
      </c>
    </row>
    <row r="1759" spans="20:22" x14ac:dyDescent="0.2">
      <c r="T1759" s="62" t="s">
        <v>2439</v>
      </c>
      <c r="U1759" s="77" t="s">
        <v>2439</v>
      </c>
      <c r="V1759" s="64" t="s">
        <v>650</v>
      </c>
    </row>
    <row r="1760" spans="20:22" x14ac:dyDescent="0.2">
      <c r="T1760" s="62" t="s">
        <v>2440</v>
      </c>
      <c r="U1760" s="77" t="s">
        <v>2440</v>
      </c>
      <c r="V1760" s="64" t="s">
        <v>653</v>
      </c>
    </row>
    <row r="1761" spans="20:22" x14ac:dyDescent="0.2">
      <c r="T1761" s="62" t="s">
        <v>2442</v>
      </c>
      <c r="U1761" s="77" t="s">
        <v>2442</v>
      </c>
      <c r="V1761" s="64" t="s">
        <v>621</v>
      </c>
    </row>
    <row r="1762" spans="20:22" x14ac:dyDescent="0.2">
      <c r="T1762" s="62" t="s">
        <v>2443</v>
      </c>
      <c r="U1762" s="77" t="s">
        <v>2443</v>
      </c>
      <c r="V1762" s="64" t="s">
        <v>624</v>
      </c>
    </row>
    <row r="1763" spans="20:22" x14ac:dyDescent="0.2">
      <c r="T1763" s="62" t="s">
        <v>2444</v>
      </c>
      <c r="U1763" s="77" t="s">
        <v>2444</v>
      </c>
      <c r="V1763" s="64" t="s">
        <v>643</v>
      </c>
    </row>
    <row r="1764" spans="20:22" x14ac:dyDescent="0.2">
      <c r="T1764" s="62" t="s">
        <v>2445</v>
      </c>
      <c r="U1764" s="77" t="s">
        <v>2445</v>
      </c>
      <c r="V1764" s="64" t="s">
        <v>645</v>
      </c>
    </row>
    <row r="1765" spans="20:22" x14ac:dyDescent="0.2">
      <c r="T1765" s="62" t="s">
        <v>2446</v>
      </c>
      <c r="U1765" s="77" t="s">
        <v>2446</v>
      </c>
      <c r="V1765" s="64" t="s">
        <v>647</v>
      </c>
    </row>
    <row r="1766" spans="20:22" x14ac:dyDescent="0.2">
      <c r="T1766" s="62" t="s">
        <v>2447</v>
      </c>
      <c r="U1766" s="77" t="s">
        <v>2447</v>
      </c>
      <c r="V1766" s="64" t="s">
        <v>650</v>
      </c>
    </row>
    <row r="1767" spans="20:22" x14ac:dyDescent="0.2">
      <c r="T1767" s="62" t="s">
        <v>2448</v>
      </c>
      <c r="U1767" s="77" t="s">
        <v>2448</v>
      </c>
      <c r="V1767" s="64" t="s">
        <v>653</v>
      </c>
    </row>
    <row r="1768" spans="20:22" x14ac:dyDescent="0.2">
      <c r="T1768" s="62" t="s">
        <v>2449</v>
      </c>
      <c r="U1768" s="77" t="s">
        <v>2449</v>
      </c>
      <c r="V1768" s="64" t="s">
        <v>621</v>
      </c>
    </row>
    <row r="1769" spans="20:22" x14ac:dyDescent="0.2">
      <c r="T1769" s="62" t="s">
        <v>2450</v>
      </c>
      <c r="U1769" s="77" t="s">
        <v>2450</v>
      </c>
      <c r="V1769" s="64" t="s">
        <v>624</v>
      </c>
    </row>
    <row r="1770" spans="20:22" x14ac:dyDescent="0.2">
      <c r="T1770" s="62" t="s">
        <v>2451</v>
      </c>
      <c r="U1770" s="77" t="s">
        <v>2451</v>
      </c>
      <c r="V1770" s="64" t="s">
        <v>643</v>
      </c>
    </row>
    <row r="1771" spans="20:22" x14ac:dyDescent="0.2">
      <c r="T1771" s="62" t="s">
        <v>2452</v>
      </c>
      <c r="U1771" s="77" t="s">
        <v>2452</v>
      </c>
      <c r="V1771" s="64" t="s">
        <v>645</v>
      </c>
    </row>
    <row r="1772" spans="20:22" x14ac:dyDescent="0.2">
      <c r="T1772" s="62" t="s">
        <v>2453</v>
      </c>
      <c r="U1772" s="77" t="s">
        <v>2453</v>
      </c>
      <c r="V1772" s="64" t="s">
        <v>647</v>
      </c>
    </row>
    <row r="1773" spans="20:22" x14ac:dyDescent="0.2">
      <c r="T1773" s="62" t="s">
        <v>2454</v>
      </c>
      <c r="U1773" s="77" t="s">
        <v>2454</v>
      </c>
      <c r="V1773" s="64" t="s">
        <v>650</v>
      </c>
    </row>
    <row r="1774" spans="20:22" x14ac:dyDescent="0.2">
      <c r="T1774" s="62" t="s">
        <v>2455</v>
      </c>
      <c r="U1774" s="77" t="s">
        <v>2455</v>
      </c>
      <c r="V1774" s="64" t="s">
        <v>653</v>
      </c>
    </row>
    <row r="1775" spans="20:22" x14ac:dyDescent="0.2">
      <c r="T1775" s="62" t="s">
        <v>2456</v>
      </c>
      <c r="U1775" s="77" t="s">
        <v>2456</v>
      </c>
      <c r="V1775" s="64" t="s">
        <v>621</v>
      </c>
    </row>
    <row r="1776" spans="20:22" x14ac:dyDescent="0.2">
      <c r="T1776" s="62" t="s">
        <v>2457</v>
      </c>
      <c r="U1776" s="77" t="s">
        <v>2457</v>
      </c>
      <c r="V1776" s="64" t="s">
        <v>624</v>
      </c>
    </row>
    <row r="1777" spans="20:22" x14ac:dyDescent="0.2">
      <c r="T1777" s="62" t="s">
        <v>2458</v>
      </c>
      <c r="U1777" s="77" t="s">
        <v>2458</v>
      </c>
      <c r="V1777" s="64" t="s">
        <v>643</v>
      </c>
    </row>
    <row r="1778" spans="20:22" x14ac:dyDescent="0.2">
      <c r="T1778" s="62" t="s">
        <v>2459</v>
      </c>
      <c r="U1778" s="77" t="s">
        <v>2459</v>
      </c>
      <c r="V1778" s="64" t="s">
        <v>645</v>
      </c>
    </row>
    <row r="1779" spans="20:22" x14ac:dyDescent="0.2">
      <c r="T1779" s="62" t="s">
        <v>2460</v>
      </c>
      <c r="U1779" s="77" t="s">
        <v>2460</v>
      </c>
      <c r="V1779" s="64" t="s">
        <v>647</v>
      </c>
    </row>
    <row r="1780" spans="20:22" x14ac:dyDescent="0.2">
      <c r="T1780" s="62" t="s">
        <v>2461</v>
      </c>
      <c r="U1780" s="77" t="s">
        <v>2461</v>
      </c>
      <c r="V1780" s="64" t="s">
        <v>650</v>
      </c>
    </row>
    <row r="1781" spans="20:22" x14ac:dyDescent="0.2">
      <c r="T1781" s="62" t="s">
        <v>2462</v>
      </c>
      <c r="U1781" s="77" t="s">
        <v>2462</v>
      </c>
      <c r="V1781" s="64" t="s">
        <v>653</v>
      </c>
    </row>
    <row r="1782" spans="20:22" x14ac:dyDescent="0.2">
      <c r="T1782" s="62" t="s">
        <v>2463</v>
      </c>
      <c r="U1782" s="77" t="s">
        <v>2463</v>
      </c>
      <c r="V1782" s="64" t="s">
        <v>621</v>
      </c>
    </row>
    <row r="1783" spans="20:22" x14ac:dyDescent="0.2">
      <c r="T1783" s="62" t="s">
        <v>2464</v>
      </c>
      <c r="U1783" s="77" t="s">
        <v>2464</v>
      </c>
      <c r="V1783" s="64" t="s">
        <v>624</v>
      </c>
    </row>
    <row r="1784" spans="20:22" x14ac:dyDescent="0.2">
      <c r="T1784" s="62" t="s">
        <v>2465</v>
      </c>
      <c r="U1784" s="77" t="s">
        <v>2465</v>
      </c>
      <c r="V1784" s="64" t="s">
        <v>643</v>
      </c>
    </row>
    <row r="1785" spans="20:22" x14ac:dyDescent="0.2">
      <c r="T1785" s="62" t="s">
        <v>2466</v>
      </c>
      <c r="U1785" s="77" t="s">
        <v>2466</v>
      </c>
      <c r="V1785" s="64" t="s">
        <v>645</v>
      </c>
    </row>
    <row r="1786" spans="20:22" x14ac:dyDescent="0.2">
      <c r="T1786" s="62" t="s">
        <v>2467</v>
      </c>
      <c r="U1786" s="77" t="s">
        <v>2467</v>
      </c>
      <c r="V1786" s="64" t="s">
        <v>647</v>
      </c>
    </row>
    <row r="1787" spans="20:22" x14ac:dyDescent="0.2">
      <c r="T1787" s="62" t="s">
        <v>2468</v>
      </c>
      <c r="U1787" s="77" t="s">
        <v>2468</v>
      </c>
      <c r="V1787" s="64" t="s">
        <v>650</v>
      </c>
    </row>
    <row r="1788" spans="20:22" x14ac:dyDescent="0.2">
      <c r="T1788" s="62" t="s">
        <v>2469</v>
      </c>
      <c r="U1788" s="77" t="s">
        <v>2469</v>
      </c>
      <c r="V1788" s="64" t="s">
        <v>653</v>
      </c>
    </row>
    <row r="1789" spans="20:22" x14ac:dyDescent="0.2">
      <c r="T1789" s="62" t="s">
        <v>2470</v>
      </c>
      <c r="U1789" s="77" t="s">
        <v>2470</v>
      </c>
      <c r="V1789" s="64" t="s">
        <v>621</v>
      </c>
    </row>
    <row r="1790" spans="20:22" x14ac:dyDescent="0.2">
      <c r="T1790" s="62" t="s">
        <v>2471</v>
      </c>
      <c r="U1790" s="77" t="s">
        <v>2471</v>
      </c>
      <c r="V1790" s="64" t="s">
        <v>624</v>
      </c>
    </row>
    <row r="1791" spans="20:22" x14ac:dyDescent="0.2">
      <c r="T1791" s="62" t="s">
        <v>2472</v>
      </c>
      <c r="U1791" s="77" t="s">
        <v>2472</v>
      </c>
      <c r="V1791" s="64" t="s">
        <v>643</v>
      </c>
    </row>
    <row r="1792" spans="20:22" x14ac:dyDescent="0.2">
      <c r="T1792" s="62" t="s">
        <v>2473</v>
      </c>
      <c r="U1792" s="77" t="s">
        <v>2473</v>
      </c>
      <c r="V1792" s="64" t="s">
        <v>645</v>
      </c>
    </row>
    <row r="1793" spans="20:22" x14ac:dyDescent="0.2">
      <c r="T1793" s="62" t="s">
        <v>2474</v>
      </c>
      <c r="U1793" s="77" t="s">
        <v>2474</v>
      </c>
      <c r="V1793" s="64" t="s">
        <v>647</v>
      </c>
    </row>
    <row r="1794" spans="20:22" x14ac:dyDescent="0.2">
      <c r="T1794" s="62" t="s">
        <v>2475</v>
      </c>
      <c r="U1794" s="77" t="s">
        <v>2475</v>
      </c>
      <c r="V1794" s="64" t="s">
        <v>650</v>
      </c>
    </row>
    <row r="1795" spans="20:22" x14ac:dyDescent="0.2">
      <c r="T1795" s="62" t="s">
        <v>2476</v>
      </c>
      <c r="U1795" s="77" t="s">
        <v>2476</v>
      </c>
      <c r="V1795" s="64" t="s">
        <v>653</v>
      </c>
    </row>
    <row r="1796" spans="20:22" x14ac:dyDescent="0.2">
      <c r="T1796" s="62" t="s">
        <v>2477</v>
      </c>
      <c r="U1796" s="77" t="s">
        <v>2477</v>
      </c>
      <c r="V1796" s="64" t="s">
        <v>621</v>
      </c>
    </row>
    <row r="1797" spans="20:22" x14ac:dyDescent="0.2">
      <c r="T1797" s="62" t="s">
        <v>2478</v>
      </c>
      <c r="U1797" s="77" t="s">
        <v>2478</v>
      </c>
      <c r="V1797" s="64" t="s">
        <v>624</v>
      </c>
    </row>
    <row r="1798" spans="20:22" x14ac:dyDescent="0.2">
      <c r="T1798" s="62" t="s">
        <v>2479</v>
      </c>
      <c r="U1798" s="77" t="s">
        <v>2479</v>
      </c>
      <c r="V1798" s="64" t="s">
        <v>643</v>
      </c>
    </row>
    <row r="1799" spans="20:22" x14ac:dyDescent="0.2">
      <c r="T1799" s="62" t="s">
        <v>2480</v>
      </c>
      <c r="U1799" s="77" t="s">
        <v>2480</v>
      </c>
      <c r="V1799" s="64" t="s">
        <v>645</v>
      </c>
    </row>
    <row r="1800" spans="20:22" x14ac:dyDescent="0.2">
      <c r="T1800" s="62" t="s">
        <v>2481</v>
      </c>
      <c r="U1800" s="77" t="s">
        <v>2481</v>
      </c>
      <c r="V1800" s="64" t="s">
        <v>647</v>
      </c>
    </row>
    <row r="1801" spans="20:22" x14ac:dyDescent="0.2">
      <c r="T1801" s="62" t="s">
        <v>2482</v>
      </c>
      <c r="U1801" s="77" t="s">
        <v>2482</v>
      </c>
      <c r="V1801" s="64" t="s">
        <v>650</v>
      </c>
    </row>
    <row r="1802" spans="20:22" x14ac:dyDescent="0.2">
      <c r="T1802" s="62" t="s">
        <v>2483</v>
      </c>
      <c r="U1802" s="77" t="s">
        <v>2483</v>
      </c>
      <c r="V1802" s="64" t="s">
        <v>653</v>
      </c>
    </row>
    <row r="1803" spans="20:22" x14ac:dyDescent="0.2">
      <c r="T1803" s="62" t="s">
        <v>2484</v>
      </c>
      <c r="U1803" s="77" t="s">
        <v>2484</v>
      </c>
      <c r="V1803" s="64" t="s">
        <v>621</v>
      </c>
    </row>
    <row r="1804" spans="20:22" x14ac:dyDescent="0.2">
      <c r="T1804" s="62" t="s">
        <v>2485</v>
      </c>
      <c r="U1804" s="77" t="s">
        <v>2485</v>
      </c>
      <c r="V1804" s="64" t="s">
        <v>624</v>
      </c>
    </row>
    <row r="1805" spans="20:22" x14ac:dyDescent="0.2">
      <c r="T1805" s="62" t="s">
        <v>2486</v>
      </c>
      <c r="U1805" s="77" t="s">
        <v>2486</v>
      </c>
      <c r="V1805" s="64" t="s">
        <v>643</v>
      </c>
    </row>
    <row r="1806" spans="20:22" x14ac:dyDescent="0.2">
      <c r="T1806" s="62" t="s">
        <v>2487</v>
      </c>
      <c r="U1806" s="77" t="s">
        <v>2487</v>
      </c>
      <c r="V1806" s="64" t="s">
        <v>645</v>
      </c>
    </row>
    <row r="1807" spans="20:22" x14ac:dyDescent="0.2">
      <c r="T1807" s="62" t="s">
        <v>2488</v>
      </c>
      <c r="U1807" s="77" t="s">
        <v>2488</v>
      </c>
      <c r="V1807" s="64" t="s">
        <v>647</v>
      </c>
    </row>
    <row r="1808" spans="20:22" x14ac:dyDescent="0.2">
      <c r="T1808" s="62" t="s">
        <v>2489</v>
      </c>
      <c r="U1808" s="77" t="s">
        <v>2489</v>
      </c>
      <c r="V1808" s="64" t="s">
        <v>650</v>
      </c>
    </row>
    <row r="1809" spans="20:22" x14ac:dyDescent="0.2">
      <c r="T1809" s="62" t="s">
        <v>2490</v>
      </c>
      <c r="U1809" s="77" t="s">
        <v>2490</v>
      </c>
      <c r="V1809" s="64" t="s">
        <v>653</v>
      </c>
    </row>
    <row r="1810" spans="20:22" x14ac:dyDescent="0.2">
      <c r="T1810" s="62" t="s">
        <v>2491</v>
      </c>
      <c r="U1810" s="77" t="s">
        <v>2491</v>
      </c>
      <c r="V1810" s="64" t="s">
        <v>621</v>
      </c>
    </row>
    <row r="1811" spans="20:22" x14ac:dyDescent="0.2">
      <c r="T1811" s="62" t="s">
        <v>2492</v>
      </c>
      <c r="U1811" s="77" t="s">
        <v>2492</v>
      </c>
      <c r="V1811" s="64" t="s">
        <v>624</v>
      </c>
    </row>
    <row r="1812" spans="20:22" x14ac:dyDescent="0.2">
      <c r="T1812" s="62" t="s">
        <v>2493</v>
      </c>
      <c r="U1812" s="77" t="s">
        <v>2493</v>
      </c>
      <c r="V1812" s="64" t="s">
        <v>643</v>
      </c>
    </row>
    <row r="1813" spans="20:22" x14ac:dyDescent="0.2">
      <c r="T1813" s="62" t="s">
        <v>2494</v>
      </c>
      <c r="U1813" s="77" t="s">
        <v>2494</v>
      </c>
      <c r="V1813" s="64" t="s">
        <v>645</v>
      </c>
    </row>
    <row r="1814" spans="20:22" x14ac:dyDescent="0.2">
      <c r="T1814" s="62" t="s">
        <v>2495</v>
      </c>
      <c r="U1814" s="77" t="s">
        <v>2495</v>
      </c>
      <c r="V1814" s="64" t="s">
        <v>647</v>
      </c>
    </row>
    <row r="1815" spans="20:22" x14ac:dyDescent="0.2">
      <c r="T1815" s="62" t="s">
        <v>2496</v>
      </c>
      <c r="U1815" s="77" t="s">
        <v>2496</v>
      </c>
      <c r="V1815" s="64" t="s">
        <v>650</v>
      </c>
    </row>
    <row r="1816" spans="20:22" x14ac:dyDescent="0.2">
      <c r="T1816" s="62" t="s">
        <v>2497</v>
      </c>
      <c r="U1816" s="77" t="s">
        <v>2497</v>
      </c>
      <c r="V1816" s="64" t="s">
        <v>653</v>
      </c>
    </row>
    <row r="1817" spans="20:22" x14ac:dyDescent="0.2">
      <c r="T1817" s="62" t="s">
        <v>2498</v>
      </c>
      <c r="U1817" s="77" t="s">
        <v>2498</v>
      </c>
      <c r="V1817" s="64" t="s">
        <v>621</v>
      </c>
    </row>
    <row r="1818" spans="20:22" x14ac:dyDescent="0.2">
      <c r="T1818" s="62" t="s">
        <v>2499</v>
      </c>
      <c r="U1818" s="77" t="s">
        <v>2499</v>
      </c>
      <c r="V1818" s="64" t="s">
        <v>624</v>
      </c>
    </row>
    <row r="1819" spans="20:22" x14ac:dyDescent="0.2">
      <c r="T1819" s="62" t="s">
        <v>2500</v>
      </c>
      <c r="U1819" s="77" t="s">
        <v>2500</v>
      </c>
      <c r="V1819" s="64" t="s">
        <v>643</v>
      </c>
    </row>
    <row r="1820" spans="20:22" x14ac:dyDescent="0.2">
      <c r="T1820" s="62" t="s">
        <v>2501</v>
      </c>
      <c r="U1820" s="77" t="s">
        <v>2501</v>
      </c>
      <c r="V1820" s="64" t="s">
        <v>645</v>
      </c>
    </row>
    <row r="1821" spans="20:22" x14ac:dyDescent="0.2">
      <c r="T1821" s="62" t="s">
        <v>2502</v>
      </c>
      <c r="U1821" s="77" t="s">
        <v>2502</v>
      </c>
      <c r="V1821" s="64" t="s">
        <v>647</v>
      </c>
    </row>
    <row r="1822" spans="20:22" x14ac:dyDescent="0.2">
      <c r="T1822" s="62" t="s">
        <v>2503</v>
      </c>
      <c r="U1822" s="77" t="s">
        <v>2503</v>
      </c>
      <c r="V1822" s="64" t="s">
        <v>650</v>
      </c>
    </row>
    <row r="1823" spans="20:22" x14ac:dyDescent="0.2">
      <c r="T1823" s="62" t="s">
        <v>2504</v>
      </c>
      <c r="U1823" s="77" t="s">
        <v>2504</v>
      </c>
      <c r="V1823" s="64" t="s">
        <v>653</v>
      </c>
    </row>
    <row r="1824" spans="20:22" x14ac:dyDescent="0.2">
      <c r="T1824" s="62" t="s">
        <v>2505</v>
      </c>
      <c r="U1824" s="77" t="s">
        <v>2505</v>
      </c>
      <c r="V1824" s="64" t="s">
        <v>621</v>
      </c>
    </row>
    <row r="1825" spans="20:22" x14ac:dyDescent="0.2">
      <c r="T1825" s="62" t="s">
        <v>2506</v>
      </c>
      <c r="U1825" s="77" t="s">
        <v>2506</v>
      </c>
      <c r="V1825" s="64" t="s">
        <v>624</v>
      </c>
    </row>
    <row r="1826" spans="20:22" x14ac:dyDescent="0.2">
      <c r="T1826" s="62" t="s">
        <v>2507</v>
      </c>
      <c r="U1826" s="77" t="s">
        <v>2507</v>
      </c>
      <c r="V1826" s="64" t="s">
        <v>643</v>
      </c>
    </row>
    <row r="1827" spans="20:22" x14ac:dyDescent="0.2">
      <c r="T1827" s="62" t="s">
        <v>2508</v>
      </c>
      <c r="U1827" s="77" t="s">
        <v>2508</v>
      </c>
      <c r="V1827" s="64" t="s">
        <v>645</v>
      </c>
    </row>
    <row r="1828" spans="20:22" x14ac:dyDescent="0.2">
      <c r="T1828" s="62" t="s">
        <v>2509</v>
      </c>
      <c r="U1828" s="77" t="s">
        <v>2509</v>
      </c>
      <c r="V1828" s="64" t="s">
        <v>647</v>
      </c>
    </row>
    <row r="1829" spans="20:22" x14ac:dyDescent="0.2">
      <c r="T1829" s="62" t="s">
        <v>2510</v>
      </c>
      <c r="U1829" s="77" t="s">
        <v>2510</v>
      </c>
      <c r="V1829" s="64" t="s">
        <v>650</v>
      </c>
    </row>
    <row r="1830" spans="20:22" x14ac:dyDescent="0.2">
      <c r="T1830" s="62" t="s">
        <v>2511</v>
      </c>
      <c r="U1830" s="77" t="s">
        <v>2511</v>
      </c>
      <c r="V1830" s="64" t="s">
        <v>653</v>
      </c>
    </row>
    <row r="1831" spans="20:22" x14ac:dyDescent="0.2">
      <c r="T1831" s="62" t="s">
        <v>2512</v>
      </c>
      <c r="U1831" s="77" t="s">
        <v>2512</v>
      </c>
      <c r="V1831" s="64" t="s">
        <v>621</v>
      </c>
    </row>
    <row r="1832" spans="20:22" x14ac:dyDescent="0.2">
      <c r="T1832" s="62" t="s">
        <v>2513</v>
      </c>
      <c r="U1832" s="77" t="s">
        <v>2513</v>
      </c>
      <c r="V1832" s="64" t="s">
        <v>624</v>
      </c>
    </row>
    <row r="1833" spans="20:22" x14ac:dyDescent="0.2">
      <c r="T1833" s="62" t="s">
        <v>2514</v>
      </c>
      <c r="U1833" s="77" t="s">
        <v>2514</v>
      </c>
      <c r="V1833" s="64" t="s">
        <v>643</v>
      </c>
    </row>
    <row r="1834" spans="20:22" x14ac:dyDescent="0.2">
      <c r="T1834" s="62" t="s">
        <v>2515</v>
      </c>
      <c r="U1834" s="77" t="s">
        <v>2515</v>
      </c>
      <c r="V1834" s="64" t="s">
        <v>645</v>
      </c>
    </row>
    <row r="1835" spans="20:22" x14ac:dyDescent="0.2">
      <c r="T1835" s="62" t="s">
        <v>2516</v>
      </c>
      <c r="U1835" s="77" t="s">
        <v>2516</v>
      </c>
      <c r="V1835" s="64" t="s">
        <v>647</v>
      </c>
    </row>
    <row r="1836" spans="20:22" x14ac:dyDescent="0.2">
      <c r="T1836" s="62" t="s">
        <v>2517</v>
      </c>
      <c r="U1836" s="77" t="s">
        <v>2517</v>
      </c>
      <c r="V1836" s="64" t="s">
        <v>650</v>
      </c>
    </row>
    <row r="1837" spans="20:22" x14ac:dyDescent="0.2">
      <c r="T1837" s="62" t="s">
        <v>2518</v>
      </c>
      <c r="U1837" s="77" t="s">
        <v>2518</v>
      </c>
      <c r="V1837" s="64" t="s">
        <v>653</v>
      </c>
    </row>
    <row r="1838" spans="20:22" x14ac:dyDescent="0.2">
      <c r="T1838" s="62" t="s">
        <v>2519</v>
      </c>
      <c r="U1838" s="77" t="s">
        <v>2519</v>
      </c>
      <c r="V1838" s="64" t="s">
        <v>621</v>
      </c>
    </row>
    <row r="1839" spans="20:22" x14ac:dyDescent="0.2">
      <c r="T1839" s="62" t="s">
        <v>2520</v>
      </c>
      <c r="U1839" s="77" t="s">
        <v>2520</v>
      </c>
      <c r="V1839" s="64" t="s">
        <v>624</v>
      </c>
    </row>
    <row r="1840" spans="20:22" x14ac:dyDescent="0.2">
      <c r="T1840" s="62" t="s">
        <v>2521</v>
      </c>
      <c r="U1840" s="77" t="s">
        <v>2521</v>
      </c>
      <c r="V1840" s="64" t="s">
        <v>643</v>
      </c>
    </row>
    <row r="1841" spans="20:22" x14ac:dyDescent="0.2">
      <c r="T1841" s="62" t="s">
        <v>2522</v>
      </c>
      <c r="U1841" s="77" t="s">
        <v>2522</v>
      </c>
      <c r="V1841" s="64" t="s">
        <v>645</v>
      </c>
    </row>
    <row r="1842" spans="20:22" x14ac:dyDescent="0.2">
      <c r="T1842" s="62" t="s">
        <v>2523</v>
      </c>
      <c r="U1842" s="77" t="s">
        <v>2523</v>
      </c>
      <c r="V1842" s="64" t="s">
        <v>647</v>
      </c>
    </row>
    <row r="1843" spans="20:22" x14ac:dyDescent="0.2">
      <c r="T1843" s="62" t="s">
        <v>2524</v>
      </c>
      <c r="U1843" s="77" t="s">
        <v>2524</v>
      </c>
      <c r="V1843" s="64" t="s">
        <v>650</v>
      </c>
    </row>
    <row r="1844" spans="20:22" x14ac:dyDescent="0.2">
      <c r="T1844" s="62" t="s">
        <v>2525</v>
      </c>
      <c r="U1844" s="77" t="s">
        <v>2525</v>
      </c>
      <c r="V1844" s="64" t="s">
        <v>653</v>
      </c>
    </row>
    <row r="1845" spans="20:22" x14ac:dyDescent="0.2">
      <c r="T1845" s="62" t="s">
        <v>2526</v>
      </c>
      <c r="U1845" s="77" t="s">
        <v>2526</v>
      </c>
      <c r="V1845" s="64" t="s">
        <v>621</v>
      </c>
    </row>
    <row r="1846" spans="20:22" x14ac:dyDescent="0.2">
      <c r="T1846" s="62" t="s">
        <v>2527</v>
      </c>
      <c r="U1846" s="77" t="s">
        <v>2527</v>
      </c>
      <c r="V1846" s="64" t="s">
        <v>624</v>
      </c>
    </row>
    <row r="1847" spans="20:22" x14ac:dyDescent="0.2">
      <c r="T1847" s="62" t="s">
        <v>2528</v>
      </c>
      <c r="U1847" s="77" t="s">
        <v>2528</v>
      </c>
      <c r="V1847" s="64" t="s">
        <v>643</v>
      </c>
    </row>
    <row r="1848" spans="20:22" x14ac:dyDescent="0.2">
      <c r="T1848" s="62" t="s">
        <v>2529</v>
      </c>
      <c r="U1848" s="77" t="s">
        <v>2529</v>
      </c>
      <c r="V1848" s="64" t="s">
        <v>645</v>
      </c>
    </row>
    <row r="1849" spans="20:22" x14ac:dyDescent="0.2">
      <c r="T1849" s="62" t="s">
        <v>2530</v>
      </c>
      <c r="U1849" s="77" t="s">
        <v>2530</v>
      </c>
      <c r="V1849" s="64" t="s">
        <v>647</v>
      </c>
    </row>
    <row r="1850" spans="20:22" x14ac:dyDescent="0.2">
      <c r="T1850" s="62" t="s">
        <v>2531</v>
      </c>
      <c r="U1850" s="77" t="s">
        <v>2531</v>
      </c>
      <c r="V1850" s="64" t="s">
        <v>650</v>
      </c>
    </row>
    <row r="1851" spans="20:22" x14ac:dyDescent="0.2">
      <c r="T1851" s="62" t="s">
        <v>2532</v>
      </c>
      <c r="U1851" s="77" t="s">
        <v>2532</v>
      </c>
      <c r="V1851" s="64" t="s">
        <v>653</v>
      </c>
    </row>
    <row r="1852" spans="20:22" x14ac:dyDescent="0.2">
      <c r="T1852" s="62" t="s">
        <v>2533</v>
      </c>
      <c r="U1852" s="77" t="s">
        <v>2533</v>
      </c>
      <c r="V1852" s="64" t="s">
        <v>621</v>
      </c>
    </row>
    <row r="1853" spans="20:22" x14ac:dyDescent="0.2">
      <c r="T1853" s="62" t="s">
        <v>2534</v>
      </c>
      <c r="U1853" s="77" t="s">
        <v>2534</v>
      </c>
      <c r="V1853" s="64" t="s">
        <v>624</v>
      </c>
    </row>
    <row r="1854" spans="20:22" x14ac:dyDescent="0.2">
      <c r="T1854" s="62" t="s">
        <v>2535</v>
      </c>
      <c r="U1854" s="77" t="s">
        <v>2535</v>
      </c>
      <c r="V1854" s="64" t="s">
        <v>643</v>
      </c>
    </row>
    <row r="1855" spans="20:22" x14ac:dyDescent="0.2">
      <c r="T1855" s="62" t="s">
        <v>2536</v>
      </c>
      <c r="U1855" s="77" t="s">
        <v>2536</v>
      </c>
      <c r="V1855" s="64" t="s">
        <v>645</v>
      </c>
    </row>
    <row r="1856" spans="20:22" x14ac:dyDescent="0.2">
      <c r="T1856" s="62" t="s">
        <v>2537</v>
      </c>
      <c r="U1856" s="77" t="s">
        <v>2537</v>
      </c>
      <c r="V1856" s="64" t="s">
        <v>647</v>
      </c>
    </row>
    <row r="1857" spans="20:22" x14ac:dyDescent="0.2">
      <c r="T1857" s="62" t="s">
        <v>2538</v>
      </c>
      <c r="U1857" s="77" t="s">
        <v>2538</v>
      </c>
      <c r="V1857" s="64" t="s">
        <v>650</v>
      </c>
    </row>
    <row r="1858" spans="20:22" x14ac:dyDescent="0.2">
      <c r="T1858" s="62" t="s">
        <v>2539</v>
      </c>
      <c r="U1858" s="77" t="s">
        <v>2539</v>
      </c>
      <c r="V1858" s="64" t="s">
        <v>653</v>
      </c>
    </row>
    <row r="1859" spans="20:22" x14ac:dyDescent="0.2">
      <c r="T1859" s="62" t="s">
        <v>2540</v>
      </c>
      <c r="U1859" s="77" t="s">
        <v>2540</v>
      </c>
      <c r="V1859" s="64" t="s">
        <v>621</v>
      </c>
    </row>
    <row r="1860" spans="20:22" x14ac:dyDescent="0.2">
      <c r="T1860" s="62" t="s">
        <v>2541</v>
      </c>
      <c r="U1860" s="77" t="s">
        <v>2541</v>
      </c>
      <c r="V1860" s="64" t="s">
        <v>624</v>
      </c>
    </row>
    <row r="1861" spans="20:22" x14ac:dyDescent="0.2">
      <c r="T1861" s="62" t="s">
        <v>2542</v>
      </c>
      <c r="U1861" s="77" t="s">
        <v>2542</v>
      </c>
      <c r="V1861" s="64" t="s">
        <v>643</v>
      </c>
    </row>
    <row r="1862" spans="20:22" x14ac:dyDescent="0.2">
      <c r="T1862" s="62" t="s">
        <v>2543</v>
      </c>
      <c r="U1862" s="77" t="s">
        <v>2543</v>
      </c>
      <c r="V1862" s="64" t="s">
        <v>645</v>
      </c>
    </row>
    <row r="1863" spans="20:22" x14ac:dyDescent="0.2">
      <c r="T1863" s="62" t="s">
        <v>2544</v>
      </c>
      <c r="U1863" s="77" t="s">
        <v>2544</v>
      </c>
      <c r="V1863" s="64" t="s">
        <v>647</v>
      </c>
    </row>
    <row r="1864" spans="20:22" x14ac:dyDescent="0.2">
      <c r="T1864" s="62" t="s">
        <v>2545</v>
      </c>
      <c r="U1864" s="77" t="s">
        <v>2545</v>
      </c>
      <c r="V1864" s="64" t="s">
        <v>650</v>
      </c>
    </row>
    <row r="1865" spans="20:22" x14ac:dyDescent="0.2">
      <c r="T1865" s="62" t="s">
        <v>2546</v>
      </c>
      <c r="U1865" s="77" t="s">
        <v>2546</v>
      </c>
      <c r="V1865" s="64" t="s">
        <v>653</v>
      </c>
    </row>
    <row r="1866" spans="20:22" x14ac:dyDescent="0.2">
      <c r="T1866" s="62" t="s">
        <v>2547</v>
      </c>
      <c r="U1866" s="77" t="s">
        <v>2547</v>
      </c>
      <c r="V1866" s="64" t="s">
        <v>621</v>
      </c>
    </row>
    <row r="1867" spans="20:22" x14ac:dyDescent="0.2">
      <c r="T1867" s="62" t="s">
        <v>2548</v>
      </c>
      <c r="U1867" s="77" t="s">
        <v>2548</v>
      </c>
      <c r="V1867" s="64" t="s">
        <v>624</v>
      </c>
    </row>
    <row r="1868" spans="20:22" x14ac:dyDescent="0.2">
      <c r="T1868" s="62" t="s">
        <v>2549</v>
      </c>
      <c r="U1868" s="77" t="s">
        <v>2549</v>
      </c>
      <c r="V1868" s="64" t="s">
        <v>643</v>
      </c>
    </row>
    <row r="1869" spans="20:22" x14ac:dyDescent="0.2">
      <c r="T1869" s="62" t="s">
        <v>2550</v>
      </c>
      <c r="U1869" s="77" t="s">
        <v>2550</v>
      </c>
      <c r="V1869" s="64" t="s">
        <v>645</v>
      </c>
    </row>
    <row r="1870" spans="20:22" x14ac:dyDescent="0.2">
      <c r="T1870" s="62" t="s">
        <v>2551</v>
      </c>
      <c r="U1870" s="77" t="s">
        <v>2551</v>
      </c>
      <c r="V1870" s="64" t="s">
        <v>647</v>
      </c>
    </row>
    <row r="1871" spans="20:22" x14ac:dyDescent="0.2">
      <c r="T1871" s="62" t="s">
        <v>2552</v>
      </c>
      <c r="U1871" s="77" t="s">
        <v>2552</v>
      </c>
      <c r="V1871" s="64" t="s">
        <v>650</v>
      </c>
    </row>
    <row r="1872" spans="20:22" x14ac:dyDescent="0.2">
      <c r="T1872" s="62" t="s">
        <v>2553</v>
      </c>
      <c r="U1872" s="77" t="s">
        <v>2553</v>
      </c>
      <c r="V1872" s="64" t="s">
        <v>653</v>
      </c>
    </row>
    <row r="1873" spans="20:22" x14ac:dyDescent="0.2">
      <c r="T1873" s="62" t="s">
        <v>2554</v>
      </c>
      <c r="U1873" s="77" t="s">
        <v>2554</v>
      </c>
      <c r="V1873" s="64" t="s">
        <v>621</v>
      </c>
    </row>
    <row r="1874" spans="20:22" x14ac:dyDescent="0.2">
      <c r="T1874" s="62" t="s">
        <v>2555</v>
      </c>
      <c r="U1874" s="77" t="s">
        <v>2555</v>
      </c>
      <c r="V1874" s="64" t="s">
        <v>624</v>
      </c>
    </row>
    <row r="1875" spans="20:22" x14ac:dyDescent="0.2">
      <c r="T1875" s="62" t="s">
        <v>2556</v>
      </c>
      <c r="U1875" s="77" t="s">
        <v>2556</v>
      </c>
      <c r="V1875" s="64" t="s">
        <v>643</v>
      </c>
    </row>
    <row r="1876" spans="20:22" x14ac:dyDescent="0.2">
      <c r="T1876" s="62" t="s">
        <v>2557</v>
      </c>
      <c r="U1876" s="77" t="s">
        <v>2557</v>
      </c>
      <c r="V1876" s="64" t="s">
        <v>645</v>
      </c>
    </row>
    <row r="1877" spans="20:22" x14ac:dyDescent="0.2">
      <c r="T1877" s="62" t="s">
        <v>2558</v>
      </c>
      <c r="U1877" s="77" t="s">
        <v>2558</v>
      </c>
      <c r="V1877" s="64" t="s">
        <v>647</v>
      </c>
    </row>
    <row r="1878" spans="20:22" x14ac:dyDescent="0.2">
      <c r="T1878" s="62" t="s">
        <v>2559</v>
      </c>
      <c r="U1878" s="77" t="s">
        <v>2559</v>
      </c>
      <c r="V1878" s="64" t="s">
        <v>650</v>
      </c>
    </row>
    <row r="1879" spans="20:22" x14ac:dyDescent="0.2">
      <c r="T1879" s="62" t="s">
        <v>2560</v>
      </c>
      <c r="U1879" s="77" t="s">
        <v>2560</v>
      </c>
      <c r="V1879" s="64" t="s">
        <v>653</v>
      </c>
    </row>
    <row r="1880" spans="20:22" x14ac:dyDescent="0.2">
      <c r="T1880" s="62" t="s">
        <v>2561</v>
      </c>
      <c r="U1880" s="77" t="s">
        <v>2561</v>
      </c>
      <c r="V1880" s="64" t="s">
        <v>621</v>
      </c>
    </row>
    <row r="1881" spans="20:22" x14ac:dyDescent="0.2">
      <c r="T1881" s="62" t="s">
        <v>2562</v>
      </c>
      <c r="U1881" s="77" t="s">
        <v>2562</v>
      </c>
      <c r="V1881" s="64" t="s">
        <v>624</v>
      </c>
    </row>
    <row r="1882" spans="20:22" x14ac:dyDescent="0.2">
      <c r="T1882" s="62" t="s">
        <v>2563</v>
      </c>
      <c r="U1882" s="77" t="s">
        <v>2563</v>
      </c>
      <c r="V1882" s="64" t="s">
        <v>643</v>
      </c>
    </row>
    <row r="1883" spans="20:22" x14ac:dyDescent="0.2">
      <c r="T1883" s="62" t="s">
        <v>2564</v>
      </c>
      <c r="U1883" s="77" t="s">
        <v>2564</v>
      </c>
      <c r="V1883" s="64" t="s">
        <v>645</v>
      </c>
    </row>
    <row r="1884" spans="20:22" x14ac:dyDescent="0.2">
      <c r="T1884" s="62" t="s">
        <v>2565</v>
      </c>
      <c r="U1884" s="77" t="s">
        <v>2565</v>
      </c>
      <c r="V1884" s="64" t="s">
        <v>647</v>
      </c>
    </row>
    <row r="1885" spans="20:22" x14ac:dyDescent="0.2">
      <c r="T1885" s="62" t="s">
        <v>2566</v>
      </c>
      <c r="U1885" s="77" t="s">
        <v>2566</v>
      </c>
      <c r="V1885" s="64" t="s">
        <v>650</v>
      </c>
    </row>
    <row r="1886" spans="20:22" x14ac:dyDescent="0.2">
      <c r="T1886" s="62" t="s">
        <v>2567</v>
      </c>
      <c r="U1886" s="77" t="s">
        <v>2567</v>
      </c>
      <c r="V1886" s="64" t="s">
        <v>653</v>
      </c>
    </row>
    <row r="1887" spans="20:22" x14ac:dyDescent="0.2">
      <c r="T1887" s="62" t="s">
        <v>2568</v>
      </c>
      <c r="U1887" s="77" t="s">
        <v>2568</v>
      </c>
      <c r="V1887" s="64" t="s">
        <v>621</v>
      </c>
    </row>
    <row r="1888" spans="20:22" x14ac:dyDescent="0.2">
      <c r="T1888" s="62" t="s">
        <v>2569</v>
      </c>
      <c r="U1888" s="77" t="s">
        <v>2569</v>
      </c>
      <c r="V1888" s="64" t="s">
        <v>624</v>
      </c>
    </row>
    <row r="1889" spans="20:22" x14ac:dyDescent="0.2">
      <c r="T1889" s="62" t="s">
        <v>2570</v>
      </c>
      <c r="U1889" s="77" t="s">
        <v>2570</v>
      </c>
      <c r="V1889" s="64" t="s">
        <v>643</v>
      </c>
    </row>
    <row r="1890" spans="20:22" x14ac:dyDescent="0.2">
      <c r="T1890" s="62" t="s">
        <v>2571</v>
      </c>
      <c r="U1890" s="77" t="s">
        <v>2571</v>
      </c>
      <c r="V1890" s="64" t="s">
        <v>645</v>
      </c>
    </row>
    <row r="1891" spans="20:22" x14ac:dyDescent="0.2">
      <c r="T1891" s="62" t="s">
        <v>2572</v>
      </c>
      <c r="U1891" s="77" t="s">
        <v>2572</v>
      </c>
      <c r="V1891" s="64" t="s">
        <v>647</v>
      </c>
    </row>
    <row r="1892" spans="20:22" x14ac:dyDescent="0.2">
      <c r="T1892" s="62" t="s">
        <v>2573</v>
      </c>
      <c r="U1892" s="77" t="s">
        <v>2573</v>
      </c>
      <c r="V1892" s="64" t="s">
        <v>650</v>
      </c>
    </row>
    <row r="1893" spans="20:22" x14ac:dyDescent="0.2">
      <c r="T1893" s="62" t="s">
        <v>2574</v>
      </c>
      <c r="U1893" s="77" t="s">
        <v>2574</v>
      </c>
      <c r="V1893" s="64" t="s">
        <v>653</v>
      </c>
    </row>
    <row r="1894" spans="20:22" x14ac:dyDescent="0.2">
      <c r="T1894" s="62" t="s">
        <v>2575</v>
      </c>
      <c r="U1894" s="77" t="s">
        <v>2575</v>
      </c>
      <c r="V1894" s="64" t="s">
        <v>621</v>
      </c>
    </row>
    <row r="1895" spans="20:22" x14ac:dyDescent="0.2">
      <c r="T1895" s="62" t="s">
        <v>2576</v>
      </c>
      <c r="U1895" s="77" t="s">
        <v>2576</v>
      </c>
      <c r="V1895" s="64" t="s">
        <v>624</v>
      </c>
    </row>
    <row r="1896" spans="20:22" x14ac:dyDescent="0.2">
      <c r="T1896" s="62" t="s">
        <v>2577</v>
      </c>
      <c r="U1896" s="77" t="s">
        <v>2577</v>
      </c>
      <c r="V1896" s="64" t="s">
        <v>643</v>
      </c>
    </row>
    <row r="1897" spans="20:22" x14ac:dyDescent="0.2">
      <c r="T1897" s="62" t="s">
        <v>2578</v>
      </c>
      <c r="U1897" s="77" t="s">
        <v>2578</v>
      </c>
      <c r="V1897" s="64" t="s">
        <v>645</v>
      </c>
    </row>
    <row r="1898" spans="20:22" x14ac:dyDescent="0.2">
      <c r="T1898" s="62" t="s">
        <v>2579</v>
      </c>
      <c r="U1898" s="77" t="s">
        <v>2579</v>
      </c>
      <c r="V1898" s="64" t="s">
        <v>647</v>
      </c>
    </row>
    <row r="1899" spans="20:22" x14ac:dyDescent="0.2">
      <c r="T1899" s="62" t="s">
        <v>2580</v>
      </c>
      <c r="U1899" s="77" t="s">
        <v>2580</v>
      </c>
      <c r="V1899" s="64" t="s">
        <v>650</v>
      </c>
    </row>
    <row r="1900" spans="20:22" x14ac:dyDescent="0.2">
      <c r="T1900" s="62" t="s">
        <v>2581</v>
      </c>
      <c r="U1900" s="77" t="s">
        <v>2581</v>
      </c>
      <c r="V1900" s="64" t="s">
        <v>653</v>
      </c>
    </row>
    <row r="1901" spans="20:22" x14ac:dyDescent="0.2">
      <c r="T1901" s="62" t="s">
        <v>2582</v>
      </c>
      <c r="U1901" s="77" t="s">
        <v>2582</v>
      </c>
      <c r="V1901" s="64" t="s">
        <v>621</v>
      </c>
    </row>
    <row r="1902" spans="20:22" x14ac:dyDescent="0.2">
      <c r="T1902" s="62" t="s">
        <v>2583</v>
      </c>
      <c r="U1902" s="77" t="s">
        <v>2583</v>
      </c>
      <c r="V1902" s="64" t="s">
        <v>624</v>
      </c>
    </row>
    <row r="1903" spans="20:22" x14ac:dyDescent="0.2">
      <c r="T1903" s="62" t="s">
        <v>2584</v>
      </c>
      <c r="U1903" s="77" t="s">
        <v>2584</v>
      </c>
      <c r="V1903" s="64" t="s">
        <v>643</v>
      </c>
    </row>
    <row r="1904" spans="20:22" x14ac:dyDescent="0.2">
      <c r="T1904" s="62" t="s">
        <v>2585</v>
      </c>
      <c r="U1904" s="77" t="s">
        <v>2585</v>
      </c>
      <c r="V1904" s="64" t="s">
        <v>645</v>
      </c>
    </row>
    <row r="1905" spans="20:22" x14ac:dyDescent="0.2">
      <c r="T1905" s="62" t="s">
        <v>2586</v>
      </c>
      <c r="U1905" s="77" t="s">
        <v>2586</v>
      </c>
      <c r="V1905" s="64" t="s">
        <v>647</v>
      </c>
    </row>
    <row r="1906" spans="20:22" x14ac:dyDescent="0.2">
      <c r="T1906" s="62" t="s">
        <v>2587</v>
      </c>
      <c r="U1906" s="77" t="s">
        <v>2587</v>
      </c>
      <c r="V1906" s="64" t="s">
        <v>650</v>
      </c>
    </row>
    <row r="1907" spans="20:22" x14ac:dyDescent="0.2">
      <c r="T1907" s="62" t="s">
        <v>2588</v>
      </c>
      <c r="U1907" s="77" t="s">
        <v>2588</v>
      </c>
      <c r="V1907" s="64" t="s">
        <v>653</v>
      </c>
    </row>
    <row r="1908" spans="20:22" x14ac:dyDescent="0.2">
      <c r="T1908" s="62" t="s">
        <v>2589</v>
      </c>
      <c r="U1908" s="77" t="s">
        <v>2589</v>
      </c>
      <c r="V1908" s="64" t="s">
        <v>621</v>
      </c>
    </row>
    <row r="1909" spans="20:22" x14ac:dyDescent="0.2">
      <c r="T1909" s="62" t="s">
        <v>2590</v>
      </c>
      <c r="U1909" s="77" t="s">
        <v>2590</v>
      </c>
      <c r="V1909" s="64" t="s">
        <v>624</v>
      </c>
    </row>
    <row r="1910" spans="20:22" x14ac:dyDescent="0.2">
      <c r="T1910" s="62" t="s">
        <v>2591</v>
      </c>
      <c r="U1910" s="77" t="s">
        <v>2591</v>
      </c>
      <c r="V1910" s="64" t="s">
        <v>643</v>
      </c>
    </row>
    <row r="1911" spans="20:22" x14ac:dyDescent="0.2">
      <c r="T1911" s="62" t="s">
        <v>2592</v>
      </c>
      <c r="U1911" s="77" t="s">
        <v>2592</v>
      </c>
      <c r="V1911" s="64" t="s">
        <v>645</v>
      </c>
    </row>
    <row r="1912" spans="20:22" x14ac:dyDescent="0.2">
      <c r="T1912" s="62" t="s">
        <v>2593</v>
      </c>
      <c r="U1912" s="77" t="s">
        <v>2593</v>
      </c>
      <c r="V1912" s="64" t="s">
        <v>647</v>
      </c>
    </row>
    <row r="1913" spans="20:22" x14ac:dyDescent="0.2">
      <c r="T1913" s="62" t="s">
        <v>2594</v>
      </c>
      <c r="U1913" s="77" t="s">
        <v>2594</v>
      </c>
      <c r="V1913" s="64" t="s">
        <v>650</v>
      </c>
    </row>
    <row r="1914" spans="20:22" x14ac:dyDescent="0.2">
      <c r="T1914" s="62" t="s">
        <v>2595</v>
      </c>
      <c r="U1914" s="77" t="s">
        <v>2595</v>
      </c>
      <c r="V1914" s="64" t="s">
        <v>653</v>
      </c>
    </row>
    <row r="1915" spans="20:22" x14ac:dyDescent="0.2">
      <c r="T1915" s="62" t="s">
        <v>2596</v>
      </c>
      <c r="U1915" s="77" t="s">
        <v>2596</v>
      </c>
      <c r="V1915" s="64" t="s">
        <v>621</v>
      </c>
    </row>
    <row r="1916" spans="20:22" x14ac:dyDescent="0.2">
      <c r="T1916" s="62" t="s">
        <v>2597</v>
      </c>
      <c r="U1916" s="77" t="s">
        <v>2597</v>
      </c>
      <c r="V1916" s="64" t="s">
        <v>624</v>
      </c>
    </row>
    <row r="1917" spans="20:22" x14ac:dyDescent="0.2">
      <c r="T1917" s="62" t="s">
        <v>2598</v>
      </c>
      <c r="U1917" s="77" t="s">
        <v>2598</v>
      </c>
      <c r="V1917" s="64" t="s">
        <v>643</v>
      </c>
    </row>
    <row r="1918" spans="20:22" x14ac:dyDescent="0.2">
      <c r="T1918" s="62" t="s">
        <v>2599</v>
      </c>
      <c r="U1918" s="77" t="s">
        <v>2599</v>
      </c>
      <c r="V1918" s="64" t="s">
        <v>645</v>
      </c>
    </row>
    <row r="1919" spans="20:22" x14ac:dyDescent="0.2">
      <c r="T1919" s="62" t="s">
        <v>2600</v>
      </c>
      <c r="U1919" s="77" t="s">
        <v>2600</v>
      </c>
      <c r="V1919" s="64" t="s">
        <v>647</v>
      </c>
    </row>
    <row r="1920" spans="20:22" x14ac:dyDescent="0.2">
      <c r="T1920" s="62" t="s">
        <v>2601</v>
      </c>
      <c r="U1920" s="77" t="s">
        <v>2601</v>
      </c>
      <c r="V1920" s="64" t="s">
        <v>650</v>
      </c>
    </row>
    <row r="1921" spans="20:22" x14ac:dyDescent="0.2">
      <c r="T1921" s="62" t="s">
        <v>2602</v>
      </c>
      <c r="U1921" s="77" t="s">
        <v>2602</v>
      </c>
      <c r="V1921" s="64" t="s">
        <v>653</v>
      </c>
    </row>
    <row r="1922" spans="20:22" x14ac:dyDescent="0.2">
      <c r="T1922" s="62" t="s">
        <v>2603</v>
      </c>
      <c r="U1922" s="77" t="s">
        <v>2603</v>
      </c>
      <c r="V1922" s="64" t="s">
        <v>621</v>
      </c>
    </row>
    <row r="1923" spans="20:22" x14ac:dyDescent="0.2">
      <c r="T1923" s="62" t="s">
        <v>2604</v>
      </c>
      <c r="U1923" s="77" t="s">
        <v>2604</v>
      </c>
      <c r="V1923" s="64" t="s">
        <v>624</v>
      </c>
    </row>
    <row r="1924" spans="20:22" x14ac:dyDescent="0.2">
      <c r="T1924" s="62" t="s">
        <v>2605</v>
      </c>
      <c r="U1924" s="77" t="s">
        <v>2605</v>
      </c>
      <c r="V1924" s="64" t="s">
        <v>643</v>
      </c>
    </row>
    <row r="1925" spans="20:22" x14ac:dyDescent="0.2">
      <c r="T1925" s="62" t="s">
        <v>2606</v>
      </c>
      <c r="U1925" s="77" t="s">
        <v>2606</v>
      </c>
      <c r="V1925" s="64" t="s">
        <v>645</v>
      </c>
    </row>
    <row r="1926" spans="20:22" x14ac:dyDescent="0.2">
      <c r="T1926" s="62" t="s">
        <v>2607</v>
      </c>
      <c r="U1926" s="77" t="s">
        <v>2607</v>
      </c>
      <c r="V1926" s="64" t="s">
        <v>647</v>
      </c>
    </row>
    <row r="1927" spans="20:22" x14ac:dyDescent="0.2">
      <c r="T1927" s="62" t="s">
        <v>2608</v>
      </c>
      <c r="U1927" s="77" t="s">
        <v>2608</v>
      </c>
      <c r="V1927" s="64" t="s">
        <v>650</v>
      </c>
    </row>
    <row r="1928" spans="20:22" x14ac:dyDescent="0.2">
      <c r="T1928" s="62" t="s">
        <v>2609</v>
      </c>
      <c r="U1928" s="77" t="s">
        <v>2609</v>
      </c>
      <c r="V1928" s="64" t="s">
        <v>653</v>
      </c>
    </row>
    <row r="1929" spans="20:22" x14ac:dyDescent="0.2">
      <c r="T1929" s="62" t="s">
        <v>2610</v>
      </c>
      <c r="U1929" s="77" t="s">
        <v>2610</v>
      </c>
      <c r="V1929" s="64" t="s">
        <v>621</v>
      </c>
    </row>
    <row r="1930" spans="20:22" x14ac:dyDescent="0.2">
      <c r="T1930" s="62" t="s">
        <v>2611</v>
      </c>
      <c r="U1930" s="77" t="s">
        <v>2611</v>
      </c>
      <c r="V1930" s="64" t="s">
        <v>624</v>
      </c>
    </row>
    <row r="1931" spans="20:22" x14ac:dyDescent="0.2">
      <c r="T1931" s="62" t="s">
        <v>2612</v>
      </c>
      <c r="U1931" s="77" t="s">
        <v>2612</v>
      </c>
      <c r="V1931" s="64" t="s">
        <v>643</v>
      </c>
    </row>
    <row r="1932" spans="20:22" x14ac:dyDescent="0.2">
      <c r="T1932" s="62" t="s">
        <v>2613</v>
      </c>
      <c r="U1932" s="77" t="s">
        <v>2613</v>
      </c>
      <c r="V1932" s="64" t="s">
        <v>645</v>
      </c>
    </row>
    <row r="1933" spans="20:22" x14ac:dyDescent="0.2">
      <c r="T1933" s="62" t="s">
        <v>2614</v>
      </c>
      <c r="U1933" s="77" t="s">
        <v>2614</v>
      </c>
      <c r="V1933" s="64" t="s">
        <v>647</v>
      </c>
    </row>
    <row r="1934" spans="20:22" x14ac:dyDescent="0.2">
      <c r="T1934" s="62" t="s">
        <v>2615</v>
      </c>
      <c r="U1934" s="77" t="s">
        <v>2615</v>
      </c>
      <c r="V1934" s="64" t="s">
        <v>650</v>
      </c>
    </row>
    <row r="1935" spans="20:22" x14ac:dyDescent="0.2">
      <c r="T1935" s="62" t="s">
        <v>2616</v>
      </c>
      <c r="U1935" s="77" t="s">
        <v>2616</v>
      </c>
      <c r="V1935" s="64" t="s">
        <v>653</v>
      </c>
    </row>
    <row r="1936" spans="20:22" x14ac:dyDescent="0.2">
      <c r="T1936" s="62" t="s">
        <v>2617</v>
      </c>
      <c r="U1936" s="77" t="s">
        <v>2617</v>
      </c>
      <c r="V1936" s="64" t="s">
        <v>621</v>
      </c>
    </row>
    <row r="1937" spans="20:22" x14ac:dyDescent="0.2">
      <c r="T1937" s="62" t="s">
        <v>2618</v>
      </c>
      <c r="U1937" s="77" t="s">
        <v>2618</v>
      </c>
      <c r="V1937" s="64" t="s">
        <v>624</v>
      </c>
    </row>
    <row r="1938" spans="20:22" x14ac:dyDescent="0.2">
      <c r="T1938" s="62" t="s">
        <v>2619</v>
      </c>
      <c r="U1938" s="77" t="s">
        <v>2619</v>
      </c>
      <c r="V1938" s="64" t="s">
        <v>643</v>
      </c>
    </row>
    <row r="1939" spans="20:22" x14ac:dyDescent="0.2">
      <c r="T1939" s="62" t="s">
        <v>2620</v>
      </c>
      <c r="U1939" s="77" t="s">
        <v>2620</v>
      </c>
      <c r="V1939" s="64" t="s">
        <v>645</v>
      </c>
    </row>
    <row r="1940" spans="20:22" x14ac:dyDescent="0.2">
      <c r="T1940" s="62" t="s">
        <v>2621</v>
      </c>
      <c r="U1940" s="77" t="s">
        <v>2621</v>
      </c>
      <c r="V1940" s="64" t="s">
        <v>647</v>
      </c>
    </row>
    <row r="1941" spans="20:22" x14ac:dyDescent="0.2">
      <c r="T1941" s="62" t="s">
        <v>2622</v>
      </c>
      <c r="U1941" s="77" t="s">
        <v>2622</v>
      </c>
      <c r="V1941" s="64" t="s">
        <v>650</v>
      </c>
    </row>
    <row r="1942" spans="20:22" x14ac:dyDescent="0.2">
      <c r="T1942" s="62" t="s">
        <v>2623</v>
      </c>
      <c r="U1942" s="77" t="s">
        <v>2623</v>
      </c>
      <c r="V1942" s="64" t="s">
        <v>653</v>
      </c>
    </row>
    <row r="1943" spans="20:22" x14ac:dyDescent="0.2">
      <c r="T1943" s="62" t="s">
        <v>2624</v>
      </c>
      <c r="U1943" s="77" t="s">
        <v>2624</v>
      </c>
      <c r="V1943" s="64" t="s">
        <v>621</v>
      </c>
    </row>
    <row r="1944" spans="20:22" x14ac:dyDescent="0.2">
      <c r="T1944" s="62" t="s">
        <v>2625</v>
      </c>
      <c r="U1944" s="77" t="s">
        <v>2625</v>
      </c>
      <c r="V1944" s="64" t="s">
        <v>624</v>
      </c>
    </row>
    <row r="1945" spans="20:22" x14ac:dyDescent="0.2">
      <c r="T1945" s="62" t="s">
        <v>2626</v>
      </c>
      <c r="U1945" s="77" t="s">
        <v>2626</v>
      </c>
      <c r="V1945" s="64" t="s">
        <v>643</v>
      </c>
    </row>
    <row r="1946" spans="20:22" x14ac:dyDescent="0.2">
      <c r="T1946" s="62" t="s">
        <v>2627</v>
      </c>
      <c r="U1946" s="77" t="s">
        <v>2627</v>
      </c>
      <c r="V1946" s="64" t="s">
        <v>645</v>
      </c>
    </row>
    <row r="1947" spans="20:22" x14ac:dyDescent="0.2">
      <c r="T1947" s="62" t="s">
        <v>2628</v>
      </c>
      <c r="U1947" s="77" t="s">
        <v>2628</v>
      </c>
      <c r="V1947" s="64" t="s">
        <v>647</v>
      </c>
    </row>
    <row r="1948" spans="20:22" x14ac:dyDescent="0.2">
      <c r="T1948" s="62" t="s">
        <v>2629</v>
      </c>
      <c r="U1948" s="77" t="s">
        <v>2629</v>
      </c>
      <c r="V1948" s="64" t="s">
        <v>650</v>
      </c>
    </row>
    <row r="1949" spans="20:22" x14ac:dyDescent="0.2">
      <c r="T1949" s="62" t="s">
        <v>2630</v>
      </c>
      <c r="U1949" s="77" t="s">
        <v>2630</v>
      </c>
      <c r="V1949" s="64" t="s">
        <v>653</v>
      </c>
    </row>
    <row r="1950" spans="20:22" x14ac:dyDescent="0.2">
      <c r="T1950" s="62" t="s">
        <v>2631</v>
      </c>
      <c r="U1950" s="77" t="s">
        <v>2631</v>
      </c>
      <c r="V1950" s="64" t="s">
        <v>621</v>
      </c>
    </row>
    <row r="1951" spans="20:22" x14ac:dyDescent="0.2">
      <c r="T1951" s="62" t="s">
        <v>2632</v>
      </c>
      <c r="U1951" s="77" t="s">
        <v>2632</v>
      </c>
      <c r="V1951" s="64" t="s">
        <v>624</v>
      </c>
    </row>
    <row r="1952" spans="20:22" x14ac:dyDescent="0.2">
      <c r="T1952" s="62" t="s">
        <v>2633</v>
      </c>
      <c r="U1952" s="77" t="s">
        <v>2633</v>
      </c>
      <c r="V1952" s="64" t="s">
        <v>643</v>
      </c>
    </row>
    <row r="1953" spans="20:22" x14ac:dyDescent="0.2">
      <c r="T1953" s="62" t="s">
        <v>2634</v>
      </c>
      <c r="U1953" s="77" t="s">
        <v>2634</v>
      </c>
      <c r="V1953" s="64" t="s">
        <v>645</v>
      </c>
    </row>
    <row r="1954" spans="20:22" x14ac:dyDescent="0.2">
      <c r="T1954" s="62" t="s">
        <v>2635</v>
      </c>
      <c r="U1954" s="77" t="s">
        <v>2635</v>
      </c>
      <c r="V1954" s="64" t="s">
        <v>647</v>
      </c>
    </row>
    <row r="1955" spans="20:22" x14ac:dyDescent="0.2">
      <c r="T1955" s="62" t="s">
        <v>2636</v>
      </c>
      <c r="U1955" s="77" t="s">
        <v>2636</v>
      </c>
      <c r="V1955" s="64" t="s">
        <v>650</v>
      </c>
    </row>
    <row r="1956" spans="20:22" x14ac:dyDescent="0.2">
      <c r="T1956" s="62" t="s">
        <v>2637</v>
      </c>
      <c r="U1956" s="77" t="s">
        <v>2637</v>
      </c>
      <c r="V1956" s="64" t="s">
        <v>653</v>
      </c>
    </row>
    <row r="1957" spans="20:22" x14ac:dyDescent="0.2">
      <c r="T1957" s="62" t="s">
        <v>2638</v>
      </c>
      <c r="U1957" s="77" t="s">
        <v>2638</v>
      </c>
      <c r="V1957" s="64" t="s">
        <v>621</v>
      </c>
    </row>
    <row r="1958" spans="20:22" x14ac:dyDescent="0.2">
      <c r="T1958" s="62" t="s">
        <v>2639</v>
      </c>
      <c r="U1958" s="77" t="s">
        <v>2639</v>
      </c>
      <c r="V1958" s="64" t="s">
        <v>624</v>
      </c>
    </row>
    <row r="1959" spans="20:22" x14ac:dyDescent="0.2">
      <c r="T1959" s="62" t="s">
        <v>2640</v>
      </c>
      <c r="U1959" s="77" t="s">
        <v>2640</v>
      </c>
      <c r="V1959" s="64" t="s">
        <v>643</v>
      </c>
    </row>
    <row r="1960" spans="20:22" x14ac:dyDescent="0.2">
      <c r="T1960" s="62" t="s">
        <v>2641</v>
      </c>
      <c r="U1960" s="77" t="s">
        <v>2641</v>
      </c>
      <c r="V1960" s="64" t="s">
        <v>645</v>
      </c>
    </row>
    <row r="1961" spans="20:22" x14ac:dyDescent="0.2">
      <c r="T1961" s="62" t="s">
        <v>2642</v>
      </c>
      <c r="U1961" s="77" t="s">
        <v>2642</v>
      </c>
      <c r="V1961" s="64" t="s">
        <v>647</v>
      </c>
    </row>
    <row r="1962" spans="20:22" x14ac:dyDescent="0.2">
      <c r="T1962" s="62" t="s">
        <v>2643</v>
      </c>
      <c r="U1962" s="77" t="s">
        <v>2643</v>
      </c>
      <c r="V1962" s="64" t="s">
        <v>650</v>
      </c>
    </row>
    <row r="1963" spans="20:22" x14ac:dyDescent="0.2">
      <c r="T1963" s="62" t="s">
        <v>2644</v>
      </c>
      <c r="U1963" s="77" t="s">
        <v>2644</v>
      </c>
      <c r="V1963" s="64" t="s">
        <v>653</v>
      </c>
    </row>
    <row r="1964" spans="20:22" x14ac:dyDescent="0.2">
      <c r="T1964" s="62" t="s">
        <v>2645</v>
      </c>
      <c r="U1964" s="77" t="s">
        <v>2645</v>
      </c>
      <c r="V1964" s="64" t="s">
        <v>621</v>
      </c>
    </row>
    <row r="1965" spans="20:22" x14ac:dyDescent="0.2">
      <c r="T1965" s="62" t="s">
        <v>2646</v>
      </c>
      <c r="U1965" s="77" t="s">
        <v>2646</v>
      </c>
      <c r="V1965" s="64" t="s">
        <v>624</v>
      </c>
    </row>
    <row r="1966" spans="20:22" x14ac:dyDescent="0.2">
      <c r="T1966" s="62" t="s">
        <v>2647</v>
      </c>
      <c r="U1966" s="77" t="s">
        <v>2647</v>
      </c>
      <c r="V1966" s="64" t="s">
        <v>643</v>
      </c>
    </row>
    <row r="1967" spans="20:22" x14ac:dyDescent="0.2">
      <c r="T1967" s="62" t="s">
        <v>2648</v>
      </c>
      <c r="U1967" s="77" t="s">
        <v>2648</v>
      </c>
      <c r="V1967" s="64" t="s">
        <v>645</v>
      </c>
    </row>
    <row r="1968" spans="20:22" x14ac:dyDescent="0.2">
      <c r="T1968" s="62" t="s">
        <v>2649</v>
      </c>
      <c r="U1968" s="77" t="s">
        <v>2649</v>
      </c>
      <c r="V1968" s="64" t="s">
        <v>647</v>
      </c>
    </row>
    <row r="1969" spans="20:22" x14ac:dyDescent="0.2">
      <c r="T1969" s="62" t="s">
        <v>2650</v>
      </c>
      <c r="U1969" s="77" t="s">
        <v>2650</v>
      </c>
      <c r="V1969" s="64" t="s">
        <v>650</v>
      </c>
    </row>
    <row r="1970" spans="20:22" x14ac:dyDescent="0.2">
      <c r="T1970" s="62" t="s">
        <v>2651</v>
      </c>
      <c r="U1970" s="77" t="s">
        <v>2651</v>
      </c>
      <c r="V1970" s="64" t="s">
        <v>653</v>
      </c>
    </row>
    <row r="1971" spans="20:22" x14ac:dyDescent="0.2">
      <c r="T1971" s="62" t="s">
        <v>2652</v>
      </c>
      <c r="U1971" s="77" t="s">
        <v>2652</v>
      </c>
      <c r="V1971" s="64" t="s">
        <v>621</v>
      </c>
    </row>
    <row r="1972" spans="20:22" x14ac:dyDescent="0.2">
      <c r="T1972" s="62" t="s">
        <v>2653</v>
      </c>
      <c r="U1972" s="77" t="s">
        <v>2653</v>
      </c>
      <c r="V1972" s="64" t="s">
        <v>624</v>
      </c>
    </row>
    <row r="1973" spans="20:22" x14ac:dyDescent="0.2">
      <c r="T1973" s="62" t="s">
        <v>2654</v>
      </c>
      <c r="U1973" s="77" t="s">
        <v>2654</v>
      </c>
      <c r="V1973" s="64" t="s">
        <v>643</v>
      </c>
    </row>
    <row r="1974" spans="20:22" x14ac:dyDescent="0.2">
      <c r="T1974" s="62" t="s">
        <v>2655</v>
      </c>
      <c r="U1974" s="77" t="s">
        <v>2655</v>
      </c>
      <c r="V1974" s="64" t="s">
        <v>645</v>
      </c>
    </row>
    <row r="1975" spans="20:22" x14ac:dyDescent="0.2">
      <c r="T1975" s="62" t="s">
        <v>2656</v>
      </c>
      <c r="U1975" s="77" t="s">
        <v>2656</v>
      </c>
      <c r="V1975" s="64" t="s">
        <v>647</v>
      </c>
    </row>
    <row r="1976" spans="20:22" x14ac:dyDescent="0.2">
      <c r="T1976" s="62" t="s">
        <v>2657</v>
      </c>
      <c r="U1976" s="77" t="s">
        <v>2657</v>
      </c>
      <c r="V1976" s="64" t="s">
        <v>650</v>
      </c>
    </row>
    <row r="1977" spans="20:22" x14ac:dyDescent="0.2">
      <c r="T1977" s="62" t="s">
        <v>2658</v>
      </c>
      <c r="U1977" s="77" t="s">
        <v>2658</v>
      </c>
      <c r="V1977" s="64" t="s">
        <v>653</v>
      </c>
    </row>
    <row r="1978" spans="20:22" x14ac:dyDescent="0.2">
      <c r="T1978" s="62" t="s">
        <v>2659</v>
      </c>
      <c r="U1978" s="77" t="s">
        <v>2659</v>
      </c>
      <c r="V1978" s="64" t="s">
        <v>621</v>
      </c>
    </row>
    <row r="1979" spans="20:22" x14ac:dyDescent="0.2">
      <c r="T1979" s="62" t="s">
        <v>2660</v>
      </c>
      <c r="U1979" s="77" t="s">
        <v>2660</v>
      </c>
      <c r="V1979" s="64" t="s">
        <v>624</v>
      </c>
    </row>
    <row r="1980" spans="20:22" x14ac:dyDescent="0.2">
      <c r="T1980" s="62" t="s">
        <v>2661</v>
      </c>
      <c r="U1980" s="77" t="s">
        <v>2661</v>
      </c>
      <c r="V1980" s="64" t="s">
        <v>643</v>
      </c>
    </row>
    <row r="1981" spans="20:22" x14ac:dyDescent="0.2">
      <c r="T1981" s="62" t="s">
        <v>2662</v>
      </c>
      <c r="U1981" s="77" t="s">
        <v>2662</v>
      </c>
      <c r="V1981" s="64" t="s">
        <v>645</v>
      </c>
    </row>
    <row r="1982" spans="20:22" x14ac:dyDescent="0.2">
      <c r="T1982" s="62" t="s">
        <v>2663</v>
      </c>
      <c r="U1982" s="77" t="s">
        <v>2663</v>
      </c>
      <c r="V1982" s="64" t="s">
        <v>647</v>
      </c>
    </row>
    <row r="1983" spans="20:22" x14ac:dyDescent="0.2">
      <c r="T1983" s="62" t="s">
        <v>2664</v>
      </c>
      <c r="U1983" s="77" t="s">
        <v>2664</v>
      </c>
      <c r="V1983" s="64" t="s">
        <v>650</v>
      </c>
    </row>
    <row r="1984" spans="20:22" x14ac:dyDescent="0.2">
      <c r="T1984" s="62" t="s">
        <v>2665</v>
      </c>
      <c r="U1984" s="77" t="s">
        <v>2665</v>
      </c>
      <c r="V1984" s="64" t="s">
        <v>653</v>
      </c>
    </row>
    <row r="1985" spans="20:22" x14ac:dyDescent="0.2">
      <c r="T1985" s="62" t="s">
        <v>2666</v>
      </c>
      <c r="U1985" s="77" t="s">
        <v>2666</v>
      </c>
      <c r="V1985" s="64" t="s">
        <v>621</v>
      </c>
    </row>
    <row r="1986" spans="20:22" x14ac:dyDescent="0.2">
      <c r="T1986" s="62" t="s">
        <v>2667</v>
      </c>
      <c r="U1986" s="77" t="s">
        <v>2667</v>
      </c>
      <c r="V1986" s="64" t="s">
        <v>624</v>
      </c>
    </row>
    <row r="1987" spans="20:22" x14ac:dyDescent="0.2">
      <c r="T1987" s="62" t="s">
        <v>2668</v>
      </c>
      <c r="U1987" s="77" t="s">
        <v>2668</v>
      </c>
      <c r="V1987" s="64" t="s">
        <v>643</v>
      </c>
    </row>
    <row r="1988" spans="20:22" x14ac:dyDescent="0.2">
      <c r="T1988" s="62" t="s">
        <v>2669</v>
      </c>
      <c r="U1988" s="77" t="s">
        <v>2669</v>
      </c>
      <c r="V1988" s="64" t="s">
        <v>645</v>
      </c>
    </row>
    <row r="1989" spans="20:22" x14ac:dyDescent="0.2">
      <c r="T1989" s="62" t="s">
        <v>2670</v>
      </c>
      <c r="U1989" s="77" t="s">
        <v>2670</v>
      </c>
      <c r="V1989" s="64" t="s">
        <v>647</v>
      </c>
    </row>
    <row r="1990" spans="20:22" x14ac:dyDescent="0.2">
      <c r="T1990" s="62" t="s">
        <v>2671</v>
      </c>
      <c r="U1990" s="77" t="s">
        <v>2671</v>
      </c>
      <c r="V1990" s="64" t="s">
        <v>650</v>
      </c>
    </row>
    <row r="1991" spans="20:22" x14ac:dyDescent="0.2">
      <c r="T1991" s="62" t="s">
        <v>2672</v>
      </c>
      <c r="U1991" s="77" t="s">
        <v>2672</v>
      </c>
      <c r="V1991" s="64" t="s">
        <v>653</v>
      </c>
    </row>
    <row r="1992" spans="20:22" x14ac:dyDescent="0.2">
      <c r="T1992" s="62" t="s">
        <v>2673</v>
      </c>
      <c r="U1992" s="77" t="s">
        <v>2673</v>
      </c>
      <c r="V1992" s="64" t="s">
        <v>621</v>
      </c>
    </row>
    <row r="1993" spans="20:22" x14ac:dyDescent="0.2">
      <c r="T1993" s="62" t="s">
        <v>2674</v>
      </c>
      <c r="U1993" s="77" t="s">
        <v>2674</v>
      </c>
      <c r="V1993" s="64" t="s">
        <v>624</v>
      </c>
    </row>
    <row r="1994" spans="20:22" x14ac:dyDescent="0.2">
      <c r="T1994" s="62" t="s">
        <v>2675</v>
      </c>
      <c r="U1994" s="77" t="s">
        <v>2675</v>
      </c>
      <c r="V1994" s="64" t="s">
        <v>643</v>
      </c>
    </row>
    <row r="1995" spans="20:22" x14ac:dyDescent="0.2">
      <c r="T1995" s="62" t="s">
        <v>2676</v>
      </c>
      <c r="U1995" s="77" t="s">
        <v>2676</v>
      </c>
      <c r="V1995" s="64" t="s">
        <v>645</v>
      </c>
    </row>
    <row r="1996" spans="20:22" x14ac:dyDescent="0.2">
      <c r="T1996" s="62" t="s">
        <v>2677</v>
      </c>
      <c r="U1996" s="77" t="s">
        <v>2677</v>
      </c>
      <c r="V1996" s="64" t="s">
        <v>647</v>
      </c>
    </row>
    <row r="1997" spans="20:22" x14ac:dyDescent="0.2">
      <c r="T1997" s="62" t="s">
        <v>2678</v>
      </c>
      <c r="U1997" s="77" t="s">
        <v>2678</v>
      </c>
      <c r="V1997" s="64" t="s">
        <v>650</v>
      </c>
    </row>
    <row r="1998" spans="20:22" x14ac:dyDescent="0.2">
      <c r="T1998" s="62" t="s">
        <v>2679</v>
      </c>
      <c r="U1998" s="77" t="s">
        <v>2679</v>
      </c>
      <c r="V1998" s="64" t="s">
        <v>653</v>
      </c>
    </row>
    <row r="1999" spans="20:22" x14ac:dyDescent="0.2">
      <c r="T1999" s="62" t="s">
        <v>2680</v>
      </c>
      <c r="U1999" s="77" t="s">
        <v>2680</v>
      </c>
      <c r="V1999" s="64" t="s">
        <v>621</v>
      </c>
    </row>
    <row r="2000" spans="20:22" x14ac:dyDescent="0.2">
      <c r="T2000" s="62" t="s">
        <v>2681</v>
      </c>
      <c r="U2000" s="77" t="s">
        <v>2681</v>
      </c>
      <c r="V2000" s="64" t="s">
        <v>624</v>
      </c>
    </row>
    <row r="2001" spans="20:22" x14ac:dyDescent="0.2">
      <c r="T2001" s="62" t="s">
        <v>2682</v>
      </c>
      <c r="U2001" s="77" t="s">
        <v>2682</v>
      </c>
      <c r="V2001" s="64" t="s">
        <v>643</v>
      </c>
    </row>
    <row r="2002" spans="20:22" x14ac:dyDescent="0.2">
      <c r="T2002" s="62" t="s">
        <v>2683</v>
      </c>
      <c r="U2002" s="77" t="s">
        <v>2683</v>
      </c>
      <c r="V2002" s="64" t="s">
        <v>645</v>
      </c>
    </row>
    <row r="2003" spans="20:22" x14ac:dyDescent="0.2">
      <c r="T2003" s="62" t="s">
        <v>2684</v>
      </c>
      <c r="U2003" s="77" t="s">
        <v>2684</v>
      </c>
      <c r="V2003" s="64" t="s">
        <v>647</v>
      </c>
    </row>
    <row r="2004" spans="20:22" x14ac:dyDescent="0.2">
      <c r="T2004" s="62" t="s">
        <v>2685</v>
      </c>
      <c r="U2004" s="77" t="s">
        <v>2685</v>
      </c>
      <c r="V2004" s="64" t="s">
        <v>650</v>
      </c>
    </row>
    <row r="2005" spans="20:22" x14ac:dyDescent="0.2">
      <c r="T2005" s="62" t="s">
        <v>2686</v>
      </c>
      <c r="U2005" s="77" t="s">
        <v>2686</v>
      </c>
      <c r="V2005" s="64" t="s">
        <v>653</v>
      </c>
    </row>
    <row r="2006" spans="20:22" x14ac:dyDescent="0.2">
      <c r="T2006" s="62" t="s">
        <v>2687</v>
      </c>
      <c r="U2006" s="77" t="s">
        <v>2687</v>
      </c>
      <c r="V2006" s="64" t="s">
        <v>621</v>
      </c>
    </row>
    <row r="2007" spans="20:22" x14ac:dyDescent="0.2">
      <c r="T2007" s="62" t="s">
        <v>2688</v>
      </c>
      <c r="U2007" s="77" t="s">
        <v>2688</v>
      </c>
      <c r="V2007" s="64" t="s">
        <v>624</v>
      </c>
    </row>
    <row r="2008" spans="20:22" x14ac:dyDescent="0.2">
      <c r="T2008" s="62" t="s">
        <v>2689</v>
      </c>
      <c r="U2008" s="77" t="s">
        <v>2689</v>
      </c>
      <c r="V2008" s="64" t="s">
        <v>643</v>
      </c>
    </row>
    <row r="2009" spans="20:22" x14ac:dyDescent="0.2">
      <c r="T2009" s="62" t="s">
        <v>2690</v>
      </c>
      <c r="U2009" s="77" t="s">
        <v>2690</v>
      </c>
      <c r="V2009" s="64" t="s">
        <v>645</v>
      </c>
    </row>
    <row r="2010" spans="20:22" x14ac:dyDescent="0.2">
      <c r="T2010" s="62" t="s">
        <v>2691</v>
      </c>
      <c r="U2010" s="77" t="s">
        <v>2691</v>
      </c>
      <c r="V2010" s="64" t="s">
        <v>647</v>
      </c>
    </row>
    <row r="2011" spans="20:22" x14ac:dyDescent="0.2">
      <c r="T2011" s="62" t="s">
        <v>2692</v>
      </c>
      <c r="U2011" s="77" t="s">
        <v>2692</v>
      </c>
      <c r="V2011" s="64" t="s">
        <v>650</v>
      </c>
    </row>
    <row r="2012" spans="20:22" x14ac:dyDescent="0.2">
      <c r="T2012" s="62" t="s">
        <v>2693</v>
      </c>
      <c r="U2012" s="77" t="s">
        <v>2693</v>
      </c>
      <c r="V2012" s="64" t="s">
        <v>653</v>
      </c>
    </row>
    <row r="2013" spans="20:22" x14ac:dyDescent="0.2">
      <c r="T2013" s="62" t="s">
        <v>2694</v>
      </c>
      <c r="U2013" s="77" t="s">
        <v>2694</v>
      </c>
      <c r="V2013" s="64" t="s">
        <v>621</v>
      </c>
    </row>
    <row r="2014" spans="20:22" x14ac:dyDescent="0.2">
      <c r="T2014" s="62" t="s">
        <v>2695</v>
      </c>
      <c r="U2014" s="77" t="s">
        <v>2695</v>
      </c>
      <c r="V2014" s="64" t="s">
        <v>624</v>
      </c>
    </row>
    <row r="2015" spans="20:22" x14ac:dyDescent="0.2">
      <c r="T2015" s="62" t="s">
        <v>2696</v>
      </c>
      <c r="U2015" s="77" t="s">
        <v>2696</v>
      </c>
      <c r="V2015" s="64" t="s">
        <v>643</v>
      </c>
    </row>
    <row r="2016" spans="20:22" x14ac:dyDescent="0.2">
      <c r="T2016" s="62" t="s">
        <v>2697</v>
      </c>
      <c r="U2016" s="77" t="s">
        <v>2697</v>
      </c>
      <c r="V2016" s="64" t="s">
        <v>645</v>
      </c>
    </row>
    <row r="2017" spans="20:22" x14ac:dyDescent="0.2">
      <c r="T2017" s="62" t="s">
        <v>2698</v>
      </c>
      <c r="U2017" s="77" t="s">
        <v>2698</v>
      </c>
      <c r="V2017" s="64" t="s">
        <v>647</v>
      </c>
    </row>
    <row r="2018" spans="20:22" x14ac:dyDescent="0.2">
      <c r="T2018" s="62" t="s">
        <v>2699</v>
      </c>
      <c r="U2018" s="77" t="s">
        <v>2699</v>
      </c>
      <c r="V2018" s="64" t="s">
        <v>650</v>
      </c>
    </row>
    <row r="2019" spans="20:22" x14ac:dyDescent="0.2">
      <c r="T2019" s="62" t="s">
        <v>2700</v>
      </c>
      <c r="U2019" s="77" t="s">
        <v>2700</v>
      </c>
      <c r="V2019" s="64" t="s">
        <v>653</v>
      </c>
    </row>
    <row r="2020" spans="20:22" x14ac:dyDescent="0.2">
      <c r="T2020" s="62" t="s">
        <v>2701</v>
      </c>
      <c r="U2020" s="77" t="s">
        <v>2701</v>
      </c>
      <c r="V2020" s="64" t="s">
        <v>621</v>
      </c>
    </row>
    <row r="2021" spans="20:22" x14ac:dyDescent="0.2">
      <c r="T2021" s="62" t="s">
        <v>2702</v>
      </c>
      <c r="U2021" s="77" t="s">
        <v>2702</v>
      </c>
      <c r="V2021" s="64" t="s">
        <v>624</v>
      </c>
    </row>
    <row r="2022" spans="20:22" x14ac:dyDescent="0.2">
      <c r="T2022" s="62" t="s">
        <v>2703</v>
      </c>
      <c r="U2022" s="77" t="s">
        <v>2703</v>
      </c>
      <c r="V2022" s="64" t="s">
        <v>643</v>
      </c>
    </row>
    <row r="2023" spans="20:22" x14ac:dyDescent="0.2">
      <c r="T2023" s="62" t="s">
        <v>2704</v>
      </c>
      <c r="U2023" s="77" t="s">
        <v>2704</v>
      </c>
      <c r="V2023" s="64" t="s">
        <v>645</v>
      </c>
    </row>
    <row r="2024" spans="20:22" x14ac:dyDescent="0.2">
      <c r="T2024" s="62" t="s">
        <v>2705</v>
      </c>
      <c r="U2024" s="77" t="s">
        <v>2705</v>
      </c>
      <c r="V2024" s="64" t="s">
        <v>647</v>
      </c>
    </row>
    <row r="2025" spans="20:22" x14ac:dyDescent="0.2">
      <c r="T2025" s="62" t="s">
        <v>2706</v>
      </c>
      <c r="U2025" s="77" t="s">
        <v>2706</v>
      </c>
      <c r="V2025" s="64" t="s">
        <v>650</v>
      </c>
    </row>
    <row r="2026" spans="20:22" x14ac:dyDescent="0.2">
      <c r="T2026" s="62" t="s">
        <v>2707</v>
      </c>
      <c r="U2026" s="77" t="s">
        <v>2707</v>
      </c>
      <c r="V2026" s="64" t="s">
        <v>653</v>
      </c>
    </row>
    <row r="2027" spans="20:22" x14ac:dyDescent="0.2">
      <c r="T2027" s="62" t="s">
        <v>2708</v>
      </c>
      <c r="U2027" s="77" t="s">
        <v>2708</v>
      </c>
      <c r="V2027" s="64" t="s">
        <v>621</v>
      </c>
    </row>
    <row r="2028" spans="20:22" x14ac:dyDescent="0.2">
      <c r="T2028" s="62" t="s">
        <v>2709</v>
      </c>
      <c r="U2028" s="77" t="s">
        <v>2709</v>
      </c>
      <c r="V2028" s="64" t="s">
        <v>624</v>
      </c>
    </row>
    <row r="2029" spans="20:22" x14ac:dyDescent="0.2">
      <c r="T2029" s="62" t="s">
        <v>2710</v>
      </c>
      <c r="U2029" s="77" t="s">
        <v>2710</v>
      </c>
      <c r="V2029" s="64" t="s">
        <v>643</v>
      </c>
    </row>
    <row r="2030" spans="20:22" x14ac:dyDescent="0.2">
      <c r="T2030" s="62" t="s">
        <v>2711</v>
      </c>
      <c r="U2030" s="77" t="s">
        <v>2711</v>
      </c>
      <c r="V2030" s="64" t="s">
        <v>645</v>
      </c>
    </row>
    <row r="2031" spans="20:22" x14ac:dyDescent="0.2">
      <c r="T2031" s="62" t="s">
        <v>2712</v>
      </c>
      <c r="U2031" s="77" t="s">
        <v>2712</v>
      </c>
      <c r="V2031" s="64" t="s">
        <v>647</v>
      </c>
    </row>
    <row r="2032" spans="20:22" x14ac:dyDescent="0.2">
      <c r="T2032" s="62" t="s">
        <v>2713</v>
      </c>
      <c r="U2032" s="77" t="s">
        <v>2713</v>
      </c>
      <c r="V2032" s="64" t="s">
        <v>650</v>
      </c>
    </row>
    <row r="2033" spans="20:22" x14ac:dyDescent="0.2">
      <c r="T2033" s="62" t="s">
        <v>2714</v>
      </c>
      <c r="U2033" s="77" t="s">
        <v>2714</v>
      </c>
      <c r="V2033" s="64" t="s">
        <v>653</v>
      </c>
    </row>
    <row r="2034" spans="20:22" x14ac:dyDescent="0.2">
      <c r="T2034" s="62" t="s">
        <v>2715</v>
      </c>
      <c r="U2034" s="77" t="s">
        <v>2715</v>
      </c>
      <c r="V2034" s="64" t="s">
        <v>621</v>
      </c>
    </row>
    <row r="2035" spans="20:22" x14ac:dyDescent="0.2">
      <c r="T2035" s="62" t="s">
        <v>2716</v>
      </c>
      <c r="U2035" s="77" t="s">
        <v>2716</v>
      </c>
      <c r="V2035" s="64" t="s">
        <v>624</v>
      </c>
    </row>
    <row r="2036" spans="20:22" x14ac:dyDescent="0.2">
      <c r="T2036" s="62" t="s">
        <v>2717</v>
      </c>
      <c r="U2036" s="77" t="s">
        <v>2717</v>
      </c>
      <c r="V2036" s="64" t="s">
        <v>643</v>
      </c>
    </row>
    <row r="2037" spans="20:22" x14ac:dyDescent="0.2">
      <c r="T2037" s="62" t="s">
        <v>2718</v>
      </c>
      <c r="U2037" s="77" t="s">
        <v>2718</v>
      </c>
      <c r="V2037" s="64" t="s">
        <v>645</v>
      </c>
    </row>
    <row r="2038" spans="20:22" x14ac:dyDescent="0.2">
      <c r="T2038" s="62" t="s">
        <v>2719</v>
      </c>
      <c r="U2038" s="77" t="s">
        <v>2719</v>
      </c>
      <c r="V2038" s="64" t="s">
        <v>647</v>
      </c>
    </row>
    <row r="2039" spans="20:22" x14ac:dyDescent="0.2">
      <c r="T2039" s="62" t="s">
        <v>2720</v>
      </c>
      <c r="U2039" s="77" t="s">
        <v>2720</v>
      </c>
      <c r="V2039" s="64" t="s">
        <v>650</v>
      </c>
    </row>
    <row r="2040" spans="20:22" x14ac:dyDescent="0.2">
      <c r="T2040" s="62" t="s">
        <v>2721</v>
      </c>
      <c r="U2040" s="77" t="s">
        <v>2721</v>
      </c>
      <c r="V2040" s="64" t="s">
        <v>653</v>
      </c>
    </row>
    <row r="2041" spans="20:22" x14ac:dyDescent="0.2">
      <c r="T2041" s="62" t="s">
        <v>2722</v>
      </c>
      <c r="U2041" s="77" t="s">
        <v>2722</v>
      </c>
      <c r="V2041" s="64" t="s">
        <v>621</v>
      </c>
    </row>
    <row r="2042" spans="20:22" x14ac:dyDescent="0.2">
      <c r="T2042" s="62" t="s">
        <v>2723</v>
      </c>
      <c r="U2042" s="77" t="s">
        <v>2723</v>
      </c>
      <c r="V2042" s="64" t="s">
        <v>624</v>
      </c>
    </row>
    <row r="2043" spans="20:22" x14ac:dyDescent="0.2">
      <c r="T2043" s="62" t="s">
        <v>2724</v>
      </c>
      <c r="U2043" s="77" t="s">
        <v>2724</v>
      </c>
      <c r="V2043" s="64" t="s">
        <v>643</v>
      </c>
    </row>
    <row r="2044" spans="20:22" x14ac:dyDescent="0.2">
      <c r="T2044" s="62" t="s">
        <v>2725</v>
      </c>
      <c r="U2044" s="77" t="s">
        <v>2725</v>
      </c>
      <c r="V2044" s="64" t="s">
        <v>645</v>
      </c>
    </row>
    <row r="2045" spans="20:22" x14ac:dyDescent="0.2">
      <c r="T2045" s="62" t="s">
        <v>2726</v>
      </c>
      <c r="U2045" s="77" t="s">
        <v>2726</v>
      </c>
      <c r="V2045" s="64" t="s">
        <v>647</v>
      </c>
    </row>
    <row r="2046" spans="20:22" x14ac:dyDescent="0.2">
      <c r="T2046" s="62" t="s">
        <v>2727</v>
      </c>
      <c r="U2046" s="77" t="s">
        <v>2727</v>
      </c>
      <c r="V2046" s="64" t="s">
        <v>650</v>
      </c>
    </row>
    <row r="2047" spans="20:22" x14ac:dyDescent="0.2">
      <c r="T2047" s="62" t="s">
        <v>2728</v>
      </c>
      <c r="U2047" s="77" t="s">
        <v>2728</v>
      </c>
      <c r="V2047" s="64" t="s">
        <v>653</v>
      </c>
    </row>
    <row r="2048" spans="20:22" x14ac:dyDescent="0.2">
      <c r="T2048" s="62" t="s">
        <v>2729</v>
      </c>
      <c r="U2048" s="77" t="s">
        <v>2729</v>
      </c>
      <c r="V2048" s="64" t="s">
        <v>621</v>
      </c>
    </row>
    <row r="2049" spans="20:22" x14ac:dyDescent="0.2">
      <c r="T2049" s="62" t="s">
        <v>2730</v>
      </c>
      <c r="U2049" s="77" t="s">
        <v>2730</v>
      </c>
      <c r="V2049" s="64" t="s">
        <v>624</v>
      </c>
    </row>
    <row r="2050" spans="20:22" x14ac:dyDescent="0.2">
      <c r="T2050" s="62" t="s">
        <v>2731</v>
      </c>
      <c r="U2050" s="77" t="s">
        <v>2731</v>
      </c>
      <c r="V2050" s="64" t="s">
        <v>643</v>
      </c>
    </row>
    <row r="2051" spans="20:22" x14ac:dyDescent="0.2">
      <c r="T2051" s="62" t="s">
        <v>2732</v>
      </c>
      <c r="U2051" s="77" t="s">
        <v>2732</v>
      </c>
      <c r="V2051" s="64" t="s">
        <v>645</v>
      </c>
    </row>
    <row r="2052" spans="20:22" x14ac:dyDescent="0.2">
      <c r="T2052" s="62" t="s">
        <v>2733</v>
      </c>
      <c r="U2052" s="77" t="s">
        <v>2733</v>
      </c>
      <c r="V2052" s="64" t="s">
        <v>647</v>
      </c>
    </row>
    <row r="2053" spans="20:22" x14ac:dyDescent="0.2">
      <c r="T2053" s="62" t="s">
        <v>2734</v>
      </c>
      <c r="U2053" s="77" t="s">
        <v>2734</v>
      </c>
      <c r="V2053" s="64" t="s">
        <v>650</v>
      </c>
    </row>
    <row r="2054" spans="20:22" x14ac:dyDescent="0.2">
      <c r="T2054" s="62" t="s">
        <v>2735</v>
      </c>
      <c r="U2054" s="77" t="s">
        <v>2735</v>
      </c>
      <c r="V2054" s="64" t="s">
        <v>653</v>
      </c>
    </row>
    <row r="2055" spans="20:22" x14ac:dyDescent="0.2">
      <c r="T2055" s="62" t="s">
        <v>2736</v>
      </c>
      <c r="U2055" s="77" t="s">
        <v>2736</v>
      </c>
      <c r="V2055" s="64" t="s">
        <v>621</v>
      </c>
    </row>
    <row r="2056" spans="20:22" x14ac:dyDescent="0.2">
      <c r="T2056" s="62" t="s">
        <v>2737</v>
      </c>
      <c r="U2056" s="77" t="s">
        <v>2737</v>
      </c>
      <c r="V2056" s="64" t="s">
        <v>624</v>
      </c>
    </row>
    <row r="2057" spans="20:22" x14ac:dyDescent="0.2">
      <c r="T2057" s="62" t="s">
        <v>2738</v>
      </c>
      <c r="U2057" s="77" t="s">
        <v>2738</v>
      </c>
      <c r="V2057" s="64" t="s">
        <v>643</v>
      </c>
    </row>
    <row r="2058" spans="20:22" x14ac:dyDescent="0.2">
      <c r="T2058" s="62" t="s">
        <v>2739</v>
      </c>
      <c r="U2058" s="77" t="s">
        <v>2739</v>
      </c>
      <c r="V2058" s="64" t="s">
        <v>645</v>
      </c>
    </row>
    <row r="2059" spans="20:22" x14ac:dyDescent="0.2">
      <c r="T2059" s="62" t="s">
        <v>2740</v>
      </c>
      <c r="U2059" s="77" t="s">
        <v>2740</v>
      </c>
      <c r="V2059" s="64" t="s">
        <v>647</v>
      </c>
    </row>
    <row r="2060" spans="20:22" x14ac:dyDescent="0.2">
      <c r="T2060" s="62" t="s">
        <v>2741</v>
      </c>
      <c r="U2060" s="77" t="s">
        <v>2741</v>
      </c>
      <c r="V2060" s="64" t="s">
        <v>650</v>
      </c>
    </row>
    <row r="2061" spans="20:22" x14ac:dyDescent="0.2">
      <c r="T2061" s="62" t="s">
        <v>2742</v>
      </c>
      <c r="U2061" s="77" t="s">
        <v>2742</v>
      </c>
      <c r="V2061" s="64" t="s">
        <v>653</v>
      </c>
    </row>
    <row r="2062" spans="20:22" x14ac:dyDescent="0.2">
      <c r="T2062" s="62" t="s">
        <v>2743</v>
      </c>
      <c r="U2062" s="77" t="s">
        <v>2743</v>
      </c>
      <c r="V2062" s="64" t="s">
        <v>621</v>
      </c>
    </row>
    <row r="2063" spans="20:22" x14ac:dyDescent="0.2">
      <c r="T2063" s="62" t="s">
        <v>2744</v>
      </c>
      <c r="U2063" s="77" t="s">
        <v>2744</v>
      </c>
      <c r="V2063" s="64" t="s">
        <v>624</v>
      </c>
    </row>
    <row r="2064" spans="20:22" x14ac:dyDescent="0.2">
      <c r="T2064" s="62" t="s">
        <v>2745</v>
      </c>
      <c r="U2064" s="77" t="s">
        <v>2745</v>
      </c>
      <c r="V2064" s="64" t="s">
        <v>643</v>
      </c>
    </row>
    <row r="2065" spans="20:22" x14ac:dyDescent="0.2">
      <c r="T2065" s="62" t="s">
        <v>2746</v>
      </c>
      <c r="U2065" s="77" t="s">
        <v>2746</v>
      </c>
      <c r="V2065" s="64" t="s">
        <v>645</v>
      </c>
    </row>
    <row r="2066" spans="20:22" x14ac:dyDescent="0.2">
      <c r="T2066" s="62" t="s">
        <v>2747</v>
      </c>
      <c r="U2066" s="77" t="s">
        <v>2747</v>
      </c>
      <c r="V2066" s="64" t="s">
        <v>647</v>
      </c>
    </row>
    <row r="2067" spans="20:22" x14ac:dyDescent="0.2">
      <c r="T2067" s="62" t="s">
        <v>2748</v>
      </c>
      <c r="U2067" s="77" t="s">
        <v>2748</v>
      </c>
      <c r="V2067" s="64" t="s">
        <v>650</v>
      </c>
    </row>
    <row r="2068" spans="20:22" x14ac:dyDescent="0.2">
      <c r="T2068" s="62" t="s">
        <v>2749</v>
      </c>
      <c r="U2068" s="77" t="s">
        <v>2749</v>
      </c>
      <c r="V2068" s="64" t="s">
        <v>653</v>
      </c>
    </row>
    <row r="2069" spans="20:22" x14ac:dyDescent="0.2">
      <c r="T2069" s="62" t="s">
        <v>2750</v>
      </c>
      <c r="U2069" s="77" t="s">
        <v>2750</v>
      </c>
      <c r="V2069" s="64" t="s">
        <v>621</v>
      </c>
    </row>
    <row r="2070" spans="20:22" x14ac:dyDescent="0.2">
      <c r="T2070" s="62" t="s">
        <v>2751</v>
      </c>
      <c r="U2070" s="77" t="s">
        <v>2751</v>
      </c>
      <c r="V2070" s="64" t="s">
        <v>624</v>
      </c>
    </row>
    <row r="2071" spans="20:22" x14ac:dyDescent="0.2">
      <c r="T2071" s="62" t="s">
        <v>2752</v>
      </c>
      <c r="U2071" s="77" t="s">
        <v>2752</v>
      </c>
      <c r="V2071" s="64" t="s">
        <v>643</v>
      </c>
    </row>
    <row r="2072" spans="20:22" x14ac:dyDescent="0.2">
      <c r="T2072" s="62" t="s">
        <v>2753</v>
      </c>
      <c r="U2072" s="77" t="s">
        <v>2753</v>
      </c>
      <c r="V2072" s="64" t="s">
        <v>645</v>
      </c>
    </row>
    <row r="2073" spans="20:22" x14ac:dyDescent="0.2">
      <c r="T2073" s="62" t="s">
        <v>2754</v>
      </c>
      <c r="U2073" s="77" t="s">
        <v>2754</v>
      </c>
      <c r="V2073" s="64" t="s">
        <v>647</v>
      </c>
    </row>
    <row r="2074" spans="20:22" x14ac:dyDescent="0.2">
      <c r="T2074" s="62" t="s">
        <v>2755</v>
      </c>
      <c r="U2074" s="77" t="s">
        <v>2755</v>
      </c>
      <c r="V2074" s="64" t="s">
        <v>650</v>
      </c>
    </row>
    <row r="2075" spans="20:22" x14ac:dyDescent="0.2">
      <c r="T2075" s="62" t="s">
        <v>2756</v>
      </c>
      <c r="U2075" s="77" t="s">
        <v>2756</v>
      </c>
      <c r="V2075" s="64" t="s">
        <v>653</v>
      </c>
    </row>
    <row r="2076" spans="20:22" x14ac:dyDescent="0.2">
      <c r="T2076" s="62" t="s">
        <v>2757</v>
      </c>
      <c r="U2076" s="77" t="s">
        <v>2757</v>
      </c>
      <c r="V2076" s="64" t="s">
        <v>621</v>
      </c>
    </row>
    <row r="2077" spans="20:22" x14ac:dyDescent="0.2">
      <c r="T2077" s="62" t="s">
        <v>2758</v>
      </c>
      <c r="U2077" s="77" t="s">
        <v>2758</v>
      </c>
      <c r="V2077" s="64" t="s">
        <v>624</v>
      </c>
    </row>
    <row r="2078" spans="20:22" x14ac:dyDescent="0.2">
      <c r="T2078" s="62" t="s">
        <v>2759</v>
      </c>
      <c r="U2078" s="77" t="s">
        <v>2759</v>
      </c>
      <c r="V2078" s="64" t="s">
        <v>643</v>
      </c>
    </row>
    <row r="2079" spans="20:22" x14ac:dyDescent="0.2">
      <c r="T2079" s="62" t="s">
        <v>2760</v>
      </c>
      <c r="U2079" s="77" t="s">
        <v>2760</v>
      </c>
      <c r="V2079" s="64" t="s">
        <v>645</v>
      </c>
    </row>
    <row r="2080" spans="20:22" x14ac:dyDescent="0.2">
      <c r="T2080" s="62" t="s">
        <v>2761</v>
      </c>
      <c r="U2080" s="77" t="s">
        <v>2761</v>
      </c>
      <c r="V2080" s="64" t="s">
        <v>647</v>
      </c>
    </row>
    <row r="2081" spans="20:22" x14ac:dyDescent="0.2">
      <c r="T2081" s="62" t="s">
        <v>2762</v>
      </c>
      <c r="U2081" s="77" t="s">
        <v>2762</v>
      </c>
      <c r="V2081" s="64" t="s">
        <v>650</v>
      </c>
    </row>
    <row r="2082" spans="20:22" x14ac:dyDescent="0.2">
      <c r="T2082" s="62" t="s">
        <v>2763</v>
      </c>
      <c r="U2082" s="77" t="s">
        <v>2763</v>
      </c>
      <c r="V2082" s="64" t="s">
        <v>653</v>
      </c>
    </row>
    <row r="2083" spans="20:22" x14ac:dyDescent="0.2">
      <c r="T2083" s="62" t="s">
        <v>2764</v>
      </c>
      <c r="U2083" s="77" t="s">
        <v>2764</v>
      </c>
      <c r="V2083" s="64" t="s">
        <v>621</v>
      </c>
    </row>
    <row r="2084" spans="20:22" x14ac:dyDescent="0.2">
      <c r="T2084" s="62" t="s">
        <v>2765</v>
      </c>
      <c r="U2084" s="77" t="s">
        <v>2765</v>
      </c>
      <c r="V2084" s="64" t="s">
        <v>624</v>
      </c>
    </row>
    <row r="2085" spans="20:22" x14ac:dyDescent="0.2">
      <c r="T2085" s="62" t="s">
        <v>2766</v>
      </c>
      <c r="U2085" s="77" t="s">
        <v>2766</v>
      </c>
      <c r="V2085" s="64" t="s">
        <v>643</v>
      </c>
    </row>
    <row r="2086" spans="20:22" x14ac:dyDescent="0.2">
      <c r="T2086" s="62" t="s">
        <v>2767</v>
      </c>
      <c r="U2086" s="77" t="s">
        <v>2767</v>
      </c>
      <c r="V2086" s="64" t="s">
        <v>645</v>
      </c>
    </row>
    <row r="2087" spans="20:22" x14ac:dyDescent="0.2">
      <c r="T2087" s="62" t="s">
        <v>2768</v>
      </c>
      <c r="U2087" s="77" t="s">
        <v>2768</v>
      </c>
      <c r="V2087" s="64" t="s">
        <v>647</v>
      </c>
    </row>
    <row r="2088" spans="20:22" x14ac:dyDescent="0.2">
      <c r="T2088" s="62" t="s">
        <v>2769</v>
      </c>
      <c r="U2088" s="77" t="s">
        <v>2769</v>
      </c>
      <c r="V2088" s="64" t="s">
        <v>650</v>
      </c>
    </row>
    <row r="2089" spans="20:22" x14ac:dyDescent="0.2">
      <c r="T2089" s="62" t="s">
        <v>2770</v>
      </c>
      <c r="U2089" s="77" t="s">
        <v>2770</v>
      </c>
      <c r="V2089" s="64" t="s">
        <v>653</v>
      </c>
    </row>
    <row r="2090" spans="20:22" x14ac:dyDescent="0.2">
      <c r="T2090" s="62" t="s">
        <v>2771</v>
      </c>
      <c r="U2090" s="77" t="s">
        <v>2771</v>
      </c>
      <c r="V2090" s="64" t="s">
        <v>621</v>
      </c>
    </row>
    <row r="2091" spans="20:22" x14ac:dyDescent="0.2">
      <c r="T2091" s="62" t="s">
        <v>2772</v>
      </c>
      <c r="U2091" s="77" t="s">
        <v>2772</v>
      </c>
      <c r="V2091" s="64" t="s">
        <v>624</v>
      </c>
    </row>
    <row r="2092" spans="20:22" x14ac:dyDescent="0.2">
      <c r="T2092" s="62" t="s">
        <v>2773</v>
      </c>
      <c r="U2092" s="77" t="s">
        <v>2773</v>
      </c>
      <c r="V2092" s="64" t="s">
        <v>643</v>
      </c>
    </row>
    <row r="2093" spans="20:22" x14ac:dyDescent="0.2">
      <c r="T2093" s="62" t="s">
        <v>2774</v>
      </c>
      <c r="U2093" s="77" t="s">
        <v>2774</v>
      </c>
      <c r="V2093" s="64" t="s">
        <v>645</v>
      </c>
    </row>
    <row r="2094" spans="20:22" x14ac:dyDescent="0.2">
      <c r="T2094" s="62" t="s">
        <v>2775</v>
      </c>
      <c r="U2094" s="77" t="s">
        <v>2775</v>
      </c>
      <c r="V2094" s="64" t="s">
        <v>647</v>
      </c>
    </row>
    <row r="2095" spans="20:22" x14ac:dyDescent="0.2">
      <c r="T2095" s="62" t="s">
        <v>2776</v>
      </c>
      <c r="U2095" s="77" t="s">
        <v>2776</v>
      </c>
      <c r="V2095" s="64" t="s">
        <v>650</v>
      </c>
    </row>
    <row r="2096" spans="20:22" x14ac:dyDescent="0.2">
      <c r="T2096" s="62" t="s">
        <v>2777</v>
      </c>
      <c r="U2096" s="77" t="s">
        <v>2777</v>
      </c>
      <c r="V2096" s="64" t="s">
        <v>653</v>
      </c>
    </row>
    <row r="2097" spans="20:22" x14ac:dyDescent="0.2">
      <c r="T2097" s="62" t="s">
        <v>2778</v>
      </c>
      <c r="U2097" s="77" t="s">
        <v>2778</v>
      </c>
      <c r="V2097" s="64" t="s">
        <v>621</v>
      </c>
    </row>
    <row r="2098" spans="20:22" x14ac:dyDescent="0.2">
      <c r="T2098" s="62" t="s">
        <v>2779</v>
      </c>
      <c r="U2098" s="77" t="s">
        <v>2779</v>
      </c>
      <c r="V2098" s="64" t="s">
        <v>624</v>
      </c>
    </row>
    <row r="2099" spans="20:22" x14ac:dyDescent="0.2">
      <c r="T2099" s="62" t="s">
        <v>2780</v>
      </c>
      <c r="U2099" s="77" t="s">
        <v>2780</v>
      </c>
      <c r="V2099" s="64" t="s">
        <v>643</v>
      </c>
    </row>
    <row r="2100" spans="20:22" x14ac:dyDescent="0.2">
      <c r="T2100" s="62" t="s">
        <v>2781</v>
      </c>
      <c r="U2100" s="77" t="s">
        <v>2781</v>
      </c>
      <c r="V2100" s="64" t="s">
        <v>645</v>
      </c>
    </row>
    <row r="2101" spans="20:22" x14ac:dyDescent="0.2">
      <c r="T2101" s="62" t="s">
        <v>2782</v>
      </c>
      <c r="U2101" s="77" t="s">
        <v>2782</v>
      </c>
      <c r="V2101" s="64" t="s">
        <v>647</v>
      </c>
    </row>
    <row r="2102" spans="20:22" x14ac:dyDescent="0.2">
      <c r="T2102" s="62" t="s">
        <v>2783</v>
      </c>
      <c r="U2102" s="77" t="s">
        <v>2783</v>
      </c>
      <c r="V2102" s="64" t="s">
        <v>650</v>
      </c>
    </row>
    <row r="2103" spans="20:22" x14ac:dyDescent="0.2">
      <c r="T2103" s="62" t="s">
        <v>2784</v>
      </c>
      <c r="U2103" s="77" t="s">
        <v>2784</v>
      </c>
      <c r="V2103" s="64" t="s">
        <v>653</v>
      </c>
    </row>
    <row r="2104" spans="20:22" x14ac:dyDescent="0.2">
      <c r="T2104" s="62" t="s">
        <v>2785</v>
      </c>
      <c r="U2104" s="77" t="s">
        <v>2785</v>
      </c>
      <c r="V2104" s="64" t="s">
        <v>621</v>
      </c>
    </row>
    <row r="2105" spans="20:22" x14ac:dyDescent="0.2">
      <c r="T2105" s="62" t="s">
        <v>2786</v>
      </c>
      <c r="U2105" s="77" t="s">
        <v>2786</v>
      </c>
      <c r="V2105" s="64" t="s">
        <v>624</v>
      </c>
    </row>
    <row r="2106" spans="20:22" x14ac:dyDescent="0.2">
      <c r="T2106" s="62" t="s">
        <v>2787</v>
      </c>
      <c r="U2106" s="77" t="s">
        <v>2787</v>
      </c>
      <c r="V2106" s="64" t="s">
        <v>643</v>
      </c>
    </row>
    <row r="2107" spans="20:22" x14ac:dyDescent="0.2">
      <c r="T2107" s="62" t="s">
        <v>2788</v>
      </c>
      <c r="U2107" s="77" t="s">
        <v>2788</v>
      </c>
      <c r="V2107" s="64" t="s">
        <v>645</v>
      </c>
    </row>
    <row r="2108" spans="20:22" x14ac:dyDescent="0.2">
      <c r="T2108" s="62" t="s">
        <v>2789</v>
      </c>
      <c r="U2108" s="77" t="s">
        <v>2789</v>
      </c>
      <c r="V2108" s="64" t="s">
        <v>647</v>
      </c>
    </row>
    <row r="2109" spans="20:22" x14ac:dyDescent="0.2">
      <c r="T2109" s="62" t="s">
        <v>2790</v>
      </c>
      <c r="U2109" s="77" t="s">
        <v>2790</v>
      </c>
      <c r="V2109" s="64" t="s">
        <v>650</v>
      </c>
    </row>
    <row r="2110" spans="20:22" x14ac:dyDescent="0.2">
      <c r="T2110" s="62" t="s">
        <v>2791</v>
      </c>
      <c r="U2110" s="77" t="s">
        <v>2791</v>
      </c>
      <c r="V2110" s="64" t="s">
        <v>653</v>
      </c>
    </row>
    <row r="2111" spans="20:22" x14ac:dyDescent="0.2">
      <c r="T2111" s="62" t="s">
        <v>2792</v>
      </c>
      <c r="U2111" s="77" t="s">
        <v>2792</v>
      </c>
      <c r="V2111" s="64" t="s">
        <v>621</v>
      </c>
    </row>
    <row r="2112" spans="20:22" x14ac:dyDescent="0.2">
      <c r="T2112" s="62" t="s">
        <v>2793</v>
      </c>
      <c r="U2112" s="77" t="s">
        <v>2793</v>
      </c>
      <c r="V2112" s="64" t="s">
        <v>624</v>
      </c>
    </row>
    <row r="2113" spans="20:22" x14ac:dyDescent="0.2">
      <c r="T2113" s="62" t="s">
        <v>2794</v>
      </c>
      <c r="U2113" s="77" t="s">
        <v>2794</v>
      </c>
      <c r="V2113" s="64" t="s">
        <v>643</v>
      </c>
    </row>
    <row r="2114" spans="20:22" x14ac:dyDescent="0.2">
      <c r="T2114" s="62" t="s">
        <v>2795</v>
      </c>
      <c r="U2114" s="77" t="s">
        <v>2795</v>
      </c>
      <c r="V2114" s="64" t="s">
        <v>645</v>
      </c>
    </row>
    <row r="2115" spans="20:22" x14ac:dyDescent="0.2">
      <c r="T2115" s="62" t="s">
        <v>2796</v>
      </c>
      <c r="U2115" s="77" t="s">
        <v>2796</v>
      </c>
      <c r="V2115" s="64" t="s">
        <v>647</v>
      </c>
    </row>
    <row r="2116" spans="20:22" x14ac:dyDescent="0.2">
      <c r="T2116" s="62" t="s">
        <v>2797</v>
      </c>
      <c r="U2116" s="77" t="s">
        <v>2797</v>
      </c>
      <c r="V2116" s="64" t="s">
        <v>650</v>
      </c>
    </row>
    <row r="2117" spans="20:22" x14ac:dyDescent="0.2">
      <c r="T2117" s="62" t="s">
        <v>2798</v>
      </c>
      <c r="U2117" s="77" t="s">
        <v>2798</v>
      </c>
      <c r="V2117" s="64" t="s">
        <v>653</v>
      </c>
    </row>
    <row r="2118" spans="20:22" x14ac:dyDescent="0.2">
      <c r="T2118" s="62" t="s">
        <v>2799</v>
      </c>
      <c r="U2118" s="77" t="s">
        <v>2799</v>
      </c>
      <c r="V2118" s="64" t="s">
        <v>621</v>
      </c>
    </row>
    <row r="2119" spans="20:22" x14ac:dyDescent="0.2">
      <c r="T2119" s="62" t="s">
        <v>2800</v>
      </c>
      <c r="U2119" s="77" t="s">
        <v>2800</v>
      </c>
      <c r="V2119" s="64" t="s">
        <v>624</v>
      </c>
    </row>
    <row r="2120" spans="20:22" x14ac:dyDescent="0.2">
      <c r="T2120" s="62" t="s">
        <v>2801</v>
      </c>
      <c r="U2120" s="77" t="s">
        <v>2801</v>
      </c>
      <c r="V2120" s="64" t="s">
        <v>643</v>
      </c>
    </row>
    <row r="2121" spans="20:22" x14ac:dyDescent="0.2">
      <c r="T2121" s="62" t="s">
        <v>2802</v>
      </c>
      <c r="U2121" s="77" t="s">
        <v>2802</v>
      </c>
      <c r="V2121" s="64" t="s">
        <v>645</v>
      </c>
    </row>
    <row r="2122" spans="20:22" x14ac:dyDescent="0.2">
      <c r="T2122" s="62" t="s">
        <v>2803</v>
      </c>
      <c r="U2122" s="77" t="s">
        <v>2803</v>
      </c>
      <c r="V2122" s="64" t="s">
        <v>647</v>
      </c>
    </row>
    <row r="2123" spans="20:22" x14ac:dyDescent="0.2">
      <c r="T2123" s="62" t="s">
        <v>2804</v>
      </c>
      <c r="U2123" s="77" t="s">
        <v>2804</v>
      </c>
      <c r="V2123" s="64" t="s">
        <v>650</v>
      </c>
    </row>
    <row r="2124" spans="20:22" x14ac:dyDescent="0.2">
      <c r="T2124" s="62" t="s">
        <v>2805</v>
      </c>
      <c r="U2124" s="77" t="s">
        <v>2805</v>
      </c>
      <c r="V2124" s="64" t="s">
        <v>653</v>
      </c>
    </row>
    <row r="2125" spans="20:22" x14ac:dyDescent="0.2">
      <c r="T2125" s="62" t="s">
        <v>2806</v>
      </c>
      <c r="U2125" s="77" t="s">
        <v>2806</v>
      </c>
      <c r="V2125" s="64" t="s">
        <v>621</v>
      </c>
    </row>
    <row r="2126" spans="20:22" x14ac:dyDescent="0.2">
      <c r="T2126" s="62" t="s">
        <v>2808</v>
      </c>
      <c r="U2126" s="77" t="s">
        <v>2808</v>
      </c>
      <c r="V2126" s="64" t="s">
        <v>624</v>
      </c>
    </row>
    <row r="2127" spans="20:22" x14ac:dyDescent="0.2">
      <c r="T2127" s="62" t="s">
        <v>2809</v>
      </c>
      <c r="U2127" s="77" t="s">
        <v>2809</v>
      </c>
      <c r="V2127" s="64" t="s">
        <v>643</v>
      </c>
    </row>
    <row r="2128" spans="20:22" x14ac:dyDescent="0.2">
      <c r="T2128" s="62" t="s">
        <v>2810</v>
      </c>
      <c r="U2128" s="77" t="s">
        <v>2810</v>
      </c>
      <c r="V2128" s="64" t="s">
        <v>645</v>
      </c>
    </row>
    <row r="2129" spans="20:22" x14ac:dyDescent="0.2">
      <c r="T2129" s="62" t="s">
        <v>2811</v>
      </c>
      <c r="U2129" s="77" t="s">
        <v>2811</v>
      </c>
      <c r="V2129" s="64" t="s">
        <v>647</v>
      </c>
    </row>
    <row r="2130" spans="20:22" x14ac:dyDescent="0.2">
      <c r="T2130" s="62" t="s">
        <v>2812</v>
      </c>
      <c r="U2130" s="77" t="s">
        <v>2812</v>
      </c>
      <c r="V2130" s="64" t="s">
        <v>650</v>
      </c>
    </row>
    <row r="2131" spans="20:22" x14ac:dyDescent="0.2">
      <c r="T2131" s="62" t="s">
        <v>2813</v>
      </c>
      <c r="U2131" s="77" t="s">
        <v>2813</v>
      </c>
      <c r="V2131" s="64" t="s">
        <v>653</v>
      </c>
    </row>
    <row r="2132" spans="20:22" x14ac:dyDescent="0.2">
      <c r="T2132" s="62" t="s">
        <v>2814</v>
      </c>
      <c r="U2132" s="77" t="s">
        <v>2814</v>
      </c>
      <c r="V2132" s="64" t="s">
        <v>621</v>
      </c>
    </row>
    <row r="2133" spans="20:22" x14ac:dyDescent="0.2">
      <c r="T2133" s="62" t="s">
        <v>2815</v>
      </c>
      <c r="U2133" s="77" t="s">
        <v>2815</v>
      </c>
      <c r="V2133" s="64" t="s">
        <v>624</v>
      </c>
    </row>
    <row r="2134" spans="20:22" x14ac:dyDescent="0.2">
      <c r="T2134" s="62" t="s">
        <v>2816</v>
      </c>
      <c r="U2134" s="77" t="s">
        <v>2816</v>
      </c>
      <c r="V2134" s="64" t="s">
        <v>643</v>
      </c>
    </row>
    <row r="2135" spans="20:22" x14ac:dyDescent="0.2">
      <c r="T2135" s="62" t="s">
        <v>2817</v>
      </c>
      <c r="U2135" s="77" t="s">
        <v>2817</v>
      </c>
      <c r="V2135" s="64" t="s">
        <v>645</v>
      </c>
    </row>
    <row r="2136" spans="20:22" x14ac:dyDescent="0.2">
      <c r="T2136" s="62" t="s">
        <v>2818</v>
      </c>
      <c r="U2136" s="77" t="s">
        <v>2818</v>
      </c>
      <c r="V2136" s="64" t="s">
        <v>647</v>
      </c>
    </row>
    <row r="2137" spans="20:22" x14ac:dyDescent="0.2">
      <c r="T2137" s="62" t="s">
        <v>2819</v>
      </c>
      <c r="U2137" s="77" t="s">
        <v>2819</v>
      </c>
      <c r="V2137" s="64" t="s">
        <v>650</v>
      </c>
    </row>
    <row r="2138" spans="20:22" x14ac:dyDescent="0.2">
      <c r="T2138" s="62" t="s">
        <v>2820</v>
      </c>
      <c r="U2138" s="77" t="s">
        <v>2820</v>
      </c>
      <c r="V2138" s="64" t="s">
        <v>653</v>
      </c>
    </row>
    <row r="2139" spans="20:22" x14ac:dyDescent="0.2">
      <c r="T2139" s="62" t="s">
        <v>2821</v>
      </c>
      <c r="U2139" s="77" t="s">
        <v>2821</v>
      </c>
      <c r="V2139" s="64" t="s">
        <v>621</v>
      </c>
    </row>
    <row r="2140" spans="20:22" x14ac:dyDescent="0.2">
      <c r="T2140" s="62" t="s">
        <v>2822</v>
      </c>
      <c r="U2140" s="77" t="s">
        <v>2822</v>
      </c>
      <c r="V2140" s="64" t="s">
        <v>624</v>
      </c>
    </row>
    <row r="2141" spans="20:22" x14ac:dyDescent="0.2">
      <c r="T2141" s="62" t="s">
        <v>2823</v>
      </c>
      <c r="U2141" s="77" t="s">
        <v>2823</v>
      </c>
      <c r="V2141" s="64" t="s">
        <v>643</v>
      </c>
    </row>
    <row r="2142" spans="20:22" x14ac:dyDescent="0.2">
      <c r="T2142" s="62" t="s">
        <v>2824</v>
      </c>
      <c r="U2142" s="77" t="s">
        <v>2824</v>
      </c>
      <c r="V2142" s="64" t="s">
        <v>645</v>
      </c>
    </row>
    <row r="2143" spans="20:22" x14ac:dyDescent="0.2">
      <c r="T2143" s="62" t="s">
        <v>2825</v>
      </c>
      <c r="U2143" s="77" t="s">
        <v>2825</v>
      </c>
      <c r="V2143" s="64" t="s">
        <v>647</v>
      </c>
    </row>
    <row r="2144" spans="20:22" x14ac:dyDescent="0.2">
      <c r="T2144" s="62" t="s">
        <v>2826</v>
      </c>
      <c r="U2144" s="77" t="s">
        <v>2826</v>
      </c>
      <c r="V2144" s="64" t="s">
        <v>650</v>
      </c>
    </row>
    <row r="2145" spans="20:22" x14ac:dyDescent="0.2">
      <c r="T2145" s="62" t="s">
        <v>2827</v>
      </c>
      <c r="U2145" s="77" t="s">
        <v>2827</v>
      </c>
      <c r="V2145" s="64" t="s">
        <v>653</v>
      </c>
    </row>
    <row r="2146" spans="20:22" x14ac:dyDescent="0.2">
      <c r="T2146" s="62" t="s">
        <v>2828</v>
      </c>
      <c r="U2146" s="77" t="s">
        <v>2828</v>
      </c>
      <c r="V2146" s="64" t="s">
        <v>621</v>
      </c>
    </row>
    <row r="2147" spans="20:22" x14ac:dyDescent="0.2">
      <c r="T2147" s="62" t="s">
        <v>2829</v>
      </c>
      <c r="U2147" s="77" t="s">
        <v>2829</v>
      </c>
      <c r="V2147" s="64" t="s">
        <v>624</v>
      </c>
    </row>
    <row r="2148" spans="20:22" x14ac:dyDescent="0.2">
      <c r="T2148" s="62" t="s">
        <v>2830</v>
      </c>
      <c r="U2148" s="77" t="s">
        <v>2830</v>
      </c>
      <c r="V2148" s="64" t="s">
        <v>643</v>
      </c>
    </row>
    <row r="2149" spans="20:22" x14ac:dyDescent="0.2">
      <c r="T2149" s="62" t="s">
        <v>2831</v>
      </c>
      <c r="U2149" s="77" t="s">
        <v>2831</v>
      </c>
      <c r="V2149" s="64" t="s">
        <v>645</v>
      </c>
    </row>
    <row r="2150" spans="20:22" x14ac:dyDescent="0.2">
      <c r="T2150" s="62" t="s">
        <v>2832</v>
      </c>
      <c r="U2150" s="77" t="s">
        <v>2832</v>
      </c>
      <c r="V2150" s="64" t="s">
        <v>647</v>
      </c>
    </row>
    <row r="2151" spans="20:22" x14ac:dyDescent="0.2">
      <c r="T2151" s="62" t="s">
        <v>2833</v>
      </c>
      <c r="U2151" s="77" t="s">
        <v>2833</v>
      </c>
      <c r="V2151" s="64" t="s">
        <v>650</v>
      </c>
    </row>
    <row r="2152" spans="20:22" x14ac:dyDescent="0.2">
      <c r="T2152" s="62" t="s">
        <v>2834</v>
      </c>
      <c r="U2152" s="77" t="s">
        <v>2834</v>
      </c>
      <c r="V2152" s="64" t="s">
        <v>653</v>
      </c>
    </row>
    <row r="2153" spans="20:22" x14ac:dyDescent="0.2">
      <c r="T2153" s="62" t="s">
        <v>2835</v>
      </c>
      <c r="U2153" s="77" t="s">
        <v>2835</v>
      </c>
      <c r="V2153" s="64" t="s">
        <v>621</v>
      </c>
    </row>
    <row r="2154" spans="20:22" x14ac:dyDescent="0.2">
      <c r="T2154" s="62" t="s">
        <v>2836</v>
      </c>
      <c r="U2154" s="77" t="s">
        <v>2836</v>
      </c>
      <c r="V2154" s="64" t="s">
        <v>624</v>
      </c>
    </row>
    <row r="2155" spans="20:22" x14ac:dyDescent="0.2">
      <c r="T2155" s="62" t="s">
        <v>2837</v>
      </c>
      <c r="U2155" s="77" t="s">
        <v>2837</v>
      </c>
      <c r="V2155" s="64" t="s">
        <v>643</v>
      </c>
    </row>
    <row r="2156" spans="20:22" x14ac:dyDescent="0.2">
      <c r="T2156" s="62" t="s">
        <v>2838</v>
      </c>
      <c r="U2156" s="77" t="s">
        <v>2838</v>
      </c>
      <c r="V2156" s="64" t="s">
        <v>645</v>
      </c>
    </row>
    <row r="2157" spans="20:22" x14ac:dyDescent="0.2">
      <c r="T2157" s="62" t="s">
        <v>2839</v>
      </c>
      <c r="U2157" s="77" t="s">
        <v>2839</v>
      </c>
      <c r="V2157" s="64" t="s">
        <v>647</v>
      </c>
    </row>
    <row r="2158" spans="20:22" x14ac:dyDescent="0.2">
      <c r="T2158" s="62" t="s">
        <v>2840</v>
      </c>
      <c r="U2158" s="77" t="s">
        <v>2840</v>
      </c>
      <c r="V2158" s="64" t="s">
        <v>650</v>
      </c>
    </row>
    <row r="2159" spans="20:22" x14ac:dyDescent="0.2">
      <c r="T2159" s="62" t="s">
        <v>2841</v>
      </c>
      <c r="U2159" s="77" t="s">
        <v>2841</v>
      </c>
      <c r="V2159" s="64" t="s">
        <v>653</v>
      </c>
    </row>
    <row r="2160" spans="20:22" x14ac:dyDescent="0.2">
      <c r="T2160" s="62" t="s">
        <v>2842</v>
      </c>
      <c r="U2160" s="77" t="s">
        <v>2842</v>
      </c>
      <c r="V2160" s="64" t="s">
        <v>621</v>
      </c>
    </row>
    <row r="2161" spans="20:22" x14ac:dyDescent="0.2">
      <c r="T2161" s="62" t="s">
        <v>2843</v>
      </c>
      <c r="U2161" s="77" t="s">
        <v>2843</v>
      </c>
      <c r="V2161" s="64" t="s">
        <v>624</v>
      </c>
    </row>
    <row r="2162" spans="20:22" x14ac:dyDescent="0.2">
      <c r="T2162" s="62" t="s">
        <v>2844</v>
      </c>
      <c r="U2162" s="77" t="s">
        <v>2844</v>
      </c>
      <c r="V2162" s="64" t="s">
        <v>643</v>
      </c>
    </row>
    <row r="2163" spans="20:22" x14ac:dyDescent="0.2">
      <c r="T2163" s="62" t="s">
        <v>2845</v>
      </c>
      <c r="U2163" s="77" t="s">
        <v>2845</v>
      </c>
      <c r="V2163" s="64" t="s">
        <v>645</v>
      </c>
    </row>
    <row r="2164" spans="20:22" x14ac:dyDescent="0.2">
      <c r="T2164" s="62" t="s">
        <v>2846</v>
      </c>
      <c r="U2164" s="77" t="s">
        <v>2846</v>
      </c>
      <c r="V2164" s="64" t="s">
        <v>647</v>
      </c>
    </row>
    <row r="2165" spans="20:22" x14ac:dyDescent="0.2">
      <c r="T2165" s="62" t="s">
        <v>2847</v>
      </c>
      <c r="U2165" s="77" t="s">
        <v>2847</v>
      </c>
      <c r="V2165" s="64" t="s">
        <v>650</v>
      </c>
    </row>
    <row r="2166" spans="20:22" x14ac:dyDescent="0.2">
      <c r="T2166" s="62" t="s">
        <v>2848</v>
      </c>
      <c r="U2166" s="77" t="s">
        <v>2848</v>
      </c>
      <c r="V2166" s="64" t="s">
        <v>653</v>
      </c>
    </row>
    <row r="2167" spans="20:22" x14ac:dyDescent="0.2">
      <c r="T2167" s="62" t="s">
        <v>2849</v>
      </c>
      <c r="U2167" s="77" t="s">
        <v>2849</v>
      </c>
      <c r="V2167" s="64" t="s">
        <v>621</v>
      </c>
    </row>
    <row r="2168" spans="20:22" x14ac:dyDescent="0.2">
      <c r="T2168" s="62" t="s">
        <v>2850</v>
      </c>
      <c r="U2168" s="77" t="s">
        <v>2850</v>
      </c>
      <c r="V2168" s="64" t="s">
        <v>624</v>
      </c>
    </row>
    <row r="2169" spans="20:22" x14ac:dyDescent="0.2">
      <c r="T2169" s="62" t="s">
        <v>2851</v>
      </c>
      <c r="U2169" s="77" t="s">
        <v>2851</v>
      </c>
      <c r="V2169" s="64" t="s">
        <v>643</v>
      </c>
    </row>
    <row r="2170" spans="20:22" x14ac:dyDescent="0.2">
      <c r="T2170" s="62" t="s">
        <v>2852</v>
      </c>
      <c r="U2170" s="77" t="s">
        <v>2852</v>
      </c>
      <c r="V2170" s="64" t="s">
        <v>645</v>
      </c>
    </row>
    <row r="2171" spans="20:22" x14ac:dyDescent="0.2">
      <c r="T2171" s="62" t="s">
        <v>2853</v>
      </c>
      <c r="U2171" s="77" t="s">
        <v>2853</v>
      </c>
      <c r="V2171" s="64" t="s">
        <v>647</v>
      </c>
    </row>
    <row r="2172" spans="20:22" x14ac:dyDescent="0.2">
      <c r="T2172" s="62" t="s">
        <v>2854</v>
      </c>
      <c r="U2172" s="77" t="s">
        <v>2854</v>
      </c>
      <c r="V2172" s="64" t="s">
        <v>650</v>
      </c>
    </row>
    <row r="2173" spans="20:22" x14ac:dyDescent="0.2">
      <c r="T2173" s="62" t="s">
        <v>2855</v>
      </c>
      <c r="U2173" s="77" t="s">
        <v>2855</v>
      </c>
      <c r="V2173" s="64" t="s">
        <v>653</v>
      </c>
    </row>
    <row r="2174" spans="20:22" x14ac:dyDescent="0.2">
      <c r="T2174" s="62" t="s">
        <v>2856</v>
      </c>
      <c r="U2174" s="77" t="s">
        <v>2856</v>
      </c>
      <c r="V2174" s="64" t="s">
        <v>621</v>
      </c>
    </row>
    <row r="2175" spans="20:22" x14ac:dyDescent="0.2">
      <c r="T2175" s="62" t="s">
        <v>2857</v>
      </c>
      <c r="U2175" s="77" t="s">
        <v>2857</v>
      </c>
      <c r="V2175" s="64" t="s">
        <v>624</v>
      </c>
    </row>
    <row r="2176" spans="20:22" x14ac:dyDescent="0.2">
      <c r="T2176" s="62" t="s">
        <v>2858</v>
      </c>
      <c r="U2176" s="77" t="s">
        <v>2858</v>
      </c>
      <c r="V2176" s="64" t="s">
        <v>643</v>
      </c>
    </row>
    <row r="2177" spans="20:22" x14ac:dyDescent="0.2">
      <c r="T2177" s="62" t="s">
        <v>2859</v>
      </c>
      <c r="U2177" s="77" t="s">
        <v>2859</v>
      </c>
      <c r="V2177" s="64" t="s">
        <v>645</v>
      </c>
    </row>
    <row r="2178" spans="20:22" x14ac:dyDescent="0.2">
      <c r="T2178" s="62" t="s">
        <v>2860</v>
      </c>
      <c r="U2178" s="77" t="s">
        <v>2860</v>
      </c>
      <c r="V2178" s="64" t="s">
        <v>647</v>
      </c>
    </row>
    <row r="2179" spans="20:22" x14ac:dyDescent="0.2">
      <c r="T2179" s="62" t="s">
        <v>2861</v>
      </c>
      <c r="U2179" s="77" t="s">
        <v>2861</v>
      </c>
      <c r="V2179" s="64" t="s">
        <v>650</v>
      </c>
    </row>
    <row r="2180" spans="20:22" x14ac:dyDescent="0.2">
      <c r="T2180" s="62" t="s">
        <v>2862</v>
      </c>
      <c r="U2180" s="77" t="s">
        <v>2862</v>
      </c>
      <c r="V2180" s="64" t="s">
        <v>653</v>
      </c>
    </row>
    <row r="2181" spans="20:22" x14ac:dyDescent="0.2">
      <c r="T2181" s="62" t="s">
        <v>2863</v>
      </c>
      <c r="U2181" s="77" t="s">
        <v>2863</v>
      </c>
      <c r="V2181" s="64" t="s">
        <v>621</v>
      </c>
    </row>
    <row r="2182" spans="20:22" x14ac:dyDescent="0.2">
      <c r="T2182" s="62" t="s">
        <v>2864</v>
      </c>
      <c r="U2182" s="77" t="s">
        <v>2864</v>
      </c>
      <c r="V2182" s="64" t="s">
        <v>624</v>
      </c>
    </row>
    <row r="2183" spans="20:22" x14ac:dyDescent="0.2">
      <c r="T2183" s="62" t="s">
        <v>2865</v>
      </c>
      <c r="U2183" s="77" t="s">
        <v>2865</v>
      </c>
      <c r="V2183" s="64" t="s">
        <v>643</v>
      </c>
    </row>
    <row r="2184" spans="20:22" x14ac:dyDescent="0.2">
      <c r="T2184" s="62" t="s">
        <v>2866</v>
      </c>
      <c r="U2184" s="77" t="s">
        <v>2866</v>
      </c>
      <c r="V2184" s="64" t="s">
        <v>645</v>
      </c>
    </row>
    <row r="2185" spans="20:22" x14ac:dyDescent="0.2">
      <c r="T2185" s="62" t="s">
        <v>2867</v>
      </c>
      <c r="U2185" s="77" t="s">
        <v>2867</v>
      </c>
      <c r="V2185" s="64" t="s">
        <v>647</v>
      </c>
    </row>
    <row r="2186" spans="20:22" x14ac:dyDescent="0.2">
      <c r="T2186" s="62" t="s">
        <v>2868</v>
      </c>
      <c r="U2186" s="77" t="s">
        <v>2868</v>
      </c>
      <c r="V2186" s="64" t="s">
        <v>650</v>
      </c>
    </row>
    <row r="2187" spans="20:22" x14ac:dyDescent="0.2">
      <c r="T2187" s="62" t="s">
        <v>2869</v>
      </c>
      <c r="U2187" s="77" t="s">
        <v>2869</v>
      </c>
      <c r="V2187" s="64" t="s">
        <v>653</v>
      </c>
    </row>
    <row r="2188" spans="20:22" x14ac:dyDescent="0.2">
      <c r="T2188" s="62" t="s">
        <v>2870</v>
      </c>
      <c r="U2188" s="77" t="s">
        <v>2870</v>
      </c>
      <c r="V2188" s="64" t="s">
        <v>621</v>
      </c>
    </row>
    <row r="2189" spans="20:22" x14ac:dyDescent="0.2">
      <c r="T2189" s="62" t="s">
        <v>2871</v>
      </c>
      <c r="U2189" s="77" t="s">
        <v>2871</v>
      </c>
      <c r="V2189" s="64" t="s">
        <v>624</v>
      </c>
    </row>
    <row r="2190" spans="20:22" x14ac:dyDescent="0.2">
      <c r="T2190" s="62" t="s">
        <v>2872</v>
      </c>
      <c r="U2190" s="77" t="s">
        <v>2872</v>
      </c>
      <c r="V2190" s="64" t="s">
        <v>643</v>
      </c>
    </row>
    <row r="2191" spans="20:22" x14ac:dyDescent="0.2">
      <c r="T2191" s="62" t="s">
        <v>2873</v>
      </c>
      <c r="U2191" s="77" t="s">
        <v>2873</v>
      </c>
      <c r="V2191" s="64" t="s">
        <v>645</v>
      </c>
    </row>
    <row r="2192" spans="20:22" x14ac:dyDescent="0.2">
      <c r="T2192" s="62" t="s">
        <v>2874</v>
      </c>
      <c r="U2192" s="77" t="s">
        <v>2874</v>
      </c>
      <c r="V2192" s="64" t="s">
        <v>647</v>
      </c>
    </row>
    <row r="2193" spans="20:22" x14ac:dyDescent="0.2">
      <c r="T2193" s="62" t="s">
        <v>2875</v>
      </c>
      <c r="U2193" s="77" t="s">
        <v>2875</v>
      </c>
      <c r="V2193" s="64" t="s">
        <v>650</v>
      </c>
    </row>
    <row r="2194" spans="20:22" x14ac:dyDescent="0.2">
      <c r="T2194" s="62" t="s">
        <v>2876</v>
      </c>
      <c r="U2194" s="77" t="s">
        <v>2876</v>
      </c>
      <c r="V2194" s="64" t="s">
        <v>653</v>
      </c>
    </row>
    <row r="2195" spans="20:22" x14ac:dyDescent="0.2">
      <c r="T2195" s="62" t="s">
        <v>2877</v>
      </c>
      <c r="U2195" s="77" t="s">
        <v>2877</v>
      </c>
      <c r="V2195" s="64" t="s">
        <v>621</v>
      </c>
    </row>
    <row r="2196" spans="20:22" x14ac:dyDescent="0.2">
      <c r="T2196" s="62" t="s">
        <v>2878</v>
      </c>
      <c r="U2196" s="77" t="s">
        <v>2878</v>
      </c>
      <c r="V2196" s="64" t="s">
        <v>624</v>
      </c>
    </row>
    <row r="2197" spans="20:22" x14ac:dyDescent="0.2">
      <c r="T2197" s="62" t="s">
        <v>2879</v>
      </c>
      <c r="U2197" s="77" t="s">
        <v>2879</v>
      </c>
      <c r="V2197" s="64" t="s">
        <v>643</v>
      </c>
    </row>
    <row r="2198" spans="20:22" x14ac:dyDescent="0.2">
      <c r="T2198" s="62" t="s">
        <v>2880</v>
      </c>
      <c r="U2198" s="77" t="s">
        <v>2880</v>
      </c>
      <c r="V2198" s="64" t="s">
        <v>645</v>
      </c>
    </row>
    <row r="2199" spans="20:22" x14ac:dyDescent="0.2">
      <c r="T2199" s="62" t="s">
        <v>2881</v>
      </c>
      <c r="U2199" s="77" t="s">
        <v>2881</v>
      </c>
      <c r="V2199" s="64" t="s">
        <v>647</v>
      </c>
    </row>
    <row r="2200" spans="20:22" x14ac:dyDescent="0.2">
      <c r="T2200" s="62" t="s">
        <v>2882</v>
      </c>
      <c r="U2200" s="77" t="s">
        <v>2882</v>
      </c>
      <c r="V2200" s="64" t="s">
        <v>650</v>
      </c>
    </row>
    <row r="2201" spans="20:22" x14ac:dyDescent="0.2">
      <c r="T2201" s="62" t="s">
        <v>2883</v>
      </c>
      <c r="U2201" s="77" t="s">
        <v>2883</v>
      </c>
      <c r="V2201" s="64" t="s">
        <v>653</v>
      </c>
    </row>
    <row r="2202" spans="20:22" x14ac:dyDescent="0.2">
      <c r="T2202" s="62" t="s">
        <v>2884</v>
      </c>
      <c r="U2202" s="77" t="s">
        <v>2884</v>
      </c>
      <c r="V2202" s="64" t="s">
        <v>621</v>
      </c>
    </row>
    <row r="2203" spans="20:22" x14ac:dyDescent="0.2">
      <c r="T2203" s="62" t="s">
        <v>2885</v>
      </c>
      <c r="U2203" s="77" t="s">
        <v>2885</v>
      </c>
      <c r="V2203" s="64" t="s">
        <v>624</v>
      </c>
    </row>
    <row r="2204" spans="20:22" x14ac:dyDescent="0.2">
      <c r="T2204" s="62" t="s">
        <v>2886</v>
      </c>
      <c r="U2204" s="77" t="s">
        <v>2886</v>
      </c>
      <c r="V2204" s="64" t="s">
        <v>643</v>
      </c>
    </row>
    <row r="2205" spans="20:22" x14ac:dyDescent="0.2">
      <c r="T2205" s="62" t="s">
        <v>2887</v>
      </c>
      <c r="U2205" s="77" t="s">
        <v>2887</v>
      </c>
      <c r="V2205" s="64" t="s">
        <v>645</v>
      </c>
    </row>
    <row r="2206" spans="20:22" x14ac:dyDescent="0.2">
      <c r="T2206" s="62" t="s">
        <v>2888</v>
      </c>
      <c r="U2206" s="77" t="s">
        <v>2888</v>
      </c>
      <c r="V2206" s="64" t="s">
        <v>647</v>
      </c>
    </row>
    <row r="2207" spans="20:22" x14ac:dyDescent="0.2">
      <c r="T2207" s="62" t="s">
        <v>2889</v>
      </c>
      <c r="U2207" s="77" t="s">
        <v>2889</v>
      </c>
      <c r="V2207" s="64" t="s">
        <v>650</v>
      </c>
    </row>
    <row r="2208" spans="20:22" x14ac:dyDescent="0.2">
      <c r="T2208" s="62" t="s">
        <v>2890</v>
      </c>
      <c r="U2208" s="77" t="s">
        <v>2890</v>
      </c>
      <c r="V2208" s="64" t="s">
        <v>653</v>
      </c>
    </row>
    <row r="2209" spans="20:22" x14ac:dyDescent="0.2">
      <c r="T2209" s="62" t="s">
        <v>2891</v>
      </c>
      <c r="U2209" s="77" t="s">
        <v>2891</v>
      </c>
      <c r="V2209" s="64" t="s">
        <v>621</v>
      </c>
    </row>
    <row r="2210" spans="20:22" x14ac:dyDescent="0.2">
      <c r="T2210" s="62" t="s">
        <v>2892</v>
      </c>
      <c r="U2210" s="77" t="s">
        <v>2892</v>
      </c>
      <c r="V2210" s="64" t="s">
        <v>624</v>
      </c>
    </row>
    <row r="2211" spans="20:22" x14ac:dyDescent="0.2">
      <c r="T2211" s="62" t="s">
        <v>2893</v>
      </c>
      <c r="U2211" s="77" t="s">
        <v>2893</v>
      </c>
      <c r="V2211" s="64" t="s">
        <v>643</v>
      </c>
    </row>
    <row r="2212" spans="20:22" x14ac:dyDescent="0.2">
      <c r="T2212" s="62" t="s">
        <v>2894</v>
      </c>
      <c r="U2212" s="77" t="s">
        <v>2894</v>
      </c>
      <c r="V2212" s="64" t="s">
        <v>645</v>
      </c>
    </row>
    <row r="2213" spans="20:22" x14ac:dyDescent="0.2">
      <c r="T2213" s="62" t="s">
        <v>2895</v>
      </c>
      <c r="U2213" s="77" t="s">
        <v>2895</v>
      </c>
      <c r="V2213" s="64" t="s">
        <v>647</v>
      </c>
    </row>
    <row r="2214" spans="20:22" x14ac:dyDescent="0.2">
      <c r="T2214" s="62" t="s">
        <v>2896</v>
      </c>
      <c r="U2214" s="77" t="s">
        <v>2896</v>
      </c>
      <c r="V2214" s="64" t="s">
        <v>650</v>
      </c>
    </row>
    <row r="2215" spans="20:22" x14ac:dyDescent="0.2">
      <c r="T2215" s="62" t="s">
        <v>2897</v>
      </c>
      <c r="U2215" s="77" t="s">
        <v>2897</v>
      </c>
      <c r="V2215" s="64" t="s">
        <v>653</v>
      </c>
    </row>
    <row r="2216" spans="20:22" x14ac:dyDescent="0.2">
      <c r="T2216" s="62" t="s">
        <v>2898</v>
      </c>
      <c r="U2216" s="77" t="s">
        <v>2898</v>
      </c>
      <c r="V2216" s="64" t="s">
        <v>621</v>
      </c>
    </row>
    <row r="2217" spans="20:22" x14ac:dyDescent="0.2">
      <c r="T2217" s="62" t="s">
        <v>2899</v>
      </c>
      <c r="U2217" s="77" t="s">
        <v>2899</v>
      </c>
      <c r="V2217" s="64" t="s">
        <v>624</v>
      </c>
    </row>
    <row r="2218" spans="20:22" x14ac:dyDescent="0.2">
      <c r="T2218" s="62" t="s">
        <v>2900</v>
      </c>
      <c r="U2218" s="77" t="s">
        <v>2900</v>
      </c>
      <c r="V2218" s="64" t="s">
        <v>643</v>
      </c>
    </row>
    <row r="2219" spans="20:22" x14ac:dyDescent="0.2">
      <c r="T2219" s="62" t="s">
        <v>2901</v>
      </c>
      <c r="U2219" s="77" t="s">
        <v>2901</v>
      </c>
      <c r="V2219" s="64" t="s">
        <v>645</v>
      </c>
    </row>
    <row r="2220" spans="20:22" x14ac:dyDescent="0.2">
      <c r="T2220" s="62" t="s">
        <v>2902</v>
      </c>
      <c r="U2220" s="77" t="s">
        <v>2902</v>
      </c>
      <c r="V2220" s="64" t="s">
        <v>647</v>
      </c>
    </row>
    <row r="2221" spans="20:22" x14ac:dyDescent="0.2">
      <c r="T2221" s="62" t="s">
        <v>2903</v>
      </c>
      <c r="U2221" s="77" t="s">
        <v>2903</v>
      </c>
      <c r="V2221" s="64" t="s">
        <v>650</v>
      </c>
    </row>
    <row r="2222" spans="20:22" x14ac:dyDescent="0.2">
      <c r="T2222" s="62" t="s">
        <v>2904</v>
      </c>
      <c r="U2222" s="77" t="s">
        <v>2904</v>
      </c>
      <c r="V2222" s="64" t="s">
        <v>653</v>
      </c>
    </row>
    <row r="2223" spans="20:22" x14ac:dyDescent="0.2">
      <c r="T2223" s="62" t="s">
        <v>2905</v>
      </c>
      <c r="U2223" s="77" t="s">
        <v>2905</v>
      </c>
      <c r="V2223" s="64" t="s">
        <v>621</v>
      </c>
    </row>
    <row r="2224" spans="20:22" x14ac:dyDescent="0.2">
      <c r="T2224" s="62" t="s">
        <v>2906</v>
      </c>
      <c r="U2224" s="77" t="s">
        <v>2906</v>
      </c>
      <c r="V2224" s="64" t="s">
        <v>624</v>
      </c>
    </row>
    <row r="2225" spans="20:22" x14ac:dyDescent="0.2">
      <c r="T2225" s="62" t="s">
        <v>2907</v>
      </c>
      <c r="U2225" s="77" t="s">
        <v>2907</v>
      </c>
      <c r="V2225" s="64" t="s">
        <v>643</v>
      </c>
    </row>
    <row r="2226" spans="20:22" x14ac:dyDescent="0.2">
      <c r="T2226" s="62" t="s">
        <v>2908</v>
      </c>
      <c r="U2226" s="77" t="s">
        <v>2908</v>
      </c>
      <c r="V2226" s="64" t="s">
        <v>645</v>
      </c>
    </row>
    <row r="2227" spans="20:22" x14ac:dyDescent="0.2">
      <c r="T2227" s="62" t="s">
        <v>2909</v>
      </c>
      <c r="U2227" s="77" t="s">
        <v>2909</v>
      </c>
      <c r="V2227" s="64" t="s">
        <v>647</v>
      </c>
    </row>
    <row r="2228" spans="20:22" x14ac:dyDescent="0.2">
      <c r="T2228" s="62" t="s">
        <v>2910</v>
      </c>
      <c r="U2228" s="77" t="s">
        <v>2910</v>
      </c>
      <c r="V2228" s="64" t="s">
        <v>650</v>
      </c>
    </row>
    <row r="2229" spans="20:22" x14ac:dyDescent="0.2">
      <c r="T2229" s="62" t="s">
        <v>2911</v>
      </c>
      <c r="U2229" s="77" t="s">
        <v>2911</v>
      </c>
      <c r="V2229" s="64" t="s">
        <v>653</v>
      </c>
    </row>
    <row r="2230" spans="20:22" x14ac:dyDescent="0.2">
      <c r="T2230" s="62" t="s">
        <v>2912</v>
      </c>
      <c r="U2230" s="77" t="s">
        <v>2912</v>
      </c>
      <c r="V2230" s="64" t="s">
        <v>621</v>
      </c>
    </row>
    <row r="2231" spans="20:22" x14ac:dyDescent="0.2">
      <c r="T2231" s="62" t="s">
        <v>2913</v>
      </c>
      <c r="U2231" s="77" t="s">
        <v>2913</v>
      </c>
      <c r="V2231" s="64" t="s">
        <v>624</v>
      </c>
    </row>
    <row r="2232" spans="20:22" x14ac:dyDescent="0.2">
      <c r="T2232" s="62" t="s">
        <v>2914</v>
      </c>
      <c r="U2232" s="77" t="s">
        <v>2914</v>
      </c>
      <c r="V2232" s="64" t="s">
        <v>643</v>
      </c>
    </row>
    <row r="2233" spans="20:22" x14ac:dyDescent="0.2">
      <c r="T2233" s="62" t="s">
        <v>2915</v>
      </c>
      <c r="U2233" s="77" t="s">
        <v>2915</v>
      </c>
      <c r="V2233" s="64" t="s">
        <v>645</v>
      </c>
    </row>
    <row r="2234" spans="20:22" x14ac:dyDescent="0.2">
      <c r="T2234" s="62" t="s">
        <v>2916</v>
      </c>
      <c r="U2234" s="77" t="s">
        <v>2916</v>
      </c>
      <c r="V2234" s="64" t="s">
        <v>647</v>
      </c>
    </row>
    <row r="2235" spans="20:22" x14ac:dyDescent="0.2">
      <c r="T2235" s="62" t="s">
        <v>2917</v>
      </c>
      <c r="U2235" s="77" t="s">
        <v>2917</v>
      </c>
      <c r="V2235" s="64" t="s">
        <v>650</v>
      </c>
    </row>
    <row r="2236" spans="20:22" x14ac:dyDescent="0.2">
      <c r="T2236" s="62" t="s">
        <v>2918</v>
      </c>
      <c r="U2236" s="77" t="s">
        <v>2918</v>
      </c>
      <c r="V2236" s="64" t="s">
        <v>653</v>
      </c>
    </row>
    <row r="2237" spans="20:22" x14ac:dyDescent="0.2">
      <c r="T2237" s="62" t="s">
        <v>2919</v>
      </c>
      <c r="U2237" s="77" t="s">
        <v>2919</v>
      </c>
      <c r="V2237" s="64" t="s">
        <v>621</v>
      </c>
    </row>
    <row r="2238" spans="20:22" x14ac:dyDescent="0.2">
      <c r="T2238" s="62" t="s">
        <v>2920</v>
      </c>
      <c r="U2238" s="77" t="s">
        <v>2920</v>
      </c>
      <c r="V2238" s="64" t="s">
        <v>624</v>
      </c>
    </row>
    <row r="2239" spans="20:22" x14ac:dyDescent="0.2">
      <c r="T2239" s="62" t="s">
        <v>2921</v>
      </c>
      <c r="U2239" s="77" t="s">
        <v>2921</v>
      </c>
      <c r="V2239" s="64" t="s">
        <v>643</v>
      </c>
    </row>
    <row r="2240" spans="20:22" x14ac:dyDescent="0.2">
      <c r="T2240" s="62" t="s">
        <v>2922</v>
      </c>
      <c r="U2240" s="77" t="s">
        <v>2922</v>
      </c>
      <c r="V2240" s="64" t="s">
        <v>645</v>
      </c>
    </row>
    <row r="2241" spans="20:22" x14ac:dyDescent="0.2">
      <c r="T2241" s="62" t="s">
        <v>2923</v>
      </c>
      <c r="U2241" s="77" t="s">
        <v>2923</v>
      </c>
      <c r="V2241" s="64" t="s">
        <v>647</v>
      </c>
    </row>
    <row r="2242" spans="20:22" x14ac:dyDescent="0.2">
      <c r="T2242" s="62" t="s">
        <v>2924</v>
      </c>
      <c r="U2242" s="77" t="s">
        <v>2924</v>
      </c>
      <c r="V2242" s="64" t="s">
        <v>650</v>
      </c>
    </row>
    <row r="2243" spans="20:22" x14ac:dyDescent="0.2">
      <c r="T2243" s="62" t="s">
        <v>2925</v>
      </c>
      <c r="U2243" s="77" t="s">
        <v>2925</v>
      </c>
      <c r="V2243" s="64" t="s">
        <v>653</v>
      </c>
    </row>
    <row r="2244" spans="20:22" x14ac:dyDescent="0.2">
      <c r="T2244" s="62" t="s">
        <v>2926</v>
      </c>
      <c r="U2244" s="77" t="s">
        <v>2926</v>
      </c>
      <c r="V2244" s="64" t="s">
        <v>621</v>
      </c>
    </row>
    <row r="2245" spans="20:22" x14ac:dyDescent="0.2">
      <c r="T2245" s="62" t="s">
        <v>2927</v>
      </c>
      <c r="U2245" s="77" t="s">
        <v>2927</v>
      </c>
      <c r="V2245" s="64" t="s">
        <v>624</v>
      </c>
    </row>
    <row r="2246" spans="20:22" x14ac:dyDescent="0.2">
      <c r="T2246" s="62" t="s">
        <v>2928</v>
      </c>
      <c r="U2246" s="77" t="s">
        <v>2928</v>
      </c>
      <c r="V2246" s="64" t="s">
        <v>643</v>
      </c>
    </row>
    <row r="2247" spans="20:22" x14ac:dyDescent="0.2">
      <c r="T2247" s="62" t="s">
        <v>2929</v>
      </c>
      <c r="U2247" s="77" t="s">
        <v>2929</v>
      </c>
      <c r="V2247" s="64" t="s">
        <v>645</v>
      </c>
    </row>
    <row r="2248" spans="20:22" x14ac:dyDescent="0.2">
      <c r="T2248" s="62" t="s">
        <v>2930</v>
      </c>
      <c r="U2248" s="77" t="s">
        <v>2930</v>
      </c>
      <c r="V2248" s="64" t="s">
        <v>647</v>
      </c>
    </row>
    <row r="2249" spans="20:22" x14ac:dyDescent="0.2">
      <c r="T2249" s="62" t="s">
        <v>2931</v>
      </c>
      <c r="U2249" s="77" t="s">
        <v>2931</v>
      </c>
      <c r="V2249" s="64" t="s">
        <v>650</v>
      </c>
    </row>
    <row r="2250" spans="20:22" x14ac:dyDescent="0.2">
      <c r="T2250" s="62" t="s">
        <v>2932</v>
      </c>
      <c r="U2250" s="77" t="s">
        <v>2932</v>
      </c>
      <c r="V2250" s="64" t="s">
        <v>653</v>
      </c>
    </row>
    <row r="2251" spans="20:22" x14ac:dyDescent="0.2">
      <c r="T2251" s="62" t="s">
        <v>2933</v>
      </c>
      <c r="U2251" s="77" t="s">
        <v>2933</v>
      </c>
      <c r="V2251" s="64" t="s">
        <v>621</v>
      </c>
    </row>
    <row r="2252" spans="20:22" x14ac:dyDescent="0.2">
      <c r="T2252" s="62" t="s">
        <v>2934</v>
      </c>
      <c r="U2252" s="77" t="s">
        <v>2934</v>
      </c>
      <c r="V2252" s="64" t="s">
        <v>624</v>
      </c>
    </row>
    <row r="2253" spans="20:22" x14ac:dyDescent="0.2">
      <c r="T2253" s="62" t="s">
        <v>2935</v>
      </c>
      <c r="U2253" s="77" t="s">
        <v>2935</v>
      </c>
      <c r="V2253" s="64" t="s">
        <v>643</v>
      </c>
    </row>
    <row r="2254" spans="20:22" x14ac:dyDescent="0.2">
      <c r="T2254" s="62" t="s">
        <v>2936</v>
      </c>
      <c r="U2254" s="77" t="s">
        <v>2936</v>
      </c>
      <c r="V2254" s="64" t="s">
        <v>645</v>
      </c>
    </row>
    <row r="2255" spans="20:22" x14ac:dyDescent="0.2">
      <c r="T2255" s="62" t="s">
        <v>2937</v>
      </c>
      <c r="U2255" s="77" t="s">
        <v>2937</v>
      </c>
      <c r="V2255" s="64" t="s">
        <v>647</v>
      </c>
    </row>
    <row r="2256" spans="20:22" x14ac:dyDescent="0.2">
      <c r="T2256" s="62" t="s">
        <v>2938</v>
      </c>
      <c r="U2256" s="77" t="s">
        <v>2938</v>
      </c>
      <c r="V2256" s="64" t="s">
        <v>650</v>
      </c>
    </row>
    <row r="2257" spans="20:22" x14ac:dyDescent="0.2">
      <c r="T2257" s="62" t="s">
        <v>2939</v>
      </c>
      <c r="U2257" s="77" t="s">
        <v>2939</v>
      </c>
      <c r="V2257" s="64" t="s">
        <v>653</v>
      </c>
    </row>
    <row r="2258" spans="20:22" x14ac:dyDescent="0.2">
      <c r="T2258" s="62" t="s">
        <v>2940</v>
      </c>
      <c r="U2258" s="77" t="s">
        <v>2940</v>
      </c>
      <c r="V2258" s="64" t="s">
        <v>621</v>
      </c>
    </row>
    <row r="2259" spans="20:22" x14ac:dyDescent="0.2">
      <c r="T2259" s="62" t="s">
        <v>2941</v>
      </c>
      <c r="U2259" s="77" t="s">
        <v>2941</v>
      </c>
      <c r="V2259" s="64" t="s">
        <v>624</v>
      </c>
    </row>
    <row r="2260" spans="20:22" x14ac:dyDescent="0.2">
      <c r="T2260" s="62" t="s">
        <v>2942</v>
      </c>
      <c r="U2260" s="77" t="s">
        <v>2942</v>
      </c>
      <c r="V2260" s="64" t="s">
        <v>643</v>
      </c>
    </row>
    <row r="2261" spans="20:22" x14ac:dyDescent="0.2">
      <c r="T2261" s="62" t="s">
        <v>2943</v>
      </c>
      <c r="U2261" s="77" t="s">
        <v>2943</v>
      </c>
      <c r="V2261" s="64" t="s">
        <v>645</v>
      </c>
    </row>
    <row r="2262" spans="20:22" x14ac:dyDescent="0.2">
      <c r="T2262" s="62" t="s">
        <v>2944</v>
      </c>
      <c r="U2262" s="77" t="s">
        <v>2944</v>
      </c>
      <c r="V2262" s="64" t="s">
        <v>647</v>
      </c>
    </row>
    <row r="2263" spans="20:22" x14ac:dyDescent="0.2">
      <c r="T2263" s="62" t="s">
        <v>2945</v>
      </c>
      <c r="U2263" s="77" t="s">
        <v>2945</v>
      </c>
      <c r="V2263" s="64" t="s">
        <v>650</v>
      </c>
    </row>
    <row r="2264" spans="20:22" x14ac:dyDescent="0.2">
      <c r="T2264" s="62" t="s">
        <v>2946</v>
      </c>
      <c r="U2264" s="77" t="s">
        <v>2946</v>
      </c>
      <c r="V2264" s="64" t="s">
        <v>653</v>
      </c>
    </row>
    <row r="2265" spans="20:22" x14ac:dyDescent="0.2">
      <c r="T2265" s="62" t="s">
        <v>2947</v>
      </c>
      <c r="U2265" s="77" t="s">
        <v>2947</v>
      </c>
      <c r="V2265" s="64" t="s">
        <v>621</v>
      </c>
    </row>
    <row r="2266" spans="20:22" x14ac:dyDescent="0.2">
      <c r="T2266" s="62" t="s">
        <v>2948</v>
      </c>
      <c r="U2266" s="77" t="s">
        <v>2948</v>
      </c>
      <c r="V2266" s="64" t="s">
        <v>624</v>
      </c>
    </row>
    <row r="2267" spans="20:22" x14ac:dyDescent="0.2">
      <c r="T2267" s="62" t="s">
        <v>2949</v>
      </c>
      <c r="U2267" s="77" t="s">
        <v>2949</v>
      </c>
      <c r="V2267" s="64" t="s">
        <v>643</v>
      </c>
    </row>
    <row r="2268" spans="20:22" x14ac:dyDescent="0.2">
      <c r="T2268" s="62" t="s">
        <v>2950</v>
      </c>
      <c r="U2268" s="77" t="s">
        <v>2950</v>
      </c>
      <c r="V2268" s="64" t="s">
        <v>645</v>
      </c>
    </row>
    <row r="2269" spans="20:22" x14ac:dyDescent="0.2">
      <c r="T2269" s="62" t="s">
        <v>2951</v>
      </c>
      <c r="U2269" s="77" t="s">
        <v>2951</v>
      </c>
      <c r="V2269" s="64" t="s">
        <v>647</v>
      </c>
    </row>
    <row r="2270" spans="20:22" x14ac:dyDescent="0.2">
      <c r="T2270" s="62" t="s">
        <v>2952</v>
      </c>
      <c r="U2270" s="77" t="s">
        <v>2952</v>
      </c>
      <c r="V2270" s="64" t="s">
        <v>650</v>
      </c>
    </row>
    <row r="2271" spans="20:22" x14ac:dyDescent="0.2">
      <c r="T2271" s="62" t="s">
        <v>2953</v>
      </c>
      <c r="U2271" s="77" t="s">
        <v>2953</v>
      </c>
      <c r="V2271" s="64" t="s">
        <v>653</v>
      </c>
    </row>
    <row r="2272" spans="20:22" x14ac:dyDescent="0.2">
      <c r="T2272" s="62" t="s">
        <v>2954</v>
      </c>
      <c r="U2272" s="77" t="s">
        <v>2954</v>
      </c>
      <c r="V2272" s="64" t="s">
        <v>621</v>
      </c>
    </row>
    <row r="2273" spans="20:22" x14ac:dyDescent="0.2">
      <c r="T2273" s="62" t="s">
        <v>2955</v>
      </c>
      <c r="U2273" s="77" t="s">
        <v>2955</v>
      </c>
      <c r="V2273" s="64" t="s">
        <v>624</v>
      </c>
    </row>
    <row r="2274" spans="20:22" x14ac:dyDescent="0.2">
      <c r="T2274" s="62" t="s">
        <v>2956</v>
      </c>
      <c r="U2274" s="77" t="s">
        <v>2956</v>
      </c>
      <c r="V2274" s="64" t="s">
        <v>643</v>
      </c>
    </row>
    <row r="2275" spans="20:22" x14ac:dyDescent="0.2">
      <c r="T2275" s="62" t="s">
        <v>2957</v>
      </c>
      <c r="U2275" s="77" t="s">
        <v>2957</v>
      </c>
      <c r="V2275" s="64" t="s">
        <v>645</v>
      </c>
    </row>
    <row r="2276" spans="20:22" x14ac:dyDescent="0.2">
      <c r="T2276" s="62" t="s">
        <v>2958</v>
      </c>
      <c r="U2276" s="77" t="s">
        <v>2958</v>
      </c>
      <c r="V2276" s="64" t="s">
        <v>647</v>
      </c>
    </row>
    <row r="2277" spans="20:22" x14ac:dyDescent="0.2">
      <c r="T2277" s="62" t="s">
        <v>2959</v>
      </c>
      <c r="U2277" s="77" t="s">
        <v>2959</v>
      </c>
      <c r="V2277" s="64" t="s">
        <v>650</v>
      </c>
    </row>
    <row r="2278" spans="20:22" x14ac:dyDescent="0.2">
      <c r="T2278" s="62" t="s">
        <v>2960</v>
      </c>
      <c r="U2278" s="77" t="s">
        <v>2960</v>
      </c>
      <c r="V2278" s="64" t="s">
        <v>653</v>
      </c>
    </row>
    <row r="2279" spans="20:22" x14ac:dyDescent="0.2">
      <c r="T2279" s="62" t="s">
        <v>2961</v>
      </c>
      <c r="U2279" s="77" t="s">
        <v>2961</v>
      </c>
      <c r="V2279" s="64" t="s">
        <v>621</v>
      </c>
    </row>
    <row r="2280" spans="20:22" x14ac:dyDescent="0.2">
      <c r="T2280" s="62" t="s">
        <v>2962</v>
      </c>
      <c r="U2280" s="77" t="s">
        <v>2962</v>
      </c>
      <c r="V2280" s="64" t="s">
        <v>624</v>
      </c>
    </row>
    <row r="2281" spans="20:22" x14ac:dyDescent="0.2">
      <c r="T2281" s="62" t="s">
        <v>2963</v>
      </c>
      <c r="U2281" s="77" t="s">
        <v>2963</v>
      </c>
      <c r="V2281" s="64" t="s">
        <v>643</v>
      </c>
    </row>
    <row r="2282" spans="20:22" x14ac:dyDescent="0.2">
      <c r="T2282" s="62" t="s">
        <v>2964</v>
      </c>
      <c r="U2282" s="77" t="s">
        <v>2964</v>
      </c>
      <c r="V2282" s="64" t="s">
        <v>645</v>
      </c>
    </row>
    <row r="2283" spans="20:22" x14ac:dyDescent="0.2">
      <c r="T2283" s="62" t="s">
        <v>2965</v>
      </c>
      <c r="U2283" s="77" t="s">
        <v>2965</v>
      </c>
      <c r="V2283" s="64" t="s">
        <v>647</v>
      </c>
    </row>
    <row r="2284" spans="20:22" x14ac:dyDescent="0.2">
      <c r="T2284" s="62" t="s">
        <v>2966</v>
      </c>
      <c r="U2284" s="77" t="s">
        <v>2966</v>
      </c>
      <c r="V2284" s="64" t="s">
        <v>650</v>
      </c>
    </row>
    <row r="2285" spans="20:22" x14ac:dyDescent="0.2">
      <c r="T2285" s="62" t="s">
        <v>2967</v>
      </c>
      <c r="U2285" s="77" t="s">
        <v>2967</v>
      </c>
      <c r="V2285" s="64" t="s">
        <v>653</v>
      </c>
    </row>
    <row r="2286" spans="20:22" x14ac:dyDescent="0.2">
      <c r="T2286" s="62" t="s">
        <v>2968</v>
      </c>
      <c r="U2286" s="77" t="s">
        <v>2968</v>
      </c>
      <c r="V2286" s="64" t="s">
        <v>621</v>
      </c>
    </row>
    <row r="2287" spans="20:22" x14ac:dyDescent="0.2">
      <c r="T2287" s="62" t="s">
        <v>2969</v>
      </c>
      <c r="U2287" s="77" t="s">
        <v>2969</v>
      </c>
      <c r="V2287" s="64" t="s">
        <v>624</v>
      </c>
    </row>
    <row r="2288" spans="20:22" x14ac:dyDescent="0.2">
      <c r="T2288" s="62" t="s">
        <v>2970</v>
      </c>
      <c r="U2288" s="77" t="s">
        <v>2970</v>
      </c>
      <c r="V2288" s="64" t="s">
        <v>643</v>
      </c>
    </row>
    <row r="2289" spans="20:22" x14ac:dyDescent="0.2">
      <c r="T2289" s="62" t="s">
        <v>2971</v>
      </c>
      <c r="U2289" s="77" t="s">
        <v>2971</v>
      </c>
      <c r="V2289" s="64" t="s">
        <v>645</v>
      </c>
    </row>
    <row r="2290" spans="20:22" x14ac:dyDescent="0.2">
      <c r="T2290" s="62" t="s">
        <v>2972</v>
      </c>
      <c r="U2290" s="77" t="s">
        <v>2972</v>
      </c>
      <c r="V2290" s="64" t="s">
        <v>647</v>
      </c>
    </row>
    <row r="2291" spans="20:22" x14ac:dyDescent="0.2">
      <c r="T2291" s="62" t="s">
        <v>2973</v>
      </c>
      <c r="U2291" s="77" t="s">
        <v>2973</v>
      </c>
      <c r="V2291" s="64" t="s">
        <v>650</v>
      </c>
    </row>
    <row r="2292" spans="20:22" x14ac:dyDescent="0.2">
      <c r="T2292" s="62" t="s">
        <v>2974</v>
      </c>
      <c r="U2292" s="77" t="s">
        <v>2974</v>
      </c>
      <c r="V2292" s="64" t="s">
        <v>653</v>
      </c>
    </row>
    <row r="2293" spans="20:22" x14ac:dyDescent="0.2">
      <c r="T2293" s="62" t="s">
        <v>2975</v>
      </c>
      <c r="U2293" s="77" t="s">
        <v>2975</v>
      </c>
      <c r="V2293" s="64" t="s">
        <v>621</v>
      </c>
    </row>
    <row r="2294" spans="20:22" x14ac:dyDescent="0.2">
      <c r="T2294" s="62" t="s">
        <v>2976</v>
      </c>
      <c r="U2294" s="77" t="s">
        <v>2976</v>
      </c>
      <c r="V2294" s="64" t="s">
        <v>624</v>
      </c>
    </row>
    <row r="2295" spans="20:22" x14ac:dyDescent="0.2">
      <c r="T2295" s="62" t="s">
        <v>2977</v>
      </c>
      <c r="U2295" s="77" t="s">
        <v>2977</v>
      </c>
      <c r="V2295" s="64" t="s">
        <v>643</v>
      </c>
    </row>
    <row r="2296" spans="20:22" x14ac:dyDescent="0.2">
      <c r="T2296" s="62" t="s">
        <v>2978</v>
      </c>
      <c r="U2296" s="77" t="s">
        <v>2978</v>
      </c>
      <c r="V2296" s="64" t="s">
        <v>645</v>
      </c>
    </row>
    <row r="2297" spans="20:22" x14ac:dyDescent="0.2">
      <c r="T2297" s="62" t="s">
        <v>2979</v>
      </c>
      <c r="U2297" s="77" t="s">
        <v>2979</v>
      </c>
      <c r="V2297" s="64" t="s">
        <v>647</v>
      </c>
    </row>
    <row r="2298" spans="20:22" x14ac:dyDescent="0.2">
      <c r="T2298" s="62" t="s">
        <v>2980</v>
      </c>
      <c r="U2298" s="77" t="s">
        <v>2980</v>
      </c>
      <c r="V2298" s="64" t="s">
        <v>650</v>
      </c>
    </row>
    <row r="2299" spans="20:22" x14ac:dyDescent="0.2">
      <c r="T2299" s="62" t="s">
        <v>2981</v>
      </c>
      <c r="U2299" s="77" t="s">
        <v>2981</v>
      </c>
      <c r="V2299" s="64" t="s">
        <v>653</v>
      </c>
    </row>
    <row r="2300" spans="20:22" x14ac:dyDescent="0.2">
      <c r="T2300" s="62" t="s">
        <v>2982</v>
      </c>
      <c r="U2300" s="77" t="s">
        <v>2982</v>
      </c>
      <c r="V2300" s="64" t="s">
        <v>621</v>
      </c>
    </row>
    <row r="2301" spans="20:22" x14ac:dyDescent="0.2">
      <c r="T2301" s="62" t="s">
        <v>2983</v>
      </c>
      <c r="U2301" s="77" t="s">
        <v>2983</v>
      </c>
      <c r="V2301" s="64" t="s">
        <v>624</v>
      </c>
    </row>
    <row r="2302" spans="20:22" x14ac:dyDescent="0.2">
      <c r="T2302" s="62" t="s">
        <v>2984</v>
      </c>
      <c r="U2302" s="77" t="s">
        <v>2984</v>
      </c>
      <c r="V2302" s="64" t="s">
        <v>643</v>
      </c>
    </row>
    <row r="2303" spans="20:22" x14ac:dyDescent="0.2">
      <c r="T2303" s="62" t="s">
        <v>2985</v>
      </c>
      <c r="U2303" s="77" t="s">
        <v>2985</v>
      </c>
      <c r="V2303" s="64" t="s">
        <v>645</v>
      </c>
    </row>
    <row r="2304" spans="20:22" x14ac:dyDescent="0.2">
      <c r="T2304" s="62" t="s">
        <v>2986</v>
      </c>
      <c r="U2304" s="77" t="s">
        <v>2986</v>
      </c>
      <c r="V2304" s="64" t="s">
        <v>647</v>
      </c>
    </row>
    <row r="2305" spans="20:22" x14ac:dyDescent="0.2">
      <c r="T2305" s="62" t="s">
        <v>2987</v>
      </c>
      <c r="U2305" s="77" t="s">
        <v>2987</v>
      </c>
      <c r="V2305" s="64" t="s">
        <v>650</v>
      </c>
    </row>
    <row r="2306" spans="20:22" x14ac:dyDescent="0.2">
      <c r="T2306" s="62" t="s">
        <v>2988</v>
      </c>
      <c r="U2306" s="77" t="s">
        <v>2988</v>
      </c>
      <c r="V2306" s="64" t="s">
        <v>653</v>
      </c>
    </row>
    <row r="2307" spans="20:22" x14ac:dyDescent="0.2">
      <c r="T2307" s="62" t="s">
        <v>2989</v>
      </c>
      <c r="U2307" s="77" t="s">
        <v>2989</v>
      </c>
      <c r="V2307" s="64" t="s">
        <v>621</v>
      </c>
    </row>
    <row r="2308" spans="20:22" x14ac:dyDescent="0.2">
      <c r="T2308" s="62" t="s">
        <v>2990</v>
      </c>
      <c r="U2308" s="77" t="s">
        <v>2990</v>
      </c>
      <c r="V2308" s="64" t="s">
        <v>624</v>
      </c>
    </row>
    <row r="2309" spans="20:22" x14ac:dyDescent="0.2">
      <c r="T2309" s="62" t="s">
        <v>2991</v>
      </c>
      <c r="U2309" s="77" t="s">
        <v>2991</v>
      </c>
      <c r="V2309" s="64" t="s">
        <v>643</v>
      </c>
    </row>
    <row r="2310" spans="20:22" x14ac:dyDescent="0.2">
      <c r="T2310" s="62" t="s">
        <v>2992</v>
      </c>
      <c r="U2310" s="77" t="s">
        <v>2992</v>
      </c>
      <c r="V2310" s="64" t="s">
        <v>645</v>
      </c>
    </row>
    <row r="2311" spans="20:22" x14ac:dyDescent="0.2">
      <c r="T2311" s="62" t="s">
        <v>2993</v>
      </c>
      <c r="U2311" s="77" t="s">
        <v>2993</v>
      </c>
      <c r="V2311" s="64" t="s">
        <v>647</v>
      </c>
    </row>
    <row r="2312" spans="20:22" x14ac:dyDescent="0.2">
      <c r="T2312" s="62" t="s">
        <v>2994</v>
      </c>
      <c r="U2312" s="77" t="s">
        <v>2994</v>
      </c>
      <c r="V2312" s="64" t="s">
        <v>650</v>
      </c>
    </row>
    <row r="2313" spans="20:22" x14ac:dyDescent="0.2">
      <c r="T2313" s="62" t="s">
        <v>2995</v>
      </c>
      <c r="U2313" s="77" t="s">
        <v>2995</v>
      </c>
      <c r="V2313" s="64" t="s">
        <v>653</v>
      </c>
    </row>
    <row r="2314" spans="20:22" x14ac:dyDescent="0.2">
      <c r="T2314" s="62" t="s">
        <v>2996</v>
      </c>
      <c r="U2314" s="77" t="s">
        <v>2996</v>
      </c>
      <c r="V2314" s="64" t="s">
        <v>621</v>
      </c>
    </row>
    <row r="2315" spans="20:22" x14ac:dyDescent="0.2">
      <c r="T2315" s="62" t="s">
        <v>2997</v>
      </c>
      <c r="U2315" s="77" t="s">
        <v>2997</v>
      </c>
      <c r="V2315" s="64" t="s">
        <v>624</v>
      </c>
    </row>
    <row r="2316" spans="20:22" x14ac:dyDescent="0.2">
      <c r="T2316" s="62" t="s">
        <v>2998</v>
      </c>
      <c r="U2316" s="77" t="s">
        <v>2998</v>
      </c>
      <c r="V2316" s="64" t="s">
        <v>643</v>
      </c>
    </row>
    <row r="2317" spans="20:22" x14ac:dyDescent="0.2">
      <c r="T2317" s="62" t="s">
        <v>2999</v>
      </c>
      <c r="U2317" s="77" t="s">
        <v>2999</v>
      </c>
      <c r="V2317" s="64" t="s">
        <v>645</v>
      </c>
    </row>
    <row r="2318" spans="20:22" x14ac:dyDescent="0.2">
      <c r="T2318" s="62" t="s">
        <v>3000</v>
      </c>
      <c r="U2318" s="77" t="s">
        <v>3000</v>
      </c>
      <c r="V2318" s="64" t="s">
        <v>647</v>
      </c>
    </row>
    <row r="2319" spans="20:22" x14ac:dyDescent="0.2">
      <c r="T2319" s="62" t="s">
        <v>3001</v>
      </c>
      <c r="U2319" s="77" t="s">
        <v>3001</v>
      </c>
      <c r="V2319" s="64" t="s">
        <v>650</v>
      </c>
    </row>
    <row r="2320" spans="20:22" x14ac:dyDescent="0.2">
      <c r="T2320" s="62" t="s">
        <v>3002</v>
      </c>
      <c r="U2320" s="77" t="s">
        <v>3002</v>
      </c>
      <c r="V2320" s="64" t="s">
        <v>653</v>
      </c>
    </row>
    <row r="2321" spans="20:22" x14ac:dyDescent="0.2">
      <c r="T2321" s="62" t="s">
        <v>3003</v>
      </c>
      <c r="U2321" s="77" t="s">
        <v>3003</v>
      </c>
      <c r="V2321" s="64" t="s">
        <v>621</v>
      </c>
    </row>
    <row r="2322" spans="20:22" x14ac:dyDescent="0.2">
      <c r="T2322" s="62" t="s">
        <v>3004</v>
      </c>
      <c r="U2322" s="77" t="s">
        <v>3004</v>
      </c>
      <c r="V2322" s="64" t="s">
        <v>624</v>
      </c>
    </row>
    <row r="2323" spans="20:22" x14ac:dyDescent="0.2">
      <c r="T2323" s="62" t="s">
        <v>3005</v>
      </c>
      <c r="U2323" s="77" t="s">
        <v>3005</v>
      </c>
      <c r="V2323" s="64" t="s">
        <v>643</v>
      </c>
    </row>
    <row r="2324" spans="20:22" x14ac:dyDescent="0.2">
      <c r="T2324" s="62" t="s">
        <v>3006</v>
      </c>
      <c r="U2324" s="77" t="s">
        <v>3006</v>
      </c>
      <c r="V2324" s="64" t="s">
        <v>645</v>
      </c>
    </row>
    <row r="2325" spans="20:22" x14ac:dyDescent="0.2">
      <c r="T2325" s="62" t="s">
        <v>3007</v>
      </c>
      <c r="U2325" s="77" t="s">
        <v>3007</v>
      </c>
      <c r="V2325" s="64" t="s">
        <v>647</v>
      </c>
    </row>
    <row r="2326" spans="20:22" x14ac:dyDescent="0.2">
      <c r="T2326" s="62" t="s">
        <v>3008</v>
      </c>
      <c r="U2326" s="77" t="s">
        <v>3008</v>
      </c>
      <c r="V2326" s="64" t="s">
        <v>650</v>
      </c>
    </row>
    <row r="2327" spans="20:22" x14ac:dyDescent="0.2">
      <c r="T2327" s="62" t="s">
        <v>3009</v>
      </c>
      <c r="U2327" s="77" t="s">
        <v>3009</v>
      </c>
      <c r="V2327" s="64" t="s">
        <v>653</v>
      </c>
    </row>
    <row r="2328" spans="20:22" x14ac:dyDescent="0.2">
      <c r="T2328" s="62" t="s">
        <v>3010</v>
      </c>
      <c r="U2328" s="77" t="s">
        <v>3010</v>
      </c>
      <c r="V2328" s="64" t="s">
        <v>621</v>
      </c>
    </row>
    <row r="2329" spans="20:22" x14ac:dyDescent="0.2">
      <c r="T2329" s="62" t="s">
        <v>3011</v>
      </c>
      <c r="U2329" s="77" t="s">
        <v>3011</v>
      </c>
      <c r="V2329" s="64" t="s">
        <v>624</v>
      </c>
    </row>
    <row r="2330" spans="20:22" x14ac:dyDescent="0.2">
      <c r="T2330" s="62" t="s">
        <v>3012</v>
      </c>
      <c r="U2330" s="77" t="s">
        <v>3012</v>
      </c>
      <c r="V2330" s="64" t="s">
        <v>643</v>
      </c>
    </row>
    <row r="2331" spans="20:22" x14ac:dyDescent="0.2">
      <c r="T2331" s="62" t="s">
        <v>3013</v>
      </c>
      <c r="U2331" s="77" t="s">
        <v>3013</v>
      </c>
      <c r="V2331" s="64" t="s">
        <v>645</v>
      </c>
    </row>
    <row r="2332" spans="20:22" x14ac:dyDescent="0.2">
      <c r="T2332" s="62" t="s">
        <v>3014</v>
      </c>
      <c r="U2332" s="77" t="s">
        <v>3014</v>
      </c>
      <c r="V2332" s="64" t="s">
        <v>647</v>
      </c>
    </row>
    <row r="2333" spans="20:22" x14ac:dyDescent="0.2">
      <c r="T2333" s="62" t="s">
        <v>3015</v>
      </c>
      <c r="U2333" s="77" t="s">
        <v>3015</v>
      </c>
      <c r="V2333" s="64" t="s">
        <v>650</v>
      </c>
    </row>
    <row r="2334" spans="20:22" x14ac:dyDescent="0.2">
      <c r="T2334" s="62" t="s">
        <v>3016</v>
      </c>
      <c r="U2334" s="77" t="s">
        <v>3016</v>
      </c>
      <c r="V2334" s="64" t="s">
        <v>653</v>
      </c>
    </row>
    <row r="2335" spans="20:22" x14ac:dyDescent="0.2">
      <c r="T2335" s="62" t="s">
        <v>3017</v>
      </c>
      <c r="U2335" s="77" t="s">
        <v>3017</v>
      </c>
      <c r="V2335" s="64" t="s">
        <v>621</v>
      </c>
    </row>
    <row r="2336" spans="20:22" x14ac:dyDescent="0.2">
      <c r="T2336" s="62" t="s">
        <v>3018</v>
      </c>
      <c r="U2336" s="77" t="s">
        <v>3018</v>
      </c>
      <c r="V2336" s="64" t="s">
        <v>624</v>
      </c>
    </row>
    <row r="2337" spans="20:22" x14ac:dyDescent="0.2">
      <c r="T2337" s="62" t="s">
        <v>3019</v>
      </c>
      <c r="U2337" s="77" t="s">
        <v>3019</v>
      </c>
      <c r="V2337" s="64" t="s">
        <v>643</v>
      </c>
    </row>
    <row r="2338" spans="20:22" x14ac:dyDescent="0.2">
      <c r="T2338" s="62" t="s">
        <v>3020</v>
      </c>
      <c r="U2338" s="77" t="s">
        <v>3020</v>
      </c>
      <c r="V2338" s="64" t="s">
        <v>645</v>
      </c>
    </row>
    <row r="2339" spans="20:22" x14ac:dyDescent="0.2">
      <c r="T2339" s="62" t="s">
        <v>3021</v>
      </c>
      <c r="U2339" s="77" t="s">
        <v>3021</v>
      </c>
      <c r="V2339" s="64" t="s">
        <v>647</v>
      </c>
    </row>
    <row r="2340" spans="20:22" x14ac:dyDescent="0.2">
      <c r="T2340" s="62" t="s">
        <v>3022</v>
      </c>
      <c r="U2340" s="77" t="s">
        <v>3022</v>
      </c>
      <c r="V2340" s="64" t="s">
        <v>650</v>
      </c>
    </row>
    <row r="2341" spans="20:22" x14ac:dyDescent="0.2">
      <c r="T2341" s="62" t="s">
        <v>3023</v>
      </c>
      <c r="U2341" s="77" t="s">
        <v>3023</v>
      </c>
      <c r="V2341" s="64" t="s">
        <v>653</v>
      </c>
    </row>
    <row r="2342" spans="20:22" x14ac:dyDescent="0.2">
      <c r="T2342" s="62" t="s">
        <v>3024</v>
      </c>
      <c r="U2342" s="77" t="s">
        <v>3024</v>
      </c>
      <c r="V2342" s="64" t="s">
        <v>621</v>
      </c>
    </row>
    <row r="2343" spans="20:22" x14ac:dyDescent="0.2">
      <c r="T2343" s="62" t="s">
        <v>3025</v>
      </c>
      <c r="U2343" s="77" t="s">
        <v>3025</v>
      </c>
      <c r="V2343" s="64" t="s">
        <v>624</v>
      </c>
    </row>
    <row r="2344" spans="20:22" x14ac:dyDescent="0.2">
      <c r="T2344" s="62" t="s">
        <v>3026</v>
      </c>
      <c r="U2344" s="77" t="s">
        <v>3026</v>
      </c>
      <c r="V2344" s="64" t="s">
        <v>643</v>
      </c>
    </row>
    <row r="2345" spans="20:22" x14ac:dyDescent="0.2">
      <c r="T2345" s="62" t="s">
        <v>3027</v>
      </c>
      <c r="U2345" s="77" t="s">
        <v>3027</v>
      </c>
      <c r="V2345" s="64" t="s">
        <v>645</v>
      </c>
    </row>
    <row r="2346" spans="20:22" x14ac:dyDescent="0.2">
      <c r="T2346" s="62" t="s">
        <v>3028</v>
      </c>
      <c r="U2346" s="77" t="s">
        <v>3028</v>
      </c>
      <c r="V2346" s="64" t="s">
        <v>647</v>
      </c>
    </row>
    <row r="2347" spans="20:22" x14ac:dyDescent="0.2">
      <c r="T2347" s="62" t="s">
        <v>3029</v>
      </c>
      <c r="U2347" s="77" t="s">
        <v>3029</v>
      </c>
      <c r="V2347" s="64" t="s">
        <v>650</v>
      </c>
    </row>
    <row r="2348" spans="20:22" x14ac:dyDescent="0.2">
      <c r="T2348" s="62" t="s">
        <v>3030</v>
      </c>
      <c r="U2348" s="77" t="s">
        <v>3030</v>
      </c>
      <c r="V2348" s="64" t="s">
        <v>653</v>
      </c>
    </row>
    <row r="2349" spans="20:22" x14ac:dyDescent="0.2">
      <c r="T2349" s="62" t="s">
        <v>3031</v>
      </c>
      <c r="U2349" s="77" t="s">
        <v>3031</v>
      </c>
      <c r="V2349" s="64" t="s">
        <v>621</v>
      </c>
    </row>
    <row r="2350" spans="20:22" x14ac:dyDescent="0.2">
      <c r="T2350" s="62" t="s">
        <v>3032</v>
      </c>
      <c r="U2350" s="77" t="s">
        <v>3032</v>
      </c>
      <c r="V2350" s="64" t="s">
        <v>624</v>
      </c>
    </row>
    <row r="2351" spans="20:22" x14ac:dyDescent="0.2">
      <c r="T2351" s="62" t="s">
        <v>3033</v>
      </c>
      <c r="U2351" s="77" t="s">
        <v>3033</v>
      </c>
      <c r="V2351" s="64" t="s">
        <v>643</v>
      </c>
    </row>
    <row r="2352" spans="20:22" x14ac:dyDescent="0.2">
      <c r="T2352" s="62" t="s">
        <v>3034</v>
      </c>
      <c r="U2352" s="77" t="s">
        <v>3034</v>
      </c>
      <c r="V2352" s="64" t="s">
        <v>645</v>
      </c>
    </row>
    <row r="2353" spans="20:22" x14ac:dyDescent="0.2">
      <c r="T2353" s="62" t="s">
        <v>3035</v>
      </c>
      <c r="U2353" s="77" t="s">
        <v>3035</v>
      </c>
      <c r="V2353" s="64" t="s">
        <v>647</v>
      </c>
    </row>
    <row r="2354" spans="20:22" x14ac:dyDescent="0.2">
      <c r="T2354" s="62" t="s">
        <v>3036</v>
      </c>
      <c r="U2354" s="77" t="s">
        <v>3036</v>
      </c>
      <c r="V2354" s="64" t="s">
        <v>650</v>
      </c>
    </row>
    <row r="2355" spans="20:22" x14ac:dyDescent="0.2">
      <c r="T2355" s="62" t="s">
        <v>3037</v>
      </c>
      <c r="U2355" s="77" t="s">
        <v>3037</v>
      </c>
      <c r="V2355" s="64" t="s">
        <v>653</v>
      </c>
    </row>
    <row r="2356" spans="20:22" x14ac:dyDescent="0.2">
      <c r="T2356" s="62" t="s">
        <v>3038</v>
      </c>
      <c r="U2356" s="77" t="s">
        <v>3038</v>
      </c>
      <c r="V2356" s="64" t="s">
        <v>621</v>
      </c>
    </row>
    <row r="2357" spans="20:22" x14ac:dyDescent="0.2">
      <c r="T2357" s="62" t="s">
        <v>3039</v>
      </c>
      <c r="U2357" s="77" t="s">
        <v>3039</v>
      </c>
      <c r="V2357" s="64" t="s">
        <v>624</v>
      </c>
    </row>
    <row r="2358" spans="20:22" x14ac:dyDescent="0.2">
      <c r="T2358" s="62" t="s">
        <v>3040</v>
      </c>
      <c r="U2358" s="77" t="s">
        <v>3040</v>
      </c>
      <c r="V2358" s="64" t="s">
        <v>643</v>
      </c>
    </row>
    <row r="2359" spans="20:22" x14ac:dyDescent="0.2">
      <c r="T2359" s="62" t="s">
        <v>3041</v>
      </c>
      <c r="U2359" s="77" t="s">
        <v>3041</v>
      </c>
      <c r="V2359" s="64" t="s">
        <v>645</v>
      </c>
    </row>
    <row r="2360" spans="20:22" x14ac:dyDescent="0.2">
      <c r="T2360" s="62" t="s">
        <v>3042</v>
      </c>
      <c r="U2360" s="77" t="s">
        <v>3042</v>
      </c>
      <c r="V2360" s="64" t="s">
        <v>647</v>
      </c>
    </row>
    <row r="2361" spans="20:22" x14ac:dyDescent="0.2">
      <c r="T2361" s="62" t="s">
        <v>3043</v>
      </c>
      <c r="U2361" s="77" t="s">
        <v>3043</v>
      </c>
      <c r="V2361" s="64" t="s">
        <v>650</v>
      </c>
    </row>
    <row r="2362" spans="20:22" x14ac:dyDescent="0.2">
      <c r="T2362" s="62" t="s">
        <v>3044</v>
      </c>
      <c r="U2362" s="77" t="s">
        <v>3044</v>
      </c>
      <c r="V2362" s="64" t="s">
        <v>653</v>
      </c>
    </row>
    <row r="2363" spans="20:22" x14ac:dyDescent="0.2">
      <c r="T2363" s="62" t="s">
        <v>3045</v>
      </c>
      <c r="U2363" s="77" t="s">
        <v>3045</v>
      </c>
      <c r="V2363" s="64" t="s">
        <v>621</v>
      </c>
    </row>
    <row r="2364" spans="20:22" x14ac:dyDescent="0.2">
      <c r="T2364" s="62" t="s">
        <v>3046</v>
      </c>
      <c r="U2364" s="77" t="s">
        <v>3046</v>
      </c>
      <c r="V2364" s="64" t="s">
        <v>624</v>
      </c>
    </row>
    <row r="2365" spans="20:22" x14ac:dyDescent="0.2">
      <c r="T2365" s="62" t="s">
        <v>3047</v>
      </c>
      <c r="U2365" s="77" t="s">
        <v>3047</v>
      </c>
      <c r="V2365" s="64" t="s">
        <v>643</v>
      </c>
    </row>
    <row r="2366" spans="20:22" x14ac:dyDescent="0.2">
      <c r="T2366" s="62" t="s">
        <v>3048</v>
      </c>
      <c r="U2366" s="77" t="s">
        <v>3048</v>
      </c>
      <c r="V2366" s="64" t="s">
        <v>645</v>
      </c>
    </row>
    <row r="2367" spans="20:22" x14ac:dyDescent="0.2">
      <c r="T2367" s="62" t="s">
        <v>3049</v>
      </c>
      <c r="U2367" s="77" t="s">
        <v>3049</v>
      </c>
      <c r="V2367" s="64" t="s">
        <v>647</v>
      </c>
    </row>
    <row r="2368" spans="20:22" x14ac:dyDescent="0.2">
      <c r="T2368" s="62" t="s">
        <v>3050</v>
      </c>
      <c r="U2368" s="77" t="s">
        <v>3050</v>
      </c>
      <c r="V2368" s="64" t="s">
        <v>650</v>
      </c>
    </row>
    <row r="2369" spans="20:22" x14ac:dyDescent="0.2">
      <c r="T2369" s="62" t="s">
        <v>3051</v>
      </c>
      <c r="U2369" s="77" t="s">
        <v>3051</v>
      </c>
      <c r="V2369" s="64" t="s">
        <v>653</v>
      </c>
    </row>
    <row r="2370" spans="20:22" x14ac:dyDescent="0.2">
      <c r="T2370" s="62" t="s">
        <v>3052</v>
      </c>
      <c r="U2370" s="77" t="s">
        <v>3052</v>
      </c>
      <c r="V2370" s="64" t="s">
        <v>621</v>
      </c>
    </row>
    <row r="2371" spans="20:22" x14ac:dyDescent="0.2">
      <c r="T2371" s="62" t="s">
        <v>3053</v>
      </c>
      <c r="U2371" s="77" t="s">
        <v>3053</v>
      </c>
      <c r="V2371" s="64" t="s">
        <v>624</v>
      </c>
    </row>
    <row r="2372" spans="20:22" x14ac:dyDescent="0.2">
      <c r="T2372" s="62" t="s">
        <v>3054</v>
      </c>
      <c r="U2372" s="77" t="s">
        <v>3054</v>
      </c>
      <c r="V2372" s="64" t="s">
        <v>643</v>
      </c>
    </row>
    <row r="2373" spans="20:22" x14ac:dyDescent="0.2">
      <c r="T2373" s="62" t="s">
        <v>3055</v>
      </c>
      <c r="U2373" s="77" t="s">
        <v>3055</v>
      </c>
      <c r="V2373" s="64" t="s">
        <v>645</v>
      </c>
    </row>
    <row r="2374" spans="20:22" x14ac:dyDescent="0.2">
      <c r="T2374" s="62" t="s">
        <v>3056</v>
      </c>
      <c r="U2374" s="77" t="s">
        <v>3056</v>
      </c>
      <c r="V2374" s="64" t="s">
        <v>647</v>
      </c>
    </row>
    <row r="2375" spans="20:22" x14ac:dyDescent="0.2">
      <c r="T2375" s="62" t="s">
        <v>3057</v>
      </c>
      <c r="U2375" s="77" t="s">
        <v>3057</v>
      </c>
      <c r="V2375" s="64" t="s">
        <v>650</v>
      </c>
    </row>
    <row r="2376" spans="20:22" x14ac:dyDescent="0.2">
      <c r="T2376" s="62" t="s">
        <v>3058</v>
      </c>
      <c r="U2376" s="77" t="s">
        <v>3058</v>
      </c>
      <c r="V2376" s="64" t="s">
        <v>653</v>
      </c>
    </row>
    <row r="2377" spans="20:22" x14ac:dyDescent="0.2">
      <c r="T2377" s="62" t="s">
        <v>3059</v>
      </c>
      <c r="U2377" s="77" t="s">
        <v>3059</v>
      </c>
      <c r="V2377" s="64" t="s">
        <v>621</v>
      </c>
    </row>
    <row r="2378" spans="20:22" x14ac:dyDescent="0.2">
      <c r="T2378" s="62" t="s">
        <v>3060</v>
      </c>
      <c r="U2378" s="77" t="s">
        <v>3060</v>
      </c>
      <c r="V2378" s="64" t="s">
        <v>624</v>
      </c>
    </row>
    <row r="2379" spans="20:22" x14ac:dyDescent="0.2">
      <c r="T2379" s="62" t="s">
        <v>3061</v>
      </c>
      <c r="U2379" s="77" t="s">
        <v>3061</v>
      </c>
      <c r="V2379" s="64" t="s">
        <v>643</v>
      </c>
    </row>
    <row r="2380" spans="20:22" x14ac:dyDescent="0.2">
      <c r="T2380" s="62" t="s">
        <v>3062</v>
      </c>
      <c r="U2380" s="77" t="s">
        <v>3062</v>
      </c>
      <c r="V2380" s="64" t="s">
        <v>645</v>
      </c>
    </row>
    <row r="2381" spans="20:22" x14ac:dyDescent="0.2">
      <c r="T2381" s="62" t="s">
        <v>3063</v>
      </c>
      <c r="U2381" s="77" t="s">
        <v>3063</v>
      </c>
      <c r="V2381" s="64" t="s">
        <v>647</v>
      </c>
    </row>
    <row r="2382" spans="20:22" x14ac:dyDescent="0.2">
      <c r="T2382" s="62" t="s">
        <v>3064</v>
      </c>
      <c r="U2382" s="77" t="s">
        <v>3064</v>
      </c>
      <c r="V2382" s="64" t="s">
        <v>650</v>
      </c>
    </row>
    <row r="2383" spans="20:22" x14ac:dyDescent="0.2">
      <c r="T2383" s="62" t="s">
        <v>3065</v>
      </c>
      <c r="U2383" s="77" t="s">
        <v>3065</v>
      </c>
      <c r="V2383" s="64" t="s">
        <v>653</v>
      </c>
    </row>
    <row r="2384" spans="20:22" x14ac:dyDescent="0.2">
      <c r="T2384" s="62" t="s">
        <v>3066</v>
      </c>
      <c r="U2384" s="77" t="s">
        <v>3066</v>
      </c>
      <c r="V2384" s="64" t="s">
        <v>621</v>
      </c>
    </row>
    <row r="2385" spans="20:22" x14ac:dyDescent="0.2">
      <c r="T2385" s="62" t="s">
        <v>3067</v>
      </c>
      <c r="U2385" s="77" t="s">
        <v>3067</v>
      </c>
      <c r="V2385" s="64" t="s">
        <v>624</v>
      </c>
    </row>
    <row r="2386" spans="20:22" x14ac:dyDescent="0.2">
      <c r="T2386" s="62" t="s">
        <v>3068</v>
      </c>
      <c r="U2386" s="77" t="s">
        <v>3068</v>
      </c>
      <c r="V2386" s="64" t="s">
        <v>643</v>
      </c>
    </row>
    <row r="2387" spans="20:22" x14ac:dyDescent="0.2">
      <c r="T2387" s="62" t="s">
        <v>3069</v>
      </c>
      <c r="U2387" s="77" t="s">
        <v>3069</v>
      </c>
      <c r="V2387" s="64" t="s">
        <v>645</v>
      </c>
    </row>
    <row r="2388" spans="20:22" x14ac:dyDescent="0.2">
      <c r="T2388" s="62" t="s">
        <v>3070</v>
      </c>
      <c r="U2388" s="77" t="s">
        <v>3070</v>
      </c>
      <c r="V2388" s="64" t="s">
        <v>647</v>
      </c>
    </row>
    <row r="2389" spans="20:22" x14ac:dyDescent="0.2">
      <c r="T2389" s="62" t="s">
        <v>3071</v>
      </c>
      <c r="U2389" s="77" t="s">
        <v>3071</v>
      </c>
      <c r="V2389" s="64" t="s">
        <v>650</v>
      </c>
    </row>
    <row r="2390" spans="20:22" x14ac:dyDescent="0.2">
      <c r="T2390" s="62" t="s">
        <v>3072</v>
      </c>
      <c r="U2390" s="77" t="s">
        <v>3072</v>
      </c>
      <c r="V2390" s="64" t="s">
        <v>653</v>
      </c>
    </row>
    <row r="2391" spans="20:22" x14ac:dyDescent="0.2">
      <c r="T2391" s="62" t="s">
        <v>3073</v>
      </c>
      <c r="U2391" s="77" t="s">
        <v>3073</v>
      </c>
      <c r="V2391" s="64" t="s">
        <v>621</v>
      </c>
    </row>
    <row r="2392" spans="20:22" x14ac:dyDescent="0.2">
      <c r="T2392" s="62" t="s">
        <v>3074</v>
      </c>
      <c r="U2392" s="77" t="s">
        <v>3074</v>
      </c>
      <c r="V2392" s="64" t="s">
        <v>624</v>
      </c>
    </row>
    <row r="2393" spans="20:22" x14ac:dyDescent="0.2">
      <c r="T2393" s="62" t="s">
        <v>3075</v>
      </c>
      <c r="U2393" s="77" t="s">
        <v>3075</v>
      </c>
      <c r="V2393" s="64" t="s">
        <v>643</v>
      </c>
    </row>
    <row r="2394" spans="20:22" x14ac:dyDescent="0.2">
      <c r="T2394" s="62" t="s">
        <v>3076</v>
      </c>
      <c r="U2394" s="77" t="s">
        <v>3076</v>
      </c>
      <c r="V2394" s="64" t="s">
        <v>645</v>
      </c>
    </row>
    <row r="2395" spans="20:22" x14ac:dyDescent="0.2">
      <c r="T2395" s="62" t="s">
        <v>3077</v>
      </c>
      <c r="U2395" s="77" t="s">
        <v>3077</v>
      </c>
      <c r="V2395" s="64" t="s">
        <v>647</v>
      </c>
    </row>
    <row r="2396" spans="20:22" x14ac:dyDescent="0.2">
      <c r="T2396" s="62" t="s">
        <v>3078</v>
      </c>
      <c r="U2396" s="77" t="s">
        <v>3078</v>
      </c>
      <c r="V2396" s="64" t="s">
        <v>650</v>
      </c>
    </row>
    <row r="2397" spans="20:22" x14ac:dyDescent="0.2">
      <c r="T2397" s="62" t="s">
        <v>3079</v>
      </c>
      <c r="U2397" s="77" t="s">
        <v>3079</v>
      </c>
      <c r="V2397" s="64" t="s">
        <v>653</v>
      </c>
    </row>
    <row r="2398" spans="20:22" x14ac:dyDescent="0.2">
      <c r="T2398" s="62" t="s">
        <v>3080</v>
      </c>
      <c r="U2398" s="77" t="s">
        <v>3080</v>
      </c>
      <c r="V2398" s="64" t="s">
        <v>621</v>
      </c>
    </row>
    <row r="2399" spans="20:22" x14ac:dyDescent="0.2">
      <c r="T2399" s="62" t="s">
        <v>3081</v>
      </c>
      <c r="U2399" s="77" t="s">
        <v>3081</v>
      </c>
      <c r="V2399" s="64" t="s">
        <v>624</v>
      </c>
    </row>
    <row r="2400" spans="20:22" x14ac:dyDescent="0.2">
      <c r="T2400" s="62" t="s">
        <v>3082</v>
      </c>
      <c r="U2400" s="77" t="s">
        <v>3082</v>
      </c>
      <c r="V2400" s="64" t="s">
        <v>643</v>
      </c>
    </row>
    <row r="2401" spans="20:22" x14ac:dyDescent="0.2">
      <c r="T2401" s="62" t="s">
        <v>3083</v>
      </c>
      <c r="U2401" s="77" t="s">
        <v>3083</v>
      </c>
      <c r="V2401" s="64" t="s">
        <v>645</v>
      </c>
    </row>
    <row r="2402" spans="20:22" x14ac:dyDescent="0.2">
      <c r="T2402" s="62" t="s">
        <v>3084</v>
      </c>
      <c r="U2402" s="77" t="s">
        <v>3084</v>
      </c>
      <c r="V2402" s="64" t="s">
        <v>647</v>
      </c>
    </row>
    <row r="2403" spans="20:22" x14ac:dyDescent="0.2">
      <c r="T2403" s="62" t="s">
        <v>3085</v>
      </c>
      <c r="U2403" s="77" t="s">
        <v>3085</v>
      </c>
      <c r="V2403" s="64" t="s">
        <v>650</v>
      </c>
    </row>
    <row r="2404" spans="20:22" x14ac:dyDescent="0.2">
      <c r="T2404" s="62" t="s">
        <v>3086</v>
      </c>
      <c r="U2404" s="77" t="s">
        <v>3086</v>
      </c>
      <c r="V2404" s="64" t="s">
        <v>653</v>
      </c>
    </row>
    <row r="2405" spans="20:22" x14ac:dyDescent="0.2">
      <c r="T2405" s="62" t="s">
        <v>3087</v>
      </c>
      <c r="U2405" s="77" t="s">
        <v>3087</v>
      </c>
      <c r="V2405" s="64" t="s">
        <v>621</v>
      </c>
    </row>
    <row r="2406" spans="20:22" x14ac:dyDescent="0.2">
      <c r="T2406" s="62" t="s">
        <v>3088</v>
      </c>
      <c r="U2406" s="77" t="s">
        <v>3088</v>
      </c>
      <c r="V2406" s="64" t="s">
        <v>624</v>
      </c>
    </row>
    <row r="2407" spans="20:22" x14ac:dyDescent="0.2">
      <c r="T2407" s="62" t="s">
        <v>3089</v>
      </c>
      <c r="U2407" s="77" t="s">
        <v>3089</v>
      </c>
      <c r="V2407" s="64" t="s">
        <v>643</v>
      </c>
    </row>
    <row r="2408" spans="20:22" x14ac:dyDescent="0.2">
      <c r="T2408" s="62" t="s">
        <v>3090</v>
      </c>
      <c r="U2408" s="77" t="s">
        <v>3090</v>
      </c>
      <c r="V2408" s="64" t="s">
        <v>645</v>
      </c>
    </row>
    <row r="2409" spans="20:22" x14ac:dyDescent="0.2">
      <c r="T2409" s="62" t="s">
        <v>3091</v>
      </c>
      <c r="U2409" s="77" t="s">
        <v>3091</v>
      </c>
      <c r="V2409" s="64" t="s">
        <v>647</v>
      </c>
    </row>
    <row r="2410" spans="20:22" x14ac:dyDescent="0.2">
      <c r="T2410" s="62" t="s">
        <v>3092</v>
      </c>
      <c r="U2410" s="77" t="s">
        <v>3092</v>
      </c>
      <c r="V2410" s="64" t="s">
        <v>650</v>
      </c>
    </row>
    <row r="2411" spans="20:22" x14ac:dyDescent="0.2">
      <c r="T2411" s="62" t="s">
        <v>3093</v>
      </c>
      <c r="U2411" s="77" t="s">
        <v>3093</v>
      </c>
      <c r="V2411" s="64" t="s">
        <v>653</v>
      </c>
    </row>
    <row r="2412" spans="20:22" x14ac:dyDescent="0.2">
      <c r="T2412" s="62" t="s">
        <v>3094</v>
      </c>
      <c r="U2412" s="77" t="s">
        <v>3094</v>
      </c>
      <c r="V2412" s="64" t="s">
        <v>621</v>
      </c>
    </row>
    <row r="2413" spans="20:22" x14ac:dyDescent="0.2">
      <c r="T2413" s="62" t="s">
        <v>3095</v>
      </c>
      <c r="U2413" s="77" t="s">
        <v>3095</v>
      </c>
      <c r="V2413" s="64" t="s">
        <v>624</v>
      </c>
    </row>
    <row r="2414" spans="20:22" x14ac:dyDescent="0.2">
      <c r="T2414" s="62" t="s">
        <v>3096</v>
      </c>
      <c r="U2414" s="77" t="s">
        <v>3096</v>
      </c>
      <c r="V2414" s="64" t="s">
        <v>643</v>
      </c>
    </row>
    <row r="2415" spans="20:22" x14ac:dyDescent="0.2">
      <c r="T2415" s="62" t="s">
        <v>3097</v>
      </c>
      <c r="U2415" s="77" t="s">
        <v>3097</v>
      </c>
      <c r="V2415" s="64" t="s">
        <v>645</v>
      </c>
    </row>
    <row r="2416" spans="20:22" x14ac:dyDescent="0.2">
      <c r="T2416" s="62" t="s">
        <v>3098</v>
      </c>
      <c r="U2416" s="77" t="s">
        <v>3098</v>
      </c>
      <c r="V2416" s="64" t="s">
        <v>647</v>
      </c>
    </row>
    <row r="2417" spans="20:22" x14ac:dyDescent="0.2">
      <c r="T2417" s="62" t="s">
        <v>3099</v>
      </c>
      <c r="U2417" s="77" t="s">
        <v>3099</v>
      </c>
      <c r="V2417" s="64" t="s">
        <v>650</v>
      </c>
    </row>
    <row r="2418" spans="20:22" x14ac:dyDescent="0.2">
      <c r="T2418" s="62" t="s">
        <v>3100</v>
      </c>
      <c r="U2418" s="77" t="s">
        <v>3100</v>
      </c>
      <c r="V2418" s="64" t="s">
        <v>653</v>
      </c>
    </row>
    <row r="2419" spans="20:22" x14ac:dyDescent="0.2">
      <c r="T2419" s="62" t="s">
        <v>3101</v>
      </c>
      <c r="U2419" s="77" t="s">
        <v>3101</v>
      </c>
      <c r="V2419" s="64" t="s">
        <v>621</v>
      </c>
    </row>
    <row r="2420" spans="20:22" x14ac:dyDescent="0.2">
      <c r="T2420" s="62" t="s">
        <v>3102</v>
      </c>
      <c r="U2420" s="77" t="s">
        <v>3102</v>
      </c>
      <c r="V2420" s="64" t="s">
        <v>624</v>
      </c>
    </row>
    <row r="2421" spans="20:22" x14ac:dyDescent="0.2">
      <c r="T2421" s="62" t="s">
        <v>3103</v>
      </c>
      <c r="U2421" s="77" t="s">
        <v>3103</v>
      </c>
      <c r="V2421" s="64" t="s">
        <v>643</v>
      </c>
    </row>
    <row r="2422" spans="20:22" x14ac:dyDescent="0.2">
      <c r="T2422" s="62" t="s">
        <v>3104</v>
      </c>
      <c r="U2422" s="77" t="s">
        <v>3104</v>
      </c>
      <c r="V2422" s="64" t="s">
        <v>645</v>
      </c>
    </row>
    <row r="2423" spans="20:22" x14ac:dyDescent="0.2">
      <c r="T2423" s="62" t="s">
        <v>3105</v>
      </c>
      <c r="U2423" s="77" t="s">
        <v>3105</v>
      </c>
      <c r="V2423" s="64" t="s">
        <v>647</v>
      </c>
    </row>
    <row r="2424" spans="20:22" x14ac:dyDescent="0.2">
      <c r="T2424" s="62" t="s">
        <v>3106</v>
      </c>
      <c r="U2424" s="77" t="s">
        <v>3106</v>
      </c>
      <c r="V2424" s="64" t="s">
        <v>650</v>
      </c>
    </row>
    <row r="2425" spans="20:22" x14ac:dyDescent="0.2">
      <c r="T2425" s="62" t="s">
        <v>3107</v>
      </c>
      <c r="U2425" s="77" t="s">
        <v>3107</v>
      </c>
      <c r="V2425" s="64" t="s">
        <v>653</v>
      </c>
    </row>
    <row r="2426" spans="20:22" x14ac:dyDescent="0.2">
      <c r="T2426" s="62" t="s">
        <v>3108</v>
      </c>
      <c r="U2426" s="77" t="s">
        <v>3108</v>
      </c>
      <c r="V2426" s="64" t="s">
        <v>621</v>
      </c>
    </row>
    <row r="2427" spans="20:22" x14ac:dyDescent="0.2">
      <c r="T2427" s="62" t="s">
        <v>3109</v>
      </c>
      <c r="U2427" s="77" t="s">
        <v>3109</v>
      </c>
      <c r="V2427" s="64" t="s">
        <v>624</v>
      </c>
    </row>
    <row r="2428" spans="20:22" x14ac:dyDescent="0.2">
      <c r="T2428" s="62" t="s">
        <v>3110</v>
      </c>
      <c r="U2428" s="77" t="s">
        <v>3110</v>
      </c>
      <c r="V2428" s="64" t="s">
        <v>643</v>
      </c>
    </row>
    <row r="2429" spans="20:22" x14ac:dyDescent="0.2">
      <c r="T2429" s="62" t="s">
        <v>3111</v>
      </c>
      <c r="U2429" s="77" t="s">
        <v>3111</v>
      </c>
      <c r="V2429" s="64" t="s">
        <v>645</v>
      </c>
    </row>
    <row r="2430" spans="20:22" x14ac:dyDescent="0.2">
      <c r="T2430" s="62" t="s">
        <v>3112</v>
      </c>
      <c r="U2430" s="77" t="s">
        <v>3112</v>
      </c>
      <c r="V2430" s="64" t="s">
        <v>647</v>
      </c>
    </row>
    <row r="2431" spans="20:22" x14ac:dyDescent="0.2">
      <c r="T2431" s="62" t="s">
        <v>3113</v>
      </c>
      <c r="U2431" s="77" t="s">
        <v>3113</v>
      </c>
      <c r="V2431" s="64" t="s">
        <v>650</v>
      </c>
    </row>
    <row r="2432" spans="20:22" x14ac:dyDescent="0.2">
      <c r="T2432" s="62" t="s">
        <v>3114</v>
      </c>
      <c r="U2432" s="77" t="s">
        <v>3114</v>
      </c>
      <c r="V2432" s="64" t="s">
        <v>653</v>
      </c>
    </row>
    <row r="2433" spans="20:22" x14ac:dyDescent="0.2">
      <c r="T2433" s="62" t="s">
        <v>3115</v>
      </c>
      <c r="U2433" s="77" t="s">
        <v>3115</v>
      </c>
      <c r="V2433" s="64" t="s">
        <v>621</v>
      </c>
    </row>
    <row r="2434" spans="20:22" x14ac:dyDescent="0.2">
      <c r="T2434" s="62" t="s">
        <v>3116</v>
      </c>
      <c r="U2434" s="77" t="s">
        <v>3116</v>
      </c>
      <c r="V2434" s="64" t="s">
        <v>624</v>
      </c>
    </row>
    <row r="2435" spans="20:22" x14ac:dyDescent="0.2">
      <c r="T2435" s="62" t="s">
        <v>3117</v>
      </c>
      <c r="U2435" s="77" t="s">
        <v>3117</v>
      </c>
      <c r="V2435" s="64" t="s">
        <v>643</v>
      </c>
    </row>
    <row r="2436" spans="20:22" x14ac:dyDescent="0.2">
      <c r="T2436" s="62" t="s">
        <v>3118</v>
      </c>
      <c r="U2436" s="77" t="s">
        <v>3118</v>
      </c>
      <c r="V2436" s="64" t="s">
        <v>645</v>
      </c>
    </row>
    <row r="2437" spans="20:22" x14ac:dyDescent="0.2">
      <c r="T2437" s="62" t="s">
        <v>3119</v>
      </c>
      <c r="U2437" s="77" t="s">
        <v>3119</v>
      </c>
      <c r="V2437" s="64" t="s">
        <v>647</v>
      </c>
    </row>
    <row r="2438" spans="20:22" x14ac:dyDescent="0.2">
      <c r="T2438" s="62" t="s">
        <v>3120</v>
      </c>
      <c r="U2438" s="77" t="s">
        <v>3120</v>
      </c>
      <c r="V2438" s="64" t="s">
        <v>650</v>
      </c>
    </row>
    <row r="2439" spans="20:22" x14ac:dyDescent="0.2">
      <c r="T2439" s="62" t="s">
        <v>3121</v>
      </c>
      <c r="U2439" s="77" t="s">
        <v>3121</v>
      </c>
      <c r="V2439" s="64" t="s">
        <v>653</v>
      </c>
    </row>
    <row r="2440" spans="20:22" x14ac:dyDescent="0.2">
      <c r="T2440" s="62" t="s">
        <v>3122</v>
      </c>
      <c r="U2440" s="77" t="s">
        <v>3122</v>
      </c>
      <c r="V2440" s="64" t="s">
        <v>621</v>
      </c>
    </row>
    <row r="2441" spans="20:22" x14ac:dyDescent="0.2">
      <c r="T2441" s="62" t="s">
        <v>3123</v>
      </c>
      <c r="U2441" s="77" t="s">
        <v>3123</v>
      </c>
      <c r="V2441" s="64" t="s">
        <v>624</v>
      </c>
    </row>
    <row r="2442" spans="20:22" x14ac:dyDescent="0.2">
      <c r="T2442" s="62" t="s">
        <v>3124</v>
      </c>
      <c r="U2442" s="77" t="s">
        <v>3124</v>
      </c>
      <c r="V2442" s="64" t="s">
        <v>643</v>
      </c>
    </row>
    <row r="2443" spans="20:22" x14ac:dyDescent="0.2">
      <c r="T2443" s="62" t="s">
        <v>3125</v>
      </c>
      <c r="U2443" s="77" t="s">
        <v>3125</v>
      </c>
      <c r="V2443" s="64" t="s">
        <v>645</v>
      </c>
    </row>
    <row r="2444" spans="20:22" x14ac:dyDescent="0.2">
      <c r="T2444" s="62" t="s">
        <v>3126</v>
      </c>
      <c r="U2444" s="77" t="s">
        <v>3126</v>
      </c>
      <c r="V2444" s="64" t="s">
        <v>647</v>
      </c>
    </row>
    <row r="2445" spans="20:22" x14ac:dyDescent="0.2">
      <c r="T2445" s="62" t="s">
        <v>3127</v>
      </c>
      <c r="U2445" s="77" t="s">
        <v>3127</v>
      </c>
      <c r="V2445" s="64" t="s">
        <v>650</v>
      </c>
    </row>
    <row r="2446" spans="20:22" x14ac:dyDescent="0.2">
      <c r="T2446" s="62" t="s">
        <v>3128</v>
      </c>
      <c r="U2446" s="77" t="s">
        <v>3128</v>
      </c>
      <c r="V2446" s="64" t="s">
        <v>653</v>
      </c>
    </row>
    <row r="2447" spans="20:22" x14ac:dyDescent="0.2">
      <c r="T2447" s="62" t="s">
        <v>3129</v>
      </c>
      <c r="U2447" s="77" t="s">
        <v>3129</v>
      </c>
      <c r="V2447" s="64" t="s">
        <v>621</v>
      </c>
    </row>
    <row r="2448" spans="20:22" x14ac:dyDescent="0.2">
      <c r="T2448" s="62" t="s">
        <v>3130</v>
      </c>
      <c r="U2448" s="77" t="s">
        <v>3130</v>
      </c>
      <c r="V2448" s="64" t="s">
        <v>624</v>
      </c>
    </row>
    <row r="2449" spans="20:22" x14ac:dyDescent="0.2">
      <c r="T2449" s="62" t="s">
        <v>3131</v>
      </c>
      <c r="U2449" s="77" t="s">
        <v>3131</v>
      </c>
      <c r="V2449" s="64" t="s">
        <v>643</v>
      </c>
    </row>
    <row r="2450" spans="20:22" x14ac:dyDescent="0.2">
      <c r="T2450" s="62" t="s">
        <v>3132</v>
      </c>
      <c r="U2450" s="77" t="s">
        <v>3132</v>
      </c>
      <c r="V2450" s="64" t="s">
        <v>645</v>
      </c>
    </row>
    <row r="2451" spans="20:22" x14ac:dyDescent="0.2">
      <c r="T2451" s="62" t="s">
        <v>3133</v>
      </c>
      <c r="U2451" s="77" t="s">
        <v>3133</v>
      </c>
      <c r="V2451" s="64" t="s">
        <v>647</v>
      </c>
    </row>
    <row r="2452" spans="20:22" x14ac:dyDescent="0.2">
      <c r="T2452" s="62" t="s">
        <v>3134</v>
      </c>
      <c r="U2452" s="77" t="s">
        <v>3134</v>
      </c>
      <c r="V2452" s="64" t="s">
        <v>650</v>
      </c>
    </row>
    <row r="2453" spans="20:22" x14ac:dyDescent="0.2">
      <c r="T2453" s="62" t="s">
        <v>3135</v>
      </c>
      <c r="U2453" s="77" t="s">
        <v>3135</v>
      </c>
      <c r="V2453" s="64" t="s">
        <v>653</v>
      </c>
    </row>
    <row r="2454" spans="20:22" x14ac:dyDescent="0.2">
      <c r="T2454" s="62" t="s">
        <v>3136</v>
      </c>
      <c r="U2454" s="77" t="s">
        <v>3136</v>
      </c>
      <c r="V2454" s="64" t="s">
        <v>621</v>
      </c>
    </row>
    <row r="2455" spans="20:22" x14ac:dyDescent="0.2">
      <c r="T2455" s="62" t="s">
        <v>3137</v>
      </c>
      <c r="U2455" s="77" t="s">
        <v>3137</v>
      </c>
      <c r="V2455" s="64" t="s">
        <v>624</v>
      </c>
    </row>
    <row r="2456" spans="20:22" x14ac:dyDescent="0.2">
      <c r="T2456" s="62" t="s">
        <v>3138</v>
      </c>
      <c r="U2456" s="77" t="s">
        <v>3138</v>
      </c>
      <c r="V2456" s="64" t="s">
        <v>643</v>
      </c>
    </row>
    <row r="2457" spans="20:22" x14ac:dyDescent="0.2">
      <c r="T2457" s="62" t="s">
        <v>3139</v>
      </c>
      <c r="U2457" s="77" t="s">
        <v>3139</v>
      </c>
      <c r="V2457" s="64" t="s">
        <v>645</v>
      </c>
    </row>
    <row r="2458" spans="20:22" x14ac:dyDescent="0.2">
      <c r="T2458" s="62" t="s">
        <v>3140</v>
      </c>
      <c r="U2458" s="77" t="s">
        <v>3140</v>
      </c>
      <c r="V2458" s="64" t="s">
        <v>647</v>
      </c>
    </row>
    <row r="2459" spans="20:22" x14ac:dyDescent="0.2">
      <c r="T2459" s="62" t="s">
        <v>3141</v>
      </c>
      <c r="U2459" s="77" t="s">
        <v>3141</v>
      </c>
      <c r="V2459" s="64" t="s">
        <v>650</v>
      </c>
    </row>
    <row r="2460" spans="20:22" x14ac:dyDescent="0.2">
      <c r="T2460" s="62" t="s">
        <v>3142</v>
      </c>
      <c r="U2460" s="77" t="s">
        <v>3142</v>
      </c>
      <c r="V2460" s="64" t="s">
        <v>653</v>
      </c>
    </row>
    <row r="2461" spans="20:22" x14ac:dyDescent="0.2">
      <c r="T2461" s="62" t="s">
        <v>3143</v>
      </c>
      <c r="U2461" s="77" t="s">
        <v>3143</v>
      </c>
      <c r="V2461" s="64" t="s">
        <v>621</v>
      </c>
    </row>
    <row r="2462" spans="20:22" x14ac:dyDescent="0.2">
      <c r="T2462" s="62" t="s">
        <v>3144</v>
      </c>
      <c r="U2462" s="77" t="s">
        <v>3144</v>
      </c>
      <c r="V2462" s="64" t="s">
        <v>624</v>
      </c>
    </row>
    <row r="2463" spans="20:22" x14ac:dyDescent="0.2">
      <c r="T2463" s="62" t="s">
        <v>3145</v>
      </c>
      <c r="U2463" s="77" t="s">
        <v>3145</v>
      </c>
      <c r="V2463" s="64" t="s">
        <v>643</v>
      </c>
    </row>
    <row r="2464" spans="20:22" x14ac:dyDescent="0.2">
      <c r="T2464" s="62" t="s">
        <v>3146</v>
      </c>
      <c r="U2464" s="77" t="s">
        <v>3146</v>
      </c>
      <c r="V2464" s="64" t="s">
        <v>645</v>
      </c>
    </row>
    <row r="2465" spans="20:22" x14ac:dyDescent="0.2">
      <c r="T2465" s="62" t="s">
        <v>3147</v>
      </c>
      <c r="U2465" s="77" t="s">
        <v>3147</v>
      </c>
      <c r="V2465" s="64" t="s">
        <v>647</v>
      </c>
    </row>
    <row r="2466" spans="20:22" x14ac:dyDescent="0.2">
      <c r="T2466" s="62" t="s">
        <v>3148</v>
      </c>
      <c r="U2466" s="77" t="s">
        <v>3148</v>
      </c>
      <c r="V2466" s="64" t="s">
        <v>650</v>
      </c>
    </row>
    <row r="2467" spans="20:22" x14ac:dyDescent="0.2">
      <c r="T2467" s="62" t="s">
        <v>3149</v>
      </c>
      <c r="U2467" s="77" t="s">
        <v>3149</v>
      </c>
      <c r="V2467" s="64" t="s">
        <v>653</v>
      </c>
    </row>
    <row r="2468" spans="20:22" x14ac:dyDescent="0.2">
      <c r="T2468" s="62" t="s">
        <v>3150</v>
      </c>
      <c r="U2468" s="77" t="s">
        <v>3150</v>
      </c>
      <c r="V2468" s="64" t="s">
        <v>621</v>
      </c>
    </row>
    <row r="2469" spans="20:22" x14ac:dyDescent="0.2">
      <c r="T2469" s="62" t="s">
        <v>3151</v>
      </c>
      <c r="U2469" s="77" t="s">
        <v>3151</v>
      </c>
      <c r="V2469" s="64" t="s">
        <v>624</v>
      </c>
    </row>
    <row r="2470" spans="20:22" x14ac:dyDescent="0.2">
      <c r="T2470" s="62" t="s">
        <v>3152</v>
      </c>
      <c r="U2470" s="77" t="s">
        <v>3152</v>
      </c>
      <c r="V2470" s="64" t="s">
        <v>643</v>
      </c>
    </row>
    <row r="2471" spans="20:22" x14ac:dyDescent="0.2">
      <c r="T2471" s="62" t="s">
        <v>3153</v>
      </c>
      <c r="U2471" s="77" t="s">
        <v>3153</v>
      </c>
      <c r="V2471" s="64" t="s">
        <v>645</v>
      </c>
    </row>
    <row r="2472" spans="20:22" x14ac:dyDescent="0.2">
      <c r="T2472" s="62" t="s">
        <v>3154</v>
      </c>
      <c r="U2472" s="77" t="s">
        <v>3154</v>
      </c>
      <c r="V2472" s="64" t="s">
        <v>647</v>
      </c>
    </row>
    <row r="2473" spans="20:22" x14ac:dyDescent="0.2">
      <c r="T2473" s="62" t="s">
        <v>3155</v>
      </c>
      <c r="U2473" s="77" t="s">
        <v>3155</v>
      </c>
      <c r="V2473" s="64" t="s">
        <v>650</v>
      </c>
    </row>
    <row r="2474" spans="20:22" x14ac:dyDescent="0.2">
      <c r="T2474" s="62" t="s">
        <v>3156</v>
      </c>
      <c r="U2474" s="77" t="s">
        <v>3156</v>
      </c>
      <c r="V2474" s="64" t="s">
        <v>653</v>
      </c>
    </row>
    <row r="2475" spans="20:22" x14ac:dyDescent="0.2">
      <c r="T2475" s="62" t="s">
        <v>3157</v>
      </c>
      <c r="U2475" s="77" t="s">
        <v>3157</v>
      </c>
      <c r="V2475" s="64" t="s">
        <v>621</v>
      </c>
    </row>
    <row r="2476" spans="20:22" x14ac:dyDescent="0.2">
      <c r="T2476" s="62" t="s">
        <v>3158</v>
      </c>
      <c r="U2476" s="77" t="s">
        <v>3158</v>
      </c>
      <c r="V2476" s="64" t="s">
        <v>624</v>
      </c>
    </row>
    <row r="2477" spans="20:22" x14ac:dyDescent="0.2">
      <c r="T2477" s="62" t="s">
        <v>3159</v>
      </c>
      <c r="U2477" s="77" t="s">
        <v>3159</v>
      </c>
      <c r="V2477" s="64" t="s">
        <v>643</v>
      </c>
    </row>
    <row r="2478" spans="20:22" x14ac:dyDescent="0.2">
      <c r="T2478" s="62" t="s">
        <v>3160</v>
      </c>
      <c r="U2478" s="77" t="s">
        <v>3160</v>
      </c>
      <c r="V2478" s="64" t="s">
        <v>645</v>
      </c>
    </row>
    <row r="2479" spans="20:22" x14ac:dyDescent="0.2">
      <c r="T2479" s="62" t="s">
        <v>3161</v>
      </c>
      <c r="U2479" s="77" t="s">
        <v>3161</v>
      </c>
      <c r="V2479" s="64" t="s">
        <v>647</v>
      </c>
    </row>
    <row r="2480" spans="20:22" x14ac:dyDescent="0.2">
      <c r="T2480" s="62" t="s">
        <v>3162</v>
      </c>
      <c r="U2480" s="77" t="s">
        <v>3162</v>
      </c>
      <c r="V2480" s="64" t="s">
        <v>650</v>
      </c>
    </row>
    <row r="2481" spans="20:22" x14ac:dyDescent="0.2">
      <c r="T2481" s="62" t="s">
        <v>3163</v>
      </c>
      <c r="U2481" s="77" t="s">
        <v>3163</v>
      </c>
      <c r="V2481" s="64" t="s">
        <v>653</v>
      </c>
    </row>
    <row r="2482" spans="20:22" x14ac:dyDescent="0.2">
      <c r="T2482" s="62" t="s">
        <v>3164</v>
      </c>
      <c r="U2482" s="77" t="s">
        <v>3164</v>
      </c>
      <c r="V2482" s="64" t="s">
        <v>621</v>
      </c>
    </row>
    <row r="2483" spans="20:22" x14ac:dyDescent="0.2">
      <c r="T2483" s="62" t="s">
        <v>3165</v>
      </c>
      <c r="U2483" s="77" t="s">
        <v>3165</v>
      </c>
      <c r="V2483" s="64" t="s">
        <v>624</v>
      </c>
    </row>
    <row r="2484" spans="20:22" x14ac:dyDescent="0.2">
      <c r="T2484" s="62" t="s">
        <v>3166</v>
      </c>
      <c r="U2484" s="77" t="s">
        <v>3166</v>
      </c>
      <c r="V2484" s="64" t="s">
        <v>643</v>
      </c>
    </row>
    <row r="2485" spans="20:22" x14ac:dyDescent="0.2">
      <c r="T2485" s="62" t="s">
        <v>3167</v>
      </c>
      <c r="U2485" s="77" t="s">
        <v>3167</v>
      </c>
      <c r="V2485" s="64" t="s">
        <v>645</v>
      </c>
    </row>
    <row r="2486" spans="20:22" x14ac:dyDescent="0.2">
      <c r="T2486" s="62" t="s">
        <v>3168</v>
      </c>
      <c r="U2486" s="77" t="s">
        <v>3168</v>
      </c>
      <c r="V2486" s="64" t="s">
        <v>647</v>
      </c>
    </row>
    <row r="2487" spans="20:22" x14ac:dyDescent="0.2">
      <c r="T2487" s="62" t="s">
        <v>3169</v>
      </c>
      <c r="U2487" s="77" t="s">
        <v>3169</v>
      </c>
      <c r="V2487" s="64" t="s">
        <v>650</v>
      </c>
    </row>
    <row r="2488" spans="20:22" x14ac:dyDescent="0.2">
      <c r="T2488" s="62" t="s">
        <v>3170</v>
      </c>
      <c r="U2488" s="77" t="s">
        <v>3170</v>
      </c>
      <c r="V2488" s="64" t="s">
        <v>653</v>
      </c>
    </row>
    <row r="2489" spans="20:22" x14ac:dyDescent="0.2">
      <c r="T2489" s="62" t="s">
        <v>3171</v>
      </c>
      <c r="U2489" s="77" t="s">
        <v>3171</v>
      </c>
      <c r="V2489" s="64" t="s">
        <v>621</v>
      </c>
    </row>
    <row r="2490" spans="20:22" x14ac:dyDescent="0.2">
      <c r="T2490" s="62" t="s">
        <v>3172</v>
      </c>
      <c r="U2490" s="77" t="s">
        <v>3172</v>
      </c>
      <c r="V2490" s="64" t="s">
        <v>624</v>
      </c>
    </row>
    <row r="2491" spans="20:22" x14ac:dyDescent="0.2">
      <c r="T2491" s="62" t="s">
        <v>3174</v>
      </c>
      <c r="U2491" s="77" t="s">
        <v>3174</v>
      </c>
      <c r="V2491" s="64" t="s">
        <v>643</v>
      </c>
    </row>
    <row r="2492" spans="20:22" x14ac:dyDescent="0.2">
      <c r="T2492" s="62" t="s">
        <v>3175</v>
      </c>
      <c r="U2492" s="77" t="s">
        <v>3175</v>
      </c>
      <c r="V2492" s="64" t="s">
        <v>645</v>
      </c>
    </row>
    <row r="2493" spans="20:22" x14ac:dyDescent="0.2">
      <c r="T2493" s="62" t="s">
        <v>3176</v>
      </c>
      <c r="U2493" s="77" t="s">
        <v>3176</v>
      </c>
      <c r="V2493" s="64" t="s">
        <v>647</v>
      </c>
    </row>
    <row r="2494" spans="20:22" x14ac:dyDescent="0.2">
      <c r="T2494" s="62" t="s">
        <v>3177</v>
      </c>
      <c r="U2494" s="77" t="s">
        <v>3177</v>
      </c>
      <c r="V2494" s="64" t="s">
        <v>650</v>
      </c>
    </row>
    <row r="2495" spans="20:22" x14ac:dyDescent="0.2">
      <c r="T2495" s="62" t="s">
        <v>3178</v>
      </c>
      <c r="U2495" s="77" t="s">
        <v>3178</v>
      </c>
      <c r="V2495" s="64" t="s">
        <v>653</v>
      </c>
    </row>
    <row r="2496" spans="20:22" x14ac:dyDescent="0.2">
      <c r="T2496" s="62" t="s">
        <v>3179</v>
      </c>
      <c r="U2496" s="77" t="s">
        <v>3179</v>
      </c>
      <c r="V2496" s="64" t="s">
        <v>621</v>
      </c>
    </row>
    <row r="2497" spans="20:22" x14ac:dyDescent="0.2">
      <c r="T2497" s="62" t="s">
        <v>3180</v>
      </c>
      <c r="U2497" s="77" t="s">
        <v>3180</v>
      </c>
      <c r="V2497" s="64" t="s">
        <v>624</v>
      </c>
    </row>
    <row r="2498" spans="20:22" x14ac:dyDescent="0.2">
      <c r="T2498" s="62" t="s">
        <v>3181</v>
      </c>
      <c r="U2498" s="77" t="s">
        <v>3181</v>
      </c>
      <c r="V2498" s="64" t="s">
        <v>643</v>
      </c>
    </row>
    <row r="2499" spans="20:22" x14ac:dyDescent="0.2">
      <c r="T2499" s="62" t="s">
        <v>3182</v>
      </c>
      <c r="U2499" s="77" t="s">
        <v>3182</v>
      </c>
      <c r="V2499" s="64" t="s">
        <v>645</v>
      </c>
    </row>
    <row r="2500" spans="20:22" x14ac:dyDescent="0.2">
      <c r="T2500" s="62" t="s">
        <v>3183</v>
      </c>
      <c r="U2500" s="77" t="s">
        <v>3183</v>
      </c>
      <c r="V2500" s="64" t="s">
        <v>647</v>
      </c>
    </row>
    <row r="2501" spans="20:22" x14ac:dyDescent="0.2">
      <c r="T2501" s="62" t="s">
        <v>3184</v>
      </c>
      <c r="U2501" s="77" t="s">
        <v>3184</v>
      </c>
      <c r="V2501" s="64" t="s">
        <v>650</v>
      </c>
    </row>
    <row r="2502" spans="20:22" x14ac:dyDescent="0.2">
      <c r="T2502" s="62" t="s">
        <v>3185</v>
      </c>
      <c r="U2502" s="77" t="s">
        <v>3185</v>
      </c>
      <c r="V2502" s="64" t="s">
        <v>653</v>
      </c>
    </row>
    <row r="2503" spans="20:22" x14ac:dyDescent="0.2">
      <c r="T2503" s="62" t="s">
        <v>3186</v>
      </c>
      <c r="U2503" s="77" t="s">
        <v>3186</v>
      </c>
      <c r="V2503" s="64" t="s">
        <v>621</v>
      </c>
    </row>
    <row r="2504" spans="20:22" x14ac:dyDescent="0.2">
      <c r="T2504" s="62" t="s">
        <v>3187</v>
      </c>
      <c r="U2504" s="77" t="s">
        <v>3187</v>
      </c>
      <c r="V2504" s="64" t="s">
        <v>624</v>
      </c>
    </row>
    <row r="2505" spans="20:22" x14ac:dyDescent="0.2">
      <c r="T2505" s="62" t="s">
        <v>3188</v>
      </c>
      <c r="U2505" s="77" t="s">
        <v>3188</v>
      </c>
      <c r="V2505" s="64" t="s">
        <v>643</v>
      </c>
    </row>
    <row r="2506" spans="20:22" x14ac:dyDescent="0.2">
      <c r="T2506" s="62" t="s">
        <v>3189</v>
      </c>
      <c r="U2506" s="77" t="s">
        <v>3189</v>
      </c>
      <c r="V2506" s="64" t="s">
        <v>645</v>
      </c>
    </row>
    <row r="2507" spans="20:22" x14ac:dyDescent="0.2">
      <c r="T2507" s="62" t="s">
        <v>3190</v>
      </c>
      <c r="U2507" s="77" t="s">
        <v>3190</v>
      </c>
      <c r="V2507" s="64" t="s">
        <v>647</v>
      </c>
    </row>
    <row r="2508" spans="20:22" x14ac:dyDescent="0.2">
      <c r="T2508" s="62" t="s">
        <v>3191</v>
      </c>
      <c r="U2508" s="77" t="s">
        <v>3191</v>
      </c>
      <c r="V2508" s="64" t="s">
        <v>650</v>
      </c>
    </row>
    <row r="2509" spans="20:22" x14ac:dyDescent="0.2">
      <c r="T2509" s="62" t="s">
        <v>3192</v>
      </c>
      <c r="U2509" s="77" t="s">
        <v>3192</v>
      </c>
      <c r="V2509" s="64" t="s">
        <v>653</v>
      </c>
    </row>
    <row r="2510" spans="20:22" x14ac:dyDescent="0.2">
      <c r="T2510" s="62" t="s">
        <v>3193</v>
      </c>
      <c r="U2510" s="77" t="s">
        <v>3193</v>
      </c>
      <c r="V2510" s="64" t="s">
        <v>621</v>
      </c>
    </row>
    <row r="2511" spans="20:22" x14ac:dyDescent="0.2">
      <c r="T2511" s="62" t="s">
        <v>3194</v>
      </c>
      <c r="U2511" s="77" t="s">
        <v>3194</v>
      </c>
      <c r="V2511" s="64" t="s">
        <v>624</v>
      </c>
    </row>
    <row r="2512" spans="20:22" x14ac:dyDescent="0.2">
      <c r="T2512" s="62" t="s">
        <v>3195</v>
      </c>
      <c r="U2512" s="77" t="s">
        <v>3195</v>
      </c>
      <c r="V2512" s="64" t="s">
        <v>643</v>
      </c>
    </row>
    <row r="2513" spans="20:22" x14ac:dyDescent="0.2">
      <c r="T2513" s="62" t="s">
        <v>3196</v>
      </c>
      <c r="U2513" s="77" t="s">
        <v>3196</v>
      </c>
      <c r="V2513" s="64" t="s">
        <v>645</v>
      </c>
    </row>
    <row r="2514" spans="20:22" x14ac:dyDescent="0.2">
      <c r="T2514" s="62" t="s">
        <v>3197</v>
      </c>
      <c r="U2514" s="77" t="s">
        <v>3197</v>
      </c>
      <c r="V2514" s="64" t="s">
        <v>647</v>
      </c>
    </row>
    <row r="2515" spans="20:22" x14ac:dyDescent="0.2">
      <c r="T2515" s="62" t="s">
        <v>3198</v>
      </c>
      <c r="U2515" s="77" t="s">
        <v>3198</v>
      </c>
      <c r="V2515" s="64" t="s">
        <v>650</v>
      </c>
    </row>
    <row r="2516" spans="20:22" x14ac:dyDescent="0.2">
      <c r="T2516" s="62" t="s">
        <v>3199</v>
      </c>
      <c r="U2516" s="77" t="s">
        <v>3199</v>
      </c>
      <c r="V2516" s="64" t="s">
        <v>653</v>
      </c>
    </row>
    <row r="2517" spans="20:22" x14ac:dyDescent="0.2">
      <c r="T2517" s="62" t="s">
        <v>3200</v>
      </c>
      <c r="U2517" s="77" t="s">
        <v>3200</v>
      </c>
      <c r="V2517" s="64" t="s">
        <v>621</v>
      </c>
    </row>
    <row r="2518" spans="20:22" x14ac:dyDescent="0.2">
      <c r="T2518" s="62" t="s">
        <v>3201</v>
      </c>
      <c r="U2518" s="77" t="s">
        <v>3201</v>
      </c>
      <c r="V2518" s="64" t="s">
        <v>624</v>
      </c>
    </row>
    <row r="2519" spans="20:22" x14ac:dyDescent="0.2">
      <c r="T2519" s="62" t="s">
        <v>3202</v>
      </c>
      <c r="U2519" s="77" t="s">
        <v>3202</v>
      </c>
      <c r="V2519" s="64" t="s">
        <v>643</v>
      </c>
    </row>
    <row r="2520" spans="20:22" x14ac:dyDescent="0.2">
      <c r="T2520" s="62" t="s">
        <v>3203</v>
      </c>
      <c r="U2520" s="77" t="s">
        <v>3203</v>
      </c>
      <c r="V2520" s="64" t="s">
        <v>645</v>
      </c>
    </row>
    <row r="2521" spans="20:22" x14ac:dyDescent="0.2">
      <c r="T2521" s="62" t="s">
        <v>3204</v>
      </c>
      <c r="U2521" s="77" t="s">
        <v>3204</v>
      </c>
      <c r="V2521" s="64" t="s">
        <v>647</v>
      </c>
    </row>
    <row r="2522" spans="20:22" x14ac:dyDescent="0.2">
      <c r="T2522" s="62" t="s">
        <v>3205</v>
      </c>
      <c r="U2522" s="77" t="s">
        <v>3205</v>
      </c>
      <c r="V2522" s="64" t="s">
        <v>650</v>
      </c>
    </row>
    <row r="2523" spans="20:22" x14ac:dyDescent="0.2">
      <c r="T2523" s="62" t="s">
        <v>3206</v>
      </c>
      <c r="U2523" s="77" t="s">
        <v>3206</v>
      </c>
      <c r="V2523" s="64" t="s">
        <v>653</v>
      </c>
    </row>
    <row r="2524" spans="20:22" x14ac:dyDescent="0.2">
      <c r="T2524" s="62" t="s">
        <v>3207</v>
      </c>
      <c r="U2524" s="77" t="s">
        <v>3207</v>
      </c>
      <c r="V2524" s="64" t="s">
        <v>621</v>
      </c>
    </row>
    <row r="2525" spans="20:22" x14ac:dyDescent="0.2">
      <c r="T2525" s="62" t="s">
        <v>3208</v>
      </c>
      <c r="U2525" s="77" t="s">
        <v>3208</v>
      </c>
      <c r="V2525" s="64" t="s">
        <v>624</v>
      </c>
    </row>
    <row r="2526" spans="20:22" x14ac:dyDescent="0.2">
      <c r="T2526" s="62" t="s">
        <v>3209</v>
      </c>
      <c r="U2526" s="77" t="s">
        <v>3209</v>
      </c>
      <c r="V2526" s="64" t="s">
        <v>643</v>
      </c>
    </row>
    <row r="2527" spans="20:22" x14ac:dyDescent="0.2">
      <c r="T2527" s="62" t="s">
        <v>3210</v>
      </c>
      <c r="U2527" s="77" t="s">
        <v>3210</v>
      </c>
      <c r="V2527" s="64" t="s">
        <v>645</v>
      </c>
    </row>
    <row r="2528" spans="20:22" x14ac:dyDescent="0.2">
      <c r="T2528" s="62" t="s">
        <v>3211</v>
      </c>
      <c r="U2528" s="77" t="s">
        <v>3211</v>
      </c>
      <c r="V2528" s="64" t="s">
        <v>647</v>
      </c>
    </row>
    <row r="2529" spans="20:22" x14ac:dyDescent="0.2">
      <c r="T2529" s="62" t="s">
        <v>3212</v>
      </c>
      <c r="U2529" s="77" t="s">
        <v>3212</v>
      </c>
      <c r="V2529" s="64" t="s">
        <v>650</v>
      </c>
    </row>
    <row r="2530" spans="20:22" x14ac:dyDescent="0.2">
      <c r="T2530" s="62" t="s">
        <v>3213</v>
      </c>
      <c r="U2530" s="77" t="s">
        <v>3213</v>
      </c>
      <c r="V2530" s="64" t="s">
        <v>653</v>
      </c>
    </row>
    <row r="2531" spans="20:22" x14ac:dyDescent="0.2">
      <c r="T2531" s="62" t="s">
        <v>3214</v>
      </c>
      <c r="U2531" s="77" t="s">
        <v>3214</v>
      </c>
      <c r="V2531" s="64" t="s">
        <v>621</v>
      </c>
    </row>
    <row r="2532" spans="20:22" x14ac:dyDescent="0.2">
      <c r="T2532" s="62" t="s">
        <v>3215</v>
      </c>
      <c r="U2532" s="77" t="s">
        <v>3215</v>
      </c>
      <c r="V2532" s="64" t="s">
        <v>624</v>
      </c>
    </row>
    <row r="2533" spans="20:22" x14ac:dyDescent="0.2">
      <c r="T2533" s="62" t="s">
        <v>3216</v>
      </c>
      <c r="U2533" s="77" t="s">
        <v>3216</v>
      </c>
      <c r="V2533" s="64" t="s">
        <v>643</v>
      </c>
    </row>
    <row r="2534" spans="20:22" x14ac:dyDescent="0.2">
      <c r="T2534" s="62" t="s">
        <v>3217</v>
      </c>
      <c r="U2534" s="77" t="s">
        <v>3217</v>
      </c>
      <c r="V2534" s="64" t="s">
        <v>645</v>
      </c>
    </row>
    <row r="2535" spans="20:22" x14ac:dyDescent="0.2">
      <c r="T2535" s="62" t="s">
        <v>3218</v>
      </c>
      <c r="U2535" s="77" t="s">
        <v>3218</v>
      </c>
      <c r="V2535" s="64" t="s">
        <v>647</v>
      </c>
    </row>
    <row r="2536" spans="20:22" x14ac:dyDescent="0.2">
      <c r="T2536" s="62" t="s">
        <v>3219</v>
      </c>
      <c r="U2536" s="77" t="s">
        <v>3219</v>
      </c>
      <c r="V2536" s="64" t="s">
        <v>650</v>
      </c>
    </row>
    <row r="2537" spans="20:22" x14ac:dyDescent="0.2">
      <c r="T2537" s="62" t="s">
        <v>3220</v>
      </c>
      <c r="U2537" s="77" t="s">
        <v>3220</v>
      </c>
      <c r="V2537" s="64" t="s">
        <v>653</v>
      </c>
    </row>
    <row r="2538" spans="20:22" x14ac:dyDescent="0.2">
      <c r="T2538" s="62" t="s">
        <v>3221</v>
      </c>
      <c r="U2538" s="77" t="s">
        <v>3221</v>
      </c>
      <c r="V2538" s="64" t="s">
        <v>621</v>
      </c>
    </row>
    <row r="2539" spans="20:22" x14ac:dyDescent="0.2">
      <c r="T2539" s="62" t="s">
        <v>3222</v>
      </c>
      <c r="U2539" s="77" t="s">
        <v>3222</v>
      </c>
      <c r="V2539" s="64" t="s">
        <v>624</v>
      </c>
    </row>
    <row r="2540" spans="20:22" x14ac:dyDescent="0.2">
      <c r="T2540" s="62" t="s">
        <v>3223</v>
      </c>
      <c r="U2540" s="77" t="s">
        <v>3223</v>
      </c>
      <c r="V2540" s="64" t="s">
        <v>643</v>
      </c>
    </row>
    <row r="2541" spans="20:22" x14ac:dyDescent="0.2">
      <c r="T2541" s="62" t="s">
        <v>3224</v>
      </c>
      <c r="U2541" s="77" t="s">
        <v>3224</v>
      </c>
      <c r="V2541" s="64" t="s">
        <v>645</v>
      </c>
    </row>
    <row r="2542" spans="20:22" x14ac:dyDescent="0.2">
      <c r="T2542" s="62" t="s">
        <v>3225</v>
      </c>
      <c r="U2542" s="77" t="s">
        <v>3225</v>
      </c>
      <c r="V2542" s="64" t="s">
        <v>647</v>
      </c>
    </row>
    <row r="2543" spans="20:22" x14ac:dyDescent="0.2">
      <c r="T2543" s="62" t="s">
        <v>3226</v>
      </c>
      <c r="U2543" s="77" t="s">
        <v>3226</v>
      </c>
      <c r="V2543" s="64" t="s">
        <v>650</v>
      </c>
    </row>
    <row r="2544" spans="20:22" x14ac:dyDescent="0.2">
      <c r="T2544" s="62" t="s">
        <v>3227</v>
      </c>
      <c r="U2544" s="77" t="s">
        <v>3227</v>
      </c>
      <c r="V2544" s="64" t="s">
        <v>653</v>
      </c>
    </row>
    <row r="2545" spans="20:22" x14ac:dyDescent="0.2">
      <c r="T2545" s="62" t="s">
        <v>3228</v>
      </c>
      <c r="U2545" s="77" t="s">
        <v>3228</v>
      </c>
      <c r="V2545" s="64" t="s">
        <v>621</v>
      </c>
    </row>
    <row r="2546" spans="20:22" x14ac:dyDescent="0.2">
      <c r="T2546" s="62" t="s">
        <v>3229</v>
      </c>
      <c r="U2546" s="77" t="s">
        <v>3229</v>
      </c>
      <c r="V2546" s="64" t="s">
        <v>624</v>
      </c>
    </row>
    <row r="2547" spans="20:22" x14ac:dyDescent="0.2">
      <c r="T2547" s="62" t="s">
        <v>3230</v>
      </c>
      <c r="U2547" s="77" t="s">
        <v>3230</v>
      </c>
      <c r="V2547" s="64" t="s">
        <v>643</v>
      </c>
    </row>
    <row r="2548" spans="20:22" x14ac:dyDescent="0.2">
      <c r="T2548" s="62" t="s">
        <v>3231</v>
      </c>
      <c r="U2548" s="77" t="s">
        <v>3231</v>
      </c>
      <c r="V2548" s="64" t="s">
        <v>645</v>
      </c>
    </row>
    <row r="2549" spans="20:22" x14ac:dyDescent="0.2">
      <c r="T2549" s="62" t="s">
        <v>3232</v>
      </c>
      <c r="U2549" s="77" t="s">
        <v>3232</v>
      </c>
      <c r="V2549" s="64" t="s">
        <v>647</v>
      </c>
    </row>
    <row r="2550" spans="20:22" x14ac:dyDescent="0.2">
      <c r="T2550" s="62" t="s">
        <v>3233</v>
      </c>
      <c r="U2550" s="77" t="s">
        <v>3233</v>
      </c>
      <c r="V2550" s="64" t="s">
        <v>650</v>
      </c>
    </row>
    <row r="2551" spans="20:22" x14ac:dyDescent="0.2">
      <c r="T2551" s="62" t="s">
        <v>3234</v>
      </c>
      <c r="U2551" s="77" t="s">
        <v>3234</v>
      </c>
      <c r="V2551" s="64" t="s">
        <v>653</v>
      </c>
    </row>
    <row r="2552" spans="20:22" x14ac:dyDescent="0.2">
      <c r="T2552" s="62" t="s">
        <v>3235</v>
      </c>
      <c r="U2552" s="77" t="s">
        <v>3235</v>
      </c>
      <c r="V2552" s="64" t="s">
        <v>621</v>
      </c>
    </row>
    <row r="2553" spans="20:22" x14ac:dyDescent="0.2">
      <c r="T2553" s="62" t="s">
        <v>3236</v>
      </c>
      <c r="U2553" s="77" t="s">
        <v>3236</v>
      </c>
      <c r="V2553" s="64" t="s">
        <v>624</v>
      </c>
    </row>
    <row r="2554" spans="20:22" x14ac:dyDescent="0.2">
      <c r="T2554" s="62" t="s">
        <v>3237</v>
      </c>
      <c r="U2554" s="77" t="s">
        <v>3237</v>
      </c>
      <c r="V2554" s="64" t="s">
        <v>643</v>
      </c>
    </row>
    <row r="2555" spans="20:22" x14ac:dyDescent="0.2">
      <c r="T2555" s="62" t="s">
        <v>3238</v>
      </c>
      <c r="U2555" s="77" t="s">
        <v>3238</v>
      </c>
      <c r="V2555" s="64" t="s">
        <v>645</v>
      </c>
    </row>
    <row r="2556" spans="20:22" x14ac:dyDescent="0.2">
      <c r="T2556" s="62" t="s">
        <v>3239</v>
      </c>
      <c r="U2556" s="77" t="s">
        <v>3239</v>
      </c>
      <c r="V2556" s="64" t="s">
        <v>647</v>
      </c>
    </row>
    <row r="2557" spans="20:22" x14ac:dyDescent="0.2">
      <c r="T2557" s="62" t="s">
        <v>3240</v>
      </c>
      <c r="U2557" s="77" t="s">
        <v>3240</v>
      </c>
      <c r="V2557" s="64" t="s">
        <v>650</v>
      </c>
    </row>
    <row r="2558" spans="20:22" x14ac:dyDescent="0.2">
      <c r="T2558" s="62" t="s">
        <v>3241</v>
      </c>
      <c r="U2558" s="77" t="s">
        <v>3241</v>
      </c>
      <c r="V2558" s="64" t="s">
        <v>653</v>
      </c>
    </row>
    <row r="2559" spans="20:22" x14ac:dyDescent="0.2">
      <c r="T2559" s="62" t="s">
        <v>3242</v>
      </c>
      <c r="U2559" s="77" t="s">
        <v>3242</v>
      </c>
      <c r="V2559" s="64" t="s">
        <v>621</v>
      </c>
    </row>
    <row r="2560" spans="20:22" x14ac:dyDescent="0.2">
      <c r="T2560" s="62" t="s">
        <v>3243</v>
      </c>
      <c r="U2560" s="77" t="s">
        <v>3243</v>
      </c>
      <c r="V2560" s="64" t="s">
        <v>624</v>
      </c>
    </row>
    <row r="2561" spans="20:22" x14ac:dyDescent="0.2">
      <c r="T2561" s="62" t="s">
        <v>3244</v>
      </c>
      <c r="U2561" s="77" t="s">
        <v>3244</v>
      </c>
      <c r="V2561" s="64" t="s">
        <v>643</v>
      </c>
    </row>
    <row r="2562" spans="20:22" x14ac:dyDescent="0.2">
      <c r="T2562" s="62" t="s">
        <v>3245</v>
      </c>
      <c r="U2562" s="77" t="s">
        <v>3245</v>
      </c>
      <c r="V2562" s="64" t="s">
        <v>645</v>
      </c>
    </row>
    <row r="2563" spans="20:22" x14ac:dyDescent="0.2">
      <c r="T2563" s="62" t="s">
        <v>3246</v>
      </c>
      <c r="U2563" s="77" t="s">
        <v>3246</v>
      </c>
      <c r="V2563" s="64" t="s">
        <v>647</v>
      </c>
    </row>
    <row r="2564" spans="20:22" x14ac:dyDescent="0.2">
      <c r="T2564" s="62" t="s">
        <v>3247</v>
      </c>
      <c r="U2564" s="77" t="s">
        <v>3247</v>
      </c>
      <c r="V2564" s="64" t="s">
        <v>650</v>
      </c>
    </row>
    <row r="2565" spans="20:22" x14ac:dyDescent="0.2">
      <c r="T2565" s="62" t="s">
        <v>3248</v>
      </c>
      <c r="U2565" s="77" t="s">
        <v>3248</v>
      </c>
      <c r="V2565" s="64" t="s">
        <v>653</v>
      </c>
    </row>
    <row r="2566" spans="20:22" x14ac:dyDescent="0.2">
      <c r="T2566" s="62" t="s">
        <v>3249</v>
      </c>
      <c r="U2566" s="77" t="s">
        <v>3249</v>
      </c>
      <c r="V2566" s="64" t="s">
        <v>621</v>
      </c>
    </row>
    <row r="2567" spans="20:22" x14ac:dyDescent="0.2">
      <c r="T2567" s="62" t="s">
        <v>3250</v>
      </c>
      <c r="U2567" s="77" t="s">
        <v>3250</v>
      </c>
      <c r="V2567" s="64" t="s">
        <v>624</v>
      </c>
    </row>
    <row r="2568" spans="20:22" x14ac:dyDescent="0.2">
      <c r="T2568" s="62" t="s">
        <v>3251</v>
      </c>
      <c r="U2568" s="77" t="s">
        <v>3251</v>
      </c>
      <c r="V2568" s="64" t="s">
        <v>643</v>
      </c>
    </row>
    <row r="2569" spans="20:22" x14ac:dyDescent="0.2">
      <c r="T2569" s="62" t="s">
        <v>3252</v>
      </c>
      <c r="U2569" s="77" t="s">
        <v>3252</v>
      </c>
      <c r="V2569" s="64" t="s">
        <v>645</v>
      </c>
    </row>
    <row r="2570" spans="20:22" x14ac:dyDescent="0.2">
      <c r="T2570" s="62" t="s">
        <v>3253</v>
      </c>
      <c r="U2570" s="77" t="s">
        <v>3253</v>
      </c>
      <c r="V2570" s="64" t="s">
        <v>647</v>
      </c>
    </row>
    <row r="2571" spans="20:22" x14ac:dyDescent="0.2">
      <c r="T2571" s="62" t="s">
        <v>3254</v>
      </c>
      <c r="U2571" s="77" t="s">
        <v>3254</v>
      </c>
      <c r="V2571" s="64" t="s">
        <v>650</v>
      </c>
    </row>
    <row r="2572" spans="20:22" x14ac:dyDescent="0.2">
      <c r="T2572" s="62" t="s">
        <v>3255</v>
      </c>
      <c r="U2572" s="77" t="s">
        <v>3255</v>
      </c>
      <c r="V2572" s="64" t="s">
        <v>653</v>
      </c>
    </row>
    <row r="2573" spans="20:22" x14ac:dyDescent="0.2">
      <c r="T2573" s="62" t="s">
        <v>3256</v>
      </c>
      <c r="U2573" s="77" t="s">
        <v>3256</v>
      </c>
      <c r="V2573" s="64" t="s">
        <v>621</v>
      </c>
    </row>
    <row r="2574" spans="20:22" x14ac:dyDescent="0.2">
      <c r="T2574" s="62" t="s">
        <v>3257</v>
      </c>
      <c r="U2574" s="77" t="s">
        <v>3257</v>
      </c>
      <c r="V2574" s="64" t="s">
        <v>624</v>
      </c>
    </row>
    <row r="2575" spans="20:22" x14ac:dyDescent="0.2">
      <c r="T2575" s="62" t="s">
        <v>3258</v>
      </c>
      <c r="U2575" s="77" t="s">
        <v>3258</v>
      </c>
      <c r="V2575" s="64" t="s">
        <v>643</v>
      </c>
    </row>
    <row r="2576" spans="20:22" x14ac:dyDescent="0.2">
      <c r="T2576" s="62" t="s">
        <v>3259</v>
      </c>
      <c r="U2576" s="77" t="s">
        <v>3259</v>
      </c>
      <c r="V2576" s="64" t="s">
        <v>645</v>
      </c>
    </row>
    <row r="2577" spans="20:22" x14ac:dyDescent="0.2">
      <c r="T2577" s="62" t="s">
        <v>3260</v>
      </c>
      <c r="U2577" s="77" t="s">
        <v>3260</v>
      </c>
      <c r="V2577" s="64" t="s">
        <v>647</v>
      </c>
    </row>
    <row r="2578" spans="20:22" x14ac:dyDescent="0.2">
      <c r="T2578" s="62" t="s">
        <v>3261</v>
      </c>
      <c r="U2578" s="77" t="s">
        <v>3261</v>
      </c>
      <c r="V2578" s="64" t="s">
        <v>650</v>
      </c>
    </row>
    <row r="2579" spans="20:22" x14ac:dyDescent="0.2">
      <c r="T2579" s="62" t="s">
        <v>3262</v>
      </c>
      <c r="U2579" s="77" t="s">
        <v>3262</v>
      </c>
      <c r="V2579" s="64" t="s">
        <v>653</v>
      </c>
    </row>
    <row r="2580" spans="20:22" x14ac:dyDescent="0.2">
      <c r="T2580" s="62" t="s">
        <v>3263</v>
      </c>
      <c r="U2580" s="77" t="s">
        <v>3263</v>
      </c>
      <c r="V2580" s="64" t="s">
        <v>621</v>
      </c>
    </row>
    <row r="2581" spans="20:22" x14ac:dyDescent="0.2">
      <c r="T2581" s="62" t="s">
        <v>3264</v>
      </c>
      <c r="U2581" s="77" t="s">
        <v>3264</v>
      </c>
      <c r="V2581" s="64" t="s">
        <v>624</v>
      </c>
    </row>
    <row r="2582" spans="20:22" x14ac:dyDescent="0.2">
      <c r="T2582" s="62" t="s">
        <v>3265</v>
      </c>
      <c r="U2582" s="77" t="s">
        <v>3265</v>
      </c>
      <c r="V2582" s="64" t="s">
        <v>643</v>
      </c>
    </row>
    <row r="2583" spans="20:22" x14ac:dyDescent="0.2">
      <c r="T2583" s="62" t="s">
        <v>3266</v>
      </c>
      <c r="U2583" s="77" t="s">
        <v>3266</v>
      </c>
      <c r="V2583" s="64" t="s">
        <v>645</v>
      </c>
    </row>
    <row r="2584" spans="20:22" x14ac:dyDescent="0.2">
      <c r="T2584" s="62" t="s">
        <v>3267</v>
      </c>
      <c r="U2584" s="77" t="s">
        <v>3267</v>
      </c>
      <c r="V2584" s="64" t="s">
        <v>647</v>
      </c>
    </row>
    <row r="2585" spans="20:22" x14ac:dyDescent="0.2">
      <c r="T2585" s="62" t="s">
        <v>3268</v>
      </c>
      <c r="U2585" s="77" t="s">
        <v>3268</v>
      </c>
      <c r="V2585" s="64" t="s">
        <v>650</v>
      </c>
    </row>
    <row r="2586" spans="20:22" x14ac:dyDescent="0.2">
      <c r="T2586" s="62" t="s">
        <v>3269</v>
      </c>
      <c r="U2586" s="77" t="s">
        <v>3269</v>
      </c>
      <c r="V2586" s="64" t="s">
        <v>653</v>
      </c>
    </row>
    <row r="2587" spans="20:22" x14ac:dyDescent="0.2">
      <c r="T2587" s="62" t="s">
        <v>3270</v>
      </c>
      <c r="U2587" s="77" t="s">
        <v>3270</v>
      </c>
      <c r="V2587" s="64" t="s">
        <v>621</v>
      </c>
    </row>
    <row r="2588" spans="20:22" x14ac:dyDescent="0.2">
      <c r="T2588" s="62" t="s">
        <v>3271</v>
      </c>
      <c r="U2588" s="77" t="s">
        <v>3271</v>
      </c>
      <c r="V2588" s="64" t="s">
        <v>624</v>
      </c>
    </row>
    <row r="2589" spans="20:22" x14ac:dyDescent="0.2">
      <c r="T2589" s="62" t="s">
        <v>3272</v>
      </c>
      <c r="U2589" s="77" t="s">
        <v>3272</v>
      </c>
      <c r="V2589" s="64" t="s">
        <v>643</v>
      </c>
    </row>
    <row r="2590" spans="20:22" x14ac:dyDescent="0.2">
      <c r="T2590" s="62" t="s">
        <v>3273</v>
      </c>
      <c r="U2590" s="77" t="s">
        <v>3273</v>
      </c>
      <c r="V2590" s="64" t="s">
        <v>645</v>
      </c>
    </row>
    <row r="2591" spans="20:22" x14ac:dyDescent="0.2">
      <c r="T2591" s="62" t="s">
        <v>3274</v>
      </c>
      <c r="U2591" s="77" t="s">
        <v>3274</v>
      </c>
      <c r="V2591" s="64" t="s">
        <v>647</v>
      </c>
    </row>
    <row r="2592" spans="20:22" x14ac:dyDescent="0.2">
      <c r="T2592" s="62" t="s">
        <v>3275</v>
      </c>
      <c r="U2592" s="77" t="s">
        <v>3275</v>
      </c>
      <c r="V2592" s="64" t="s">
        <v>650</v>
      </c>
    </row>
    <row r="2593" spans="20:22" x14ac:dyDescent="0.2">
      <c r="T2593" s="62" t="s">
        <v>3276</v>
      </c>
      <c r="U2593" s="77" t="s">
        <v>3276</v>
      </c>
      <c r="V2593" s="64" t="s">
        <v>653</v>
      </c>
    </row>
    <row r="2594" spans="20:22" x14ac:dyDescent="0.2">
      <c r="T2594" s="62" t="s">
        <v>3277</v>
      </c>
      <c r="U2594" s="77" t="s">
        <v>3277</v>
      </c>
      <c r="V2594" s="64" t="s">
        <v>621</v>
      </c>
    </row>
    <row r="2595" spans="20:22" x14ac:dyDescent="0.2">
      <c r="T2595" s="62" t="s">
        <v>3278</v>
      </c>
      <c r="U2595" s="77" t="s">
        <v>3278</v>
      </c>
      <c r="V2595" s="64" t="s">
        <v>624</v>
      </c>
    </row>
    <row r="2596" spans="20:22" x14ac:dyDescent="0.2">
      <c r="T2596" s="62" t="s">
        <v>3279</v>
      </c>
      <c r="U2596" s="77" t="s">
        <v>3279</v>
      </c>
      <c r="V2596" s="64" t="s">
        <v>643</v>
      </c>
    </row>
    <row r="2597" spans="20:22" x14ac:dyDescent="0.2">
      <c r="T2597" s="62" t="s">
        <v>3280</v>
      </c>
      <c r="U2597" s="77" t="s">
        <v>3280</v>
      </c>
      <c r="V2597" s="64" t="s">
        <v>645</v>
      </c>
    </row>
    <row r="2598" spans="20:22" x14ac:dyDescent="0.2">
      <c r="T2598" s="62" t="s">
        <v>3281</v>
      </c>
      <c r="U2598" s="77" t="s">
        <v>3281</v>
      </c>
      <c r="V2598" s="64" t="s">
        <v>647</v>
      </c>
    </row>
    <row r="2599" spans="20:22" x14ac:dyDescent="0.2">
      <c r="T2599" s="62" t="s">
        <v>3282</v>
      </c>
      <c r="U2599" s="77" t="s">
        <v>3282</v>
      </c>
      <c r="V2599" s="64" t="s">
        <v>650</v>
      </c>
    </row>
    <row r="2600" spans="20:22" x14ac:dyDescent="0.2">
      <c r="T2600" s="62" t="s">
        <v>3283</v>
      </c>
      <c r="U2600" s="77" t="s">
        <v>3283</v>
      </c>
      <c r="V2600" s="64" t="s">
        <v>653</v>
      </c>
    </row>
    <row r="2601" spans="20:22" x14ac:dyDescent="0.2">
      <c r="T2601" s="62" t="s">
        <v>3284</v>
      </c>
      <c r="U2601" s="77" t="s">
        <v>3284</v>
      </c>
      <c r="V2601" s="64" t="s">
        <v>621</v>
      </c>
    </row>
    <row r="2602" spans="20:22" x14ac:dyDescent="0.2">
      <c r="T2602" s="62" t="s">
        <v>3285</v>
      </c>
      <c r="U2602" s="77" t="s">
        <v>3285</v>
      </c>
      <c r="V2602" s="64" t="s">
        <v>624</v>
      </c>
    </row>
    <row r="2603" spans="20:22" x14ac:dyDescent="0.2">
      <c r="T2603" s="62" t="s">
        <v>3286</v>
      </c>
      <c r="U2603" s="77" t="s">
        <v>3286</v>
      </c>
      <c r="V2603" s="64" t="s">
        <v>643</v>
      </c>
    </row>
    <row r="2604" spans="20:22" x14ac:dyDescent="0.2">
      <c r="T2604" s="62" t="s">
        <v>3287</v>
      </c>
      <c r="U2604" s="77" t="s">
        <v>3287</v>
      </c>
      <c r="V2604" s="64" t="s">
        <v>645</v>
      </c>
    </row>
    <row r="2605" spans="20:22" x14ac:dyDescent="0.2">
      <c r="T2605" s="62" t="s">
        <v>3288</v>
      </c>
      <c r="U2605" s="77" t="s">
        <v>3288</v>
      </c>
      <c r="V2605" s="64" t="s">
        <v>647</v>
      </c>
    </row>
    <row r="2606" spans="20:22" x14ac:dyDescent="0.2">
      <c r="T2606" s="62" t="s">
        <v>3289</v>
      </c>
      <c r="U2606" s="77" t="s">
        <v>3289</v>
      </c>
      <c r="V2606" s="64" t="s">
        <v>650</v>
      </c>
    </row>
    <row r="2607" spans="20:22" x14ac:dyDescent="0.2">
      <c r="T2607" s="62" t="s">
        <v>3290</v>
      </c>
      <c r="U2607" s="77" t="s">
        <v>3290</v>
      </c>
      <c r="V2607" s="64" t="s">
        <v>653</v>
      </c>
    </row>
    <row r="2608" spans="20:22" x14ac:dyDescent="0.2">
      <c r="T2608" s="62" t="s">
        <v>3291</v>
      </c>
      <c r="U2608" s="77" t="s">
        <v>3291</v>
      </c>
      <c r="V2608" s="64" t="s">
        <v>621</v>
      </c>
    </row>
    <row r="2609" spans="20:22" x14ac:dyDescent="0.2">
      <c r="T2609" s="62" t="s">
        <v>3292</v>
      </c>
      <c r="U2609" s="77" t="s">
        <v>3292</v>
      </c>
      <c r="V2609" s="64" t="s">
        <v>624</v>
      </c>
    </row>
    <row r="2610" spans="20:22" x14ac:dyDescent="0.2">
      <c r="T2610" s="62" t="s">
        <v>3293</v>
      </c>
      <c r="U2610" s="77" t="s">
        <v>3293</v>
      </c>
      <c r="V2610" s="64" t="s">
        <v>643</v>
      </c>
    </row>
    <row r="2611" spans="20:22" x14ac:dyDescent="0.2">
      <c r="T2611" s="62" t="s">
        <v>3294</v>
      </c>
      <c r="U2611" s="77" t="s">
        <v>3294</v>
      </c>
      <c r="V2611" s="64" t="s">
        <v>645</v>
      </c>
    </row>
    <row r="2612" spans="20:22" x14ac:dyDescent="0.2">
      <c r="T2612" s="62" t="s">
        <v>3295</v>
      </c>
      <c r="U2612" s="77" t="s">
        <v>3295</v>
      </c>
      <c r="V2612" s="64" t="s">
        <v>647</v>
      </c>
    </row>
    <row r="2613" spans="20:22" x14ac:dyDescent="0.2">
      <c r="T2613" s="62" t="s">
        <v>3296</v>
      </c>
      <c r="U2613" s="77" t="s">
        <v>3296</v>
      </c>
      <c r="V2613" s="64" t="s">
        <v>650</v>
      </c>
    </row>
    <row r="2614" spans="20:22" x14ac:dyDescent="0.2">
      <c r="T2614" s="62" t="s">
        <v>3297</v>
      </c>
      <c r="U2614" s="77" t="s">
        <v>3297</v>
      </c>
      <c r="V2614" s="64" t="s">
        <v>653</v>
      </c>
    </row>
    <row r="2615" spans="20:22" x14ac:dyDescent="0.2">
      <c r="T2615" s="62" t="s">
        <v>3298</v>
      </c>
      <c r="U2615" s="77" t="s">
        <v>3298</v>
      </c>
      <c r="V2615" s="64" t="s">
        <v>621</v>
      </c>
    </row>
    <row r="2616" spans="20:22" x14ac:dyDescent="0.2">
      <c r="T2616" s="62" t="s">
        <v>3299</v>
      </c>
      <c r="U2616" s="77" t="s">
        <v>3299</v>
      </c>
      <c r="V2616" s="64" t="s">
        <v>624</v>
      </c>
    </row>
    <row r="2617" spans="20:22" x14ac:dyDescent="0.2">
      <c r="T2617" s="62" t="s">
        <v>3300</v>
      </c>
      <c r="U2617" s="77" t="s">
        <v>3300</v>
      </c>
      <c r="V2617" s="64" t="s">
        <v>643</v>
      </c>
    </row>
    <row r="2618" spans="20:22" x14ac:dyDescent="0.2">
      <c r="T2618" s="62" t="s">
        <v>3301</v>
      </c>
      <c r="U2618" s="77" t="s">
        <v>3301</v>
      </c>
      <c r="V2618" s="64" t="s">
        <v>645</v>
      </c>
    </row>
    <row r="2619" spans="20:22" x14ac:dyDescent="0.2">
      <c r="T2619" s="62" t="s">
        <v>3302</v>
      </c>
      <c r="U2619" s="77" t="s">
        <v>3302</v>
      </c>
      <c r="V2619" s="64" t="s">
        <v>647</v>
      </c>
    </row>
    <row r="2620" spans="20:22" x14ac:dyDescent="0.2">
      <c r="T2620" s="62" t="s">
        <v>3303</v>
      </c>
      <c r="U2620" s="77" t="s">
        <v>3303</v>
      </c>
      <c r="V2620" s="64" t="s">
        <v>650</v>
      </c>
    </row>
    <row r="2621" spans="20:22" x14ac:dyDescent="0.2">
      <c r="T2621" s="62" t="s">
        <v>3304</v>
      </c>
      <c r="U2621" s="77" t="s">
        <v>3304</v>
      </c>
      <c r="V2621" s="64" t="s">
        <v>653</v>
      </c>
    </row>
    <row r="2622" spans="20:22" x14ac:dyDescent="0.2">
      <c r="T2622" s="62" t="s">
        <v>3305</v>
      </c>
      <c r="U2622" s="77" t="s">
        <v>3305</v>
      </c>
      <c r="V2622" s="64" t="s">
        <v>621</v>
      </c>
    </row>
    <row r="2623" spans="20:22" x14ac:dyDescent="0.2">
      <c r="T2623" s="62" t="s">
        <v>3306</v>
      </c>
      <c r="U2623" s="77" t="s">
        <v>3306</v>
      </c>
      <c r="V2623" s="64" t="s">
        <v>624</v>
      </c>
    </row>
    <row r="2624" spans="20:22" x14ac:dyDescent="0.2">
      <c r="T2624" s="62" t="s">
        <v>3307</v>
      </c>
      <c r="U2624" s="77" t="s">
        <v>3307</v>
      </c>
      <c r="V2624" s="64" t="s">
        <v>643</v>
      </c>
    </row>
    <row r="2625" spans="20:22" x14ac:dyDescent="0.2">
      <c r="T2625" s="62" t="s">
        <v>3308</v>
      </c>
      <c r="U2625" s="77" t="s">
        <v>3308</v>
      </c>
      <c r="V2625" s="64" t="s">
        <v>645</v>
      </c>
    </row>
    <row r="2626" spans="20:22" x14ac:dyDescent="0.2">
      <c r="T2626" s="62" t="s">
        <v>3309</v>
      </c>
      <c r="U2626" s="77" t="s">
        <v>3309</v>
      </c>
      <c r="V2626" s="64" t="s">
        <v>647</v>
      </c>
    </row>
    <row r="2627" spans="20:22" x14ac:dyDescent="0.2">
      <c r="T2627" s="62" t="s">
        <v>3310</v>
      </c>
      <c r="U2627" s="77" t="s">
        <v>3310</v>
      </c>
      <c r="V2627" s="64" t="s">
        <v>650</v>
      </c>
    </row>
    <row r="2628" spans="20:22" x14ac:dyDescent="0.2">
      <c r="T2628" s="62" t="s">
        <v>3311</v>
      </c>
      <c r="U2628" s="77" t="s">
        <v>3311</v>
      </c>
      <c r="V2628" s="64" t="s">
        <v>653</v>
      </c>
    </row>
    <row r="2629" spans="20:22" x14ac:dyDescent="0.2">
      <c r="T2629" s="62" t="s">
        <v>3312</v>
      </c>
      <c r="U2629" s="77" t="s">
        <v>3312</v>
      </c>
      <c r="V2629" s="64" t="s">
        <v>621</v>
      </c>
    </row>
    <row r="2630" spans="20:22" x14ac:dyDescent="0.2">
      <c r="T2630" s="62" t="s">
        <v>3313</v>
      </c>
      <c r="U2630" s="77" t="s">
        <v>3313</v>
      </c>
      <c r="V2630" s="64" t="s">
        <v>624</v>
      </c>
    </row>
    <row r="2631" spans="20:22" x14ac:dyDescent="0.2">
      <c r="T2631" s="62" t="s">
        <v>3314</v>
      </c>
      <c r="U2631" s="77" t="s">
        <v>3314</v>
      </c>
      <c r="V2631" s="64" t="s">
        <v>643</v>
      </c>
    </row>
    <row r="2632" spans="20:22" x14ac:dyDescent="0.2">
      <c r="T2632" s="62" t="s">
        <v>3315</v>
      </c>
      <c r="U2632" s="77" t="s">
        <v>3315</v>
      </c>
      <c r="V2632" s="64" t="s">
        <v>645</v>
      </c>
    </row>
    <row r="2633" spans="20:22" x14ac:dyDescent="0.2">
      <c r="T2633" s="62" t="s">
        <v>3316</v>
      </c>
      <c r="U2633" s="77" t="s">
        <v>3316</v>
      </c>
      <c r="V2633" s="64" t="s">
        <v>647</v>
      </c>
    </row>
    <row r="2634" spans="20:22" x14ac:dyDescent="0.2">
      <c r="T2634" s="62" t="s">
        <v>3317</v>
      </c>
      <c r="U2634" s="77" t="s">
        <v>3317</v>
      </c>
      <c r="V2634" s="64" t="s">
        <v>650</v>
      </c>
    </row>
    <row r="2635" spans="20:22" x14ac:dyDescent="0.2">
      <c r="T2635" s="62" t="s">
        <v>3318</v>
      </c>
      <c r="U2635" s="77" t="s">
        <v>3318</v>
      </c>
      <c r="V2635" s="64" t="s">
        <v>653</v>
      </c>
    </row>
    <row r="2636" spans="20:22" x14ac:dyDescent="0.2">
      <c r="T2636" s="62" t="s">
        <v>3319</v>
      </c>
      <c r="U2636" s="77" t="s">
        <v>3319</v>
      </c>
      <c r="V2636" s="64" t="s">
        <v>621</v>
      </c>
    </row>
    <row r="2637" spans="20:22" x14ac:dyDescent="0.2">
      <c r="T2637" s="62" t="s">
        <v>3320</v>
      </c>
      <c r="U2637" s="77" t="s">
        <v>3320</v>
      </c>
      <c r="V2637" s="64" t="s">
        <v>624</v>
      </c>
    </row>
    <row r="2638" spans="20:22" x14ac:dyDescent="0.2">
      <c r="T2638" s="62" t="s">
        <v>3321</v>
      </c>
      <c r="U2638" s="77" t="s">
        <v>3321</v>
      </c>
      <c r="V2638" s="64" t="s">
        <v>643</v>
      </c>
    </row>
    <row r="2639" spans="20:22" x14ac:dyDescent="0.2">
      <c r="T2639" s="62" t="s">
        <v>3322</v>
      </c>
      <c r="U2639" s="77" t="s">
        <v>3322</v>
      </c>
      <c r="V2639" s="64" t="s">
        <v>645</v>
      </c>
    </row>
    <row r="2640" spans="20:22" x14ac:dyDescent="0.2">
      <c r="T2640" s="62" t="s">
        <v>3323</v>
      </c>
      <c r="U2640" s="77" t="s">
        <v>3323</v>
      </c>
      <c r="V2640" s="64" t="s">
        <v>647</v>
      </c>
    </row>
    <row r="2641" spans="20:22" x14ac:dyDescent="0.2">
      <c r="T2641" s="62" t="s">
        <v>3324</v>
      </c>
      <c r="U2641" s="77" t="s">
        <v>3324</v>
      </c>
      <c r="V2641" s="64" t="s">
        <v>650</v>
      </c>
    </row>
    <row r="2642" spans="20:22" x14ac:dyDescent="0.2">
      <c r="T2642" s="62" t="s">
        <v>3325</v>
      </c>
      <c r="U2642" s="77" t="s">
        <v>3325</v>
      </c>
      <c r="V2642" s="64" t="s">
        <v>653</v>
      </c>
    </row>
    <row r="2643" spans="20:22" x14ac:dyDescent="0.2">
      <c r="T2643" s="62" t="s">
        <v>3326</v>
      </c>
      <c r="U2643" s="77" t="s">
        <v>3326</v>
      </c>
      <c r="V2643" s="64" t="s">
        <v>621</v>
      </c>
    </row>
    <row r="2644" spans="20:22" x14ac:dyDescent="0.2">
      <c r="T2644" s="62" t="s">
        <v>3327</v>
      </c>
      <c r="U2644" s="77" t="s">
        <v>3327</v>
      </c>
      <c r="V2644" s="64" t="s">
        <v>624</v>
      </c>
    </row>
    <row r="2645" spans="20:22" x14ac:dyDescent="0.2">
      <c r="T2645" s="62" t="s">
        <v>3328</v>
      </c>
      <c r="U2645" s="77" t="s">
        <v>3328</v>
      </c>
      <c r="V2645" s="64" t="s">
        <v>643</v>
      </c>
    </row>
    <row r="2646" spans="20:22" x14ac:dyDescent="0.2">
      <c r="T2646" s="62" t="s">
        <v>3329</v>
      </c>
      <c r="U2646" s="77" t="s">
        <v>3329</v>
      </c>
      <c r="V2646" s="64" t="s">
        <v>645</v>
      </c>
    </row>
    <row r="2647" spans="20:22" x14ac:dyDescent="0.2">
      <c r="T2647" s="62" t="s">
        <v>3330</v>
      </c>
      <c r="U2647" s="77" t="s">
        <v>3330</v>
      </c>
      <c r="V2647" s="64" t="s">
        <v>647</v>
      </c>
    </row>
    <row r="2648" spans="20:22" x14ac:dyDescent="0.2">
      <c r="T2648" s="62" t="s">
        <v>3331</v>
      </c>
      <c r="U2648" s="77" t="s">
        <v>3331</v>
      </c>
      <c r="V2648" s="64" t="s">
        <v>650</v>
      </c>
    </row>
    <row r="2649" spans="20:22" x14ac:dyDescent="0.2">
      <c r="T2649" s="62" t="s">
        <v>3332</v>
      </c>
      <c r="U2649" s="77" t="s">
        <v>3332</v>
      </c>
      <c r="V2649" s="64" t="s">
        <v>653</v>
      </c>
    </row>
    <row r="2650" spans="20:22" x14ac:dyDescent="0.2">
      <c r="T2650" s="62" t="s">
        <v>3333</v>
      </c>
      <c r="U2650" s="77" t="s">
        <v>3333</v>
      </c>
      <c r="V2650" s="64" t="s">
        <v>621</v>
      </c>
    </row>
    <row r="2651" spans="20:22" x14ac:dyDescent="0.2">
      <c r="T2651" s="62" t="s">
        <v>3334</v>
      </c>
      <c r="U2651" s="77" t="s">
        <v>3334</v>
      </c>
      <c r="V2651" s="64" t="s">
        <v>624</v>
      </c>
    </row>
    <row r="2652" spans="20:22" x14ac:dyDescent="0.2">
      <c r="T2652" s="62" t="s">
        <v>3335</v>
      </c>
      <c r="U2652" s="77" t="s">
        <v>3335</v>
      </c>
      <c r="V2652" s="64" t="s">
        <v>643</v>
      </c>
    </row>
    <row r="2653" spans="20:22" x14ac:dyDescent="0.2">
      <c r="T2653" s="62" t="s">
        <v>3336</v>
      </c>
      <c r="U2653" s="77" t="s">
        <v>3336</v>
      </c>
      <c r="V2653" s="64" t="s">
        <v>645</v>
      </c>
    </row>
    <row r="2654" spans="20:22" x14ac:dyDescent="0.2">
      <c r="T2654" s="62" t="s">
        <v>3337</v>
      </c>
      <c r="U2654" s="77" t="s">
        <v>3337</v>
      </c>
      <c r="V2654" s="64" t="s">
        <v>647</v>
      </c>
    </row>
    <row r="2655" spans="20:22" x14ac:dyDescent="0.2">
      <c r="T2655" s="62" t="s">
        <v>3338</v>
      </c>
      <c r="U2655" s="77" t="s">
        <v>3338</v>
      </c>
      <c r="V2655" s="64" t="s">
        <v>650</v>
      </c>
    </row>
    <row r="2656" spans="20:22" x14ac:dyDescent="0.2">
      <c r="T2656" s="62" t="s">
        <v>3339</v>
      </c>
      <c r="U2656" s="77" t="s">
        <v>3339</v>
      </c>
      <c r="V2656" s="64" t="s">
        <v>653</v>
      </c>
    </row>
    <row r="2657" spans="20:22" x14ac:dyDescent="0.2">
      <c r="T2657" s="62" t="s">
        <v>3340</v>
      </c>
      <c r="U2657" s="77" t="s">
        <v>3340</v>
      </c>
      <c r="V2657" s="64" t="s">
        <v>621</v>
      </c>
    </row>
    <row r="2658" spans="20:22" x14ac:dyDescent="0.2">
      <c r="T2658" s="62" t="s">
        <v>3341</v>
      </c>
      <c r="U2658" s="77" t="s">
        <v>3341</v>
      </c>
      <c r="V2658" s="64" t="s">
        <v>624</v>
      </c>
    </row>
    <row r="2659" spans="20:22" x14ac:dyDescent="0.2">
      <c r="T2659" s="62" t="s">
        <v>3342</v>
      </c>
      <c r="U2659" s="77" t="s">
        <v>3342</v>
      </c>
      <c r="V2659" s="64" t="s">
        <v>643</v>
      </c>
    </row>
    <row r="2660" spans="20:22" x14ac:dyDescent="0.2">
      <c r="T2660" s="62" t="s">
        <v>3343</v>
      </c>
      <c r="U2660" s="77" t="s">
        <v>3343</v>
      </c>
      <c r="V2660" s="64" t="s">
        <v>645</v>
      </c>
    </row>
    <row r="2661" spans="20:22" x14ac:dyDescent="0.2">
      <c r="T2661" s="62" t="s">
        <v>3344</v>
      </c>
      <c r="U2661" s="77" t="s">
        <v>3344</v>
      </c>
      <c r="V2661" s="64" t="s">
        <v>647</v>
      </c>
    </row>
    <row r="2662" spans="20:22" x14ac:dyDescent="0.2">
      <c r="T2662" s="62" t="s">
        <v>3345</v>
      </c>
      <c r="U2662" s="77" t="s">
        <v>3345</v>
      </c>
      <c r="V2662" s="64" t="s">
        <v>650</v>
      </c>
    </row>
    <row r="2663" spans="20:22" x14ac:dyDescent="0.2">
      <c r="T2663" s="62" t="s">
        <v>3346</v>
      </c>
      <c r="U2663" s="77" t="s">
        <v>3346</v>
      </c>
      <c r="V2663" s="64" t="s">
        <v>653</v>
      </c>
    </row>
    <row r="2664" spans="20:22" x14ac:dyDescent="0.2">
      <c r="T2664" s="62" t="s">
        <v>3347</v>
      </c>
      <c r="U2664" s="77" t="s">
        <v>3347</v>
      </c>
      <c r="V2664" s="64" t="s">
        <v>621</v>
      </c>
    </row>
    <row r="2665" spans="20:22" x14ac:dyDescent="0.2">
      <c r="T2665" s="62" t="s">
        <v>3348</v>
      </c>
      <c r="U2665" s="77" t="s">
        <v>3348</v>
      </c>
      <c r="V2665" s="64" t="s">
        <v>624</v>
      </c>
    </row>
    <row r="2666" spans="20:22" x14ac:dyDescent="0.2">
      <c r="T2666" s="62" t="s">
        <v>3349</v>
      </c>
      <c r="U2666" s="77" t="s">
        <v>3349</v>
      </c>
      <c r="V2666" s="64" t="s">
        <v>643</v>
      </c>
    </row>
    <row r="2667" spans="20:22" x14ac:dyDescent="0.2">
      <c r="T2667" s="62" t="s">
        <v>3350</v>
      </c>
      <c r="U2667" s="77" t="s">
        <v>3350</v>
      </c>
      <c r="V2667" s="64" t="s">
        <v>645</v>
      </c>
    </row>
    <row r="2668" spans="20:22" x14ac:dyDescent="0.2">
      <c r="T2668" s="62" t="s">
        <v>3351</v>
      </c>
      <c r="U2668" s="77" t="s">
        <v>3351</v>
      </c>
      <c r="V2668" s="64" t="s">
        <v>647</v>
      </c>
    </row>
    <row r="2669" spans="20:22" x14ac:dyDescent="0.2">
      <c r="T2669" s="62" t="s">
        <v>3352</v>
      </c>
      <c r="U2669" s="77" t="s">
        <v>3352</v>
      </c>
      <c r="V2669" s="64" t="s">
        <v>650</v>
      </c>
    </row>
    <row r="2670" spans="20:22" x14ac:dyDescent="0.2">
      <c r="T2670" s="62" t="s">
        <v>3353</v>
      </c>
      <c r="U2670" s="77" t="s">
        <v>3353</v>
      </c>
      <c r="V2670" s="64" t="s">
        <v>653</v>
      </c>
    </row>
    <row r="2671" spans="20:22" x14ac:dyDescent="0.2">
      <c r="T2671" s="62" t="s">
        <v>3354</v>
      </c>
      <c r="U2671" s="77" t="s">
        <v>3354</v>
      </c>
      <c r="V2671" s="64" t="s">
        <v>621</v>
      </c>
    </row>
    <row r="2672" spans="20:22" x14ac:dyDescent="0.2">
      <c r="T2672" s="62" t="s">
        <v>3355</v>
      </c>
      <c r="U2672" s="77" t="s">
        <v>3355</v>
      </c>
      <c r="V2672" s="64" t="s">
        <v>624</v>
      </c>
    </row>
    <row r="2673" spans="20:22" x14ac:dyDescent="0.2">
      <c r="T2673" s="62" t="s">
        <v>3356</v>
      </c>
      <c r="U2673" s="77" t="s">
        <v>3356</v>
      </c>
      <c r="V2673" s="64" t="s">
        <v>643</v>
      </c>
    </row>
    <row r="2674" spans="20:22" x14ac:dyDescent="0.2">
      <c r="T2674" s="62" t="s">
        <v>3357</v>
      </c>
      <c r="U2674" s="77" t="s">
        <v>3357</v>
      </c>
      <c r="V2674" s="64" t="s">
        <v>645</v>
      </c>
    </row>
    <row r="2675" spans="20:22" x14ac:dyDescent="0.2">
      <c r="T2675" s="62" t="s">
        <v>3358</v>
      </c>
      <c r="U2675" s="77" t="s">
        <v>3358</v>
      </c>
      <c r="V2675" s="64" t="s">
        <v>647</v>
      </c>
    </row>
    <row r="2676" spans="20:22" x14ac:dyDescent="0.2">
      <c r="T2676" s="62" t="s">
        <v>3359</v>
      </c>
      <c r="U2676" s="77" t="s">
        <v>3359</v>
      </c>
      <c r="V2676" s="64" t="s">
        <v>650</v>
      </c>
    </row>
    <row r="2677" spans="20:22" x14ac:dyDescent="0.2">
      <c r="T2677" s="62" t="s">
        <v>3360</v>
      </c>
      <c r="U2677" s="77" t="s">
        <v>3360</v>
      </c>
      <c r="V2677" s="64" t="s">
        <v>653</v>
      </c>
    </row>
    <row r="2678" spans="20:22" x14ac:dyDescent="0.2">
      <c r="T2678" s="62" t="s">
        <v>3361</v>
      </c>
      <c r="U2678" s="77" t="s">
        <v>3361</v>
      </c>
      <c r="V2678" s="64" t="s">
        <v>621</v>
      </c>
    </row>
    <row r="2679" spans="20:22" x14ac:dyDescent="0.2">
      <c r="T2679" s="62" t="s">
        <v>3362</v>
      </c>
      <c r="U2679" s="77" t="s">
        <v>3362</v>
      </c>
      <c r="V2679" s="64" t="s">
        <v>624</v>
      </c>
    </row>
    <row r="2680" spans="20:22" x14ac:dyDescent="0.2">
      <c r="T2680" s="62" t="s">
        <v>3363</v>
      </c>
      <c r="U2680" s="77" t="s">
        <v>3363</v>
      </c>
      <c r="V2680" s="64" t="s">
        <v>643</v>
      </c>
    </row>
    <row r="2681" spans="20:22" x14ac:dyDescent="0.2">
      <c r="T2681" s="62" t="s">
        <v>3364</v>
      </c>
      <c r="U2681" s="77" t="s">
        <v>3364</v>
      </c>
      <c r="V2681" s="64" t="s">
        <v>645</v>
      </c>
    </row>
    <row r="2682" spans="20:22" x14ac:dyDescent="0.2">
      <c r="T2682" s="62" t="s">
        <v>3365</v>
      </c>
      <c r="U2682" s="77" t="s">
        <v>3365</v>
      </c>
      <c r="V2682" s="64" t="s">
        <v>647</v>
      </c>
    </row>
    <row r="2683" spans="20:22" x14ac:dyDescent="0.2">
      <c r="T2683" s="62" t="s">
        <v>3366</v>
      </c>
      <c r="U2683" s="77" t="s">
        <v>3366</v>
      </c>
      <c r="V2683" s="64" t="s">
        <v>650</v>
      </c>
    </row>
    <row r="2684" spans="20:22" x14ac:dyDescent="0.2">
      <c r="T2684" s="62" t="s">
        <v>3367</v>
      </c>
      <c r="U2684" s="77" t="s">
        <v>3367</v>
      </c>
      <c r="V2684" s="64" t="s">
        <v>653</v>
      </c>
    </row>
    <row r="2685" spans="20:22" x14ac:dyDescent="0.2">
      <c r="T2685" s="62" t="s">
        <v>3368</v>
      </c>
      <c r="U2685" s="77" t="s">
        <v>3368</v>
      </c>
      <c r="V2685" s="64" t="s">
        <v>621</v>
      </c>
    </row>
    <row r="2686" spans="20:22" x14ac:dyDescent="0.2">
      <c r="T2686" s="62" t="s">
        <v>3369</v>
      </c>
      <c r="U2686" s="77" t="s">
        <v>3369</v>
      </c>
      <c r="V2686" s="64" t="s">
        <v>624</v>
      </c>
    </row>
    <row r="2687" spans="20:22" x14ac:dyDescent="0.2">
      <c r="T2687" s="62" t="s">
        <v>3370</v>
      </c>
      <c r="U2687" s="77" t="s">
        <v>3370</v>
      </c>
      <c r="V2687" s="64" t="s">
        <v>643</v>
      </c>
    </row>
    <row r="2688" spans="20:22" x14ac:dyDescent="0.2">
      <c r="T2688" s="62" t="s">
        <v>3371</v>
      </c>
      <c r="U2688" s="77" t="s">
        <v>3371</v>
      </c>
      <c r="V2688" s="64" t="s">
        <v>645</v>
      </c>
    </row>
    <row r="2689" spans="20:22" x14ac:dyDescent="0.2">
      <c r="T2689" s="62" t="s">
        <v>3372</v>
      </c>
      <c r="U2689" s="77" t="s">
        <v>3372</v>
      </c>
      <c r="V2689" s="64" t="s">
        <v>647</v>
      </c>
    </row>
    <row r="2690" spans="20:22" x14ac:dyDescent="0.2">
      <c r="T2690" s="62" t="s">
        <v>3373</v>
      </c>
      <c r="U2690" s="77" t="s">
        <v>3373</v>
      </c>
      <c r="V2690" s="64" t="s">
        <v>650</v>
      </c>
    </row>
    <row r="2691" spans="20:22" x14ac:dyDescent="0.2">
      <c r="T2691" s="62" t="s">
        <v>3374</v>
      </c>
      <c r="U2691" s="77" t="s">
        <v>3374</v>
      </c>
      <c r="V2691" s="64" t="s">
        <v>653</v>
      </c>
    </row>
    <row r="2692" spans="20:22" x14ac:dyDescent="0.2">
      <c r="T2692" s="62" t="s">
        <v>3375</v>
      </c>
      <c r="U2692" s="77" t="s">
        <v>3375</v>
      </c>
      <c r="V2692" s="64" t="s">
        <v>621</v>
      </c>
    </row>
    <row r="2693" spans="20:22" x14ac:dyDescent="0.2">
      <c r="T2693" s="62" t="s">
        <v>3376</v>
      </c>
      <c r="U2693" s="77" t="s">
        <v>3376</v>
      </c>
      <c r="V2693" s="64" t="s">
        <v>624</v>
      </c>
    </row>
    <row r="2694" spans="20:22" x14ac:dyDescent="0.2">
      <c r="T2694" s="62" t="s">
        <v>3377</v>
      </c>
      <c r="U2694" s="77" t="s">
        <v>3377</v>
      </c>
      <c r="V2694" s="64" t="s">
        <v>643</v>
      </c>
    </row>
    <row r="2695" spans="20:22" x14ac:dyDescent="0.2">
      <c r="T2695" s="62" t="s">
        <v>3378</v>
      </c>
      <c r="U2695" s="77" t="s">
        <v>3378</v>
      </c>
      <c r="V2695" s="64" t="s">
        <v>645</v>
      </c>
    </row>
    <row r="2696" spans="20:22" x14ac:dyDescent="0.2">
      <c r="T2696" s="62" t="s">
        <v>3379</v>
      </c>
      <c r="U2696" s="77" t="s">
        <v>3379</v>
      </c>
      <c r="V2696" s="64" t="s">
        <v>647</v>
      </c>
    </row>
    <row r="2697" spans="20:22" x14ac:dyDescent="0.2">
      <c r="T2697" s="62" t="s">
        <v>3380</v>
      </c>
      <c r="U2697" s="77" t="s">
        <v>3380</v>
      </c>
      <c r="V2697" s="64" t="s">
        <v>650</v>
      </c>
    </row>
    <row r="2698" spans="20:22" x14ac:dyDescent="0.2">
      <c r="T2698" s="62" t="s">
        <v>3381</v>
      </c>
      <c r="U2698" s="77" t="s">
        <v>3381</v>
      </c>
      <c r="V2698" s="64" t="s">
        <v>653</v>
      </c>
    </row>
    <row r="2699" spans="20:22" x14ac:dyDescent="0.2">
      <c r="T2699" s="62" t="s">
        <v>3382</v>
      </c>
      <c r="U2699" s="77" t="s">
        <v>3382</v>
      </c>
      <c r="V2699" s="64" t="s">
        <v>621</v>
      </c>
    </row>
    <row r="2700" spans="20:22" x14ac:dyDescent="0.2">
      <c r="T2700" s="62" t="s">
        <v>3383</v>
      </c>
      <c r="U2700" s="77" t="s">
        <v>3383</v>
      </c>
      <c r="V2700" s="64" t="s">
        <v>624</v>
      </c>
    </row>
    <row r="2701" spans="20:22" x14ac:dyDescent="0.2">
      <c r="T2701" s="62" t="s">
        <v>3384</v>
      </c>
      <c r="U2701" s="77" t="s">
        <v>3384</v>
      </c>
      <c r="V2701" s="64" t="s">
        <v>643</v>
      </c>
    </row>
    <row r="2702" spans="20:22" x14ac:dyDescent="0.2">
      <c r="T2702" s="62" t="s">
        <v>3385</v>
      </c>
      <c r="U2702" s="77" t="s">
        <v>3385</v>
      </c>
      <c r="V2702" s="64" t="s">
        <v>645</v>
      </c>
    </row>
    <row r="2703" spans="20:22" x14ac:dyDescent="0.2">
      <c r="T2703" s="62" t="s">
        <v>3386</v>
      </c>
      <c r="U2703" s="77" t="s">
        <v>3386</v>
      </c>
      <c r="V2703" s="64" t="s">
        <v>647</v>
      </c>
    </row>
    <row r="2704" spans="20:22" x14ac:dyDescent="0.2">
      <c r="T2704" s="62" t="s">
        <v>3387</v>
      </c>
      <c r="U2704" s="77" t="s">
        <v>3387</v>
      </c>
      <c r="V2704" s="64" t="s">
        <v>650</v>
      </c>
    </row>
    <row r="2705" spans="20:22" x14ac:dyDescent="0.2">
      <c r="T2705" s="62" t="s">
        <v>3388</v>
      </c>
      <c r="U2705" s="77" t="s">
        <v>3388</v>
      </c>
      <c r="V2705" s="64" t="s">
        <v>653</v>
      </c>
    </row>
    <row r="2706" spans="20:22" x14ac:dyDescent="0.2">
      <c r="T2706" s="62" t="s">
        <v>3389</v>
      </c>
      <c r="U2706" s="77" t="s">
        <v>3389</v>
      </c>
      <c r="V2706" s="64" t="s">
        <v>621</v>
      </c>
    </row>
    <row r="2707" spans="20:22" x14ac:dyDescent="0.2">
      <c r="T2707" s="62" t="s">
        <v>3390</v>
      </c>
      <c r="U2707" s="77" t="s">
        <v>3390</v>
      </c>
      <c r="V2707" s="64" t="s">
        <v>624</v>
      </c>
    </row>
    <row r="2708" spans="20:22" x14ac:dyDescent="0.2">
      <c r="T2708" s="62" t="s">
        <v>3391</v>
      </c>
      <c r="U2708" s="77" t="s">
        <v>3391</v>
      </c>
      <c r="V2708" s="64" t="s">
        <v>643</v>
      </c>
    </row>
    <row r="2709" spans="20:22" x14ac:dyDescent="0.2">
      <c r="T2709" s="62" t="s">
        <v>3392</v>
      </c>
      <c r="U2709" s="77" t="s">
        <v>3392</v>
      </c>
      <c r="V2709" s="64" t="s">
        <v>645</v>
      </c>
    </row>
    <row r="2710" spans="20:22" x14ac:dyDescent="0.2">
      <c r="T2710" s="62" t="s">
        <v>3393</v>
      </c>
      <c r="U2710" s="77" t="s">
        <v>3393</v>
      </c>
      <c r="V2710" s="64" t="s">
        <v>647</v>
      </c>
    </row>
    <row r="2711" spans="20:22" x14ac:dyDescent="0.2">
      <c r="T2711" s="62" t="s">
        <v>3394</v>
      </c>
      <c r="U2711" s="77" t="s">
        <v>3394</v>
      </c>
      <c r="V2711" s="64" t="s">
        <v>650</v>
      </c>
    </row>
    <row r="2712" spans="20:22" x14ac:dyDescent="0.2">
      <c r="T2712" s="62" t="s">
        <v>3395</v>
      </c>
      <c r="U2712" s="77" t="s">
        <v>3395</v>
      </c>
      <c r="V2712" s="64" t="s">
        <v>653</v>
      </c>
    </row>
    <row r="2713" spans="20:22" x14ac:dyDescent="0.2">
      <c r="T2713" s="62" t="s">
        <v>3396</v>
      </c>
      <c r="U2713" s="77" t="s">
        <v>3396</v>
      </c>
      <c r="V2713" s="64" t="s">
        <v>621</v>
      </c>
    </row>
    <row r="2714" spans="20:22" x14ac:dyDescent="0.2">
      <c r="T2714" s="62" t="s">
        <v>3397</v>
      </c>
      <c r="U2714" s="77" t="s">
        <v>3397</v>
      </c>
      <c r="V2714" s="64" t="s">
        <v>624</v>
      </c>
    </row>
    <row r="2715" spans="20:22" x14ac:dyDescent="0.2">
      <c r="T2715" s="62" t="s">
        <v>3398</v>
      </c>
      <c r="U2715" s="77" t="s">
        <v>3398</v>
      </c>
      <c r="V2715" s="64" t="s">
        <v>643</v>
      </c>
    </row>
    <row r="2716" spans="20:22" x14ac:dyDescent="0.2">
      <c r="T2716" s="62" t="s">
        <v>3399</v>
      </c>
      <c r="U2716" s="77" t="s">
        <v>3399</v>
      </c>
      <c r="V2716" s="64" t="s">
        <v>645</v>
      </c>
    </row>
    <row r="2717" spans="20:22" x14ac:dyDescent="0.2">
      <c r="T2717" s="62" t="s">
        <v>3400</v>
      </c>
      <c r="U2717" s="77" t="s">
        <v>3400</v>
      </c>
      <c r="V2717" s="64" t="s">
        <v>647</v>
      </c>
    </row>
    <row r="2718" spans="20:22" x14ac:dyDescent="0.2">
      <c r="T2718" s="62" t="s">
        <v>3401</v>
      </c>
      <c r="U2718" s="77" t="s">
        <v>3401</v>
      </c>
      <c r="V2718" s="64" t="s">
        <v>650</v>
      </c>
    </row>
    <row r="2719" spans="20:22" x14ac:dyDescent="0.2">
      <c r="T2719" s="62" t="s">
        <v>3402</v>
      </c>
      <c r="U2719" s="77" t="s">
        <v>3402</v>
      </c>
      <c r="V2719" s="64" t="s">
        <v>653</v>
      </c>
    </row>
    <row r="2720" spans="20:22" x14ac:dyDescent="0.2">
      <c r="T2720" s="62" t="s">
        <v>3403</v>
      </c>
      <c r="U2720" s="77" t="s">
        <v>3403</v>
      </c>
      <c r="V2720" s="64" t="s">
        <v>621</v>
      </c>
    </row>
    <row r="2721" spans="20:22" x14ac:dyDescent="0.2">
      <c r="T2721" s="62" t="s">
        <v>3404</v>
      </c>
      <c r="U2721" s="77" t="s">
        <v>3404</v>
      </c>
      <c r="V2721" s="64" t="s">
        <v>624</v>
      </c>
    </row>
    <row r="2722" spans="20:22" x14ac:dyDescent="0.2">
      <c r="T2722" s="62" t="s">
        <v>3405</v>
      </c>
      <c r="U2722" s="77" t="s">
        <v>3405</v>
      </c>
      <c r="V2722" s="64" t="s">
        <v>643</v>
      </c>
    </row>
    <row r="2723" spans="20:22" x14ac:dyDescent="0.2">
      <c r="T2723" s="62" t="s">
        <v>3406</v>
      </c>
      <c r="U2723" s="77" t="s">
        <v>3406</v>
      </c>
      <c r="V2723" s="64" t="s">
        <v>645</v>
      </c>
    </row>
    <row r="2724" spans="20:22" x14ac:dyDescent="0.2">
      <c r="T2724" s="62" t="s">
        <v>3407</v>
      </c>
      <c r="U2724" s="77" t="s">
        <v>3407</v>
      </c>
      <c r="V2724" s="64" t="s">
        <v>647</v>
      </c>
    </row>
    <row r="2725" spans="20:22" x14ac:dyDescent="0.2">
      <c r="T2725" s="62" t="s">
        <v>3408</v>
      </c>
      <c r="U2725" s="77" t="s">
        <v>3408</v>
      </c>
      <c r="V2725" s="64" t="s">
        <v>650</v>
      </c>
    </row>
    <row r="2726" spans="20:22" x14ac:dyDescent="0.2">
      <c r="T2726" s="62" t="s">
        <v>3409</v>
      </c>
      <c r="U2726" s="77" t="s">
        <v>3409</v>
      </c>
      <c r="V2726" s="64" t="s">
        <v>653</v>
      </c>
    </row>
    <row r="2727" spans="20:22" x14ac:dyDescent="0.2">
      <c r="T2727" s="62" t="s">
        <v>3410</v>
      </c>
      <c r="U2727" s="77" t="s">
        <v>3410</v>
      </c>
      <c r="V2727" s="64" t="s">
        <v>621</v>
      </c>
    </row>
    <row r="2728" spans="20:22" x14ac:dyDescent="0.2">
      <c r="T2728" s="62" t="s">
        <v>3411</v>
      </c>
      <c r="U2728" s="77" t="s">
        <v>3411</v>
      </c>
      <c r="V2728" s="64" t="s">
        <v>624</v>
      </c>
    </row>
    <row r="2729" spans="20:22" x14ac:dyDescent="0.2">
      <c r="T2729" s="62" t="s">
        <v>3412</v>
      </c>
      <c r="U2729" s="77" t="s">
        <v>3412</v>
      </c>
      <c r="V2729" s="64" t="s">
        <v>643</v>
      </c>
    </row>
    <row r="2730" spans="20:22" x14ac:dyDescent="0.2">
      <c r="T2730" s="62" t="s">
        <v>3413</v>
      </c>
      <c r="U2730" s="77" t="s">
        <v>3413</v>
      </c>
      <c r="V2730" s="64" t="s">
        <v>645</v>
      </c>
    </row>
    <row r="2731" spans="20:22" x14ac:dyDescent="0.2">
      <c r="T2731" s="62" t="s">
        <v>3414</v>
      </c>
      <c r="U2731" s="77" t="s">
        <v>3414</v>
      </c>
      <c r="V2731" s="64" t="s">
        <v>647</v>
      </c>
    </row>
    <row r="2732" spans="20:22" x14ac:dyDescent="0.2">
      <c r="T2732" s="62" t="s">
        <v>3415</v>
      </c>
      <c r="U2732" s="77" t="s">
        <v>3415</v>
      </c>
      <c r="V2732" s="64" t="s">
        <v>650</v>
      </c>
    </row>
    <row r="2733" spans="20:22" x14ac:dyDescent="0.2">
      <c r="T2733" s="62" t="s">
        <v>3416</v>
      </c>
      <c r="U2733" s="77" t="s">
        <v>3416</v>
      </c>
      <c r="V2733" s="64" t="s">
        <v>653</v>
      </c>
    </row>
    <row r="2734" spans="20:22" x14ac:dyDescent="0.2">
      <c r="T2734" s="62" t="s">
        <v>3417</v>
      </c>
      <c r="U2734" s="77" t="s">
        <v>3417</v>
      </c>
      <c r="V2734" s="64" t="s">
        <v>621</v>
      </c>
    </row>
    <row r="2735" spans="20:22" x14ac:dyDescent="0.2">
      <c r="T2735" s="62" t="s">
        <v>3418</v>
      </c>
      <c r="U2735" s="77" t="s">
        <v>3418</v>
      </c>
      <c r="V2735" s="64" t="s">
        <v>624</v>
      </c>
    </row>
    <row r="2736" spans="20:22" x14ac:dyDescent="0.2">
      <c r="T2736" s="62" t="s">
        <v>3419</v>
      </c>
      <c r="U2736" s="77" t="s">
        <v>3419</v>
      </c>
      <c r="V2736" s="64" t="s">
        <v>643</v>
      </c>
    </row>
    <row r="2737" spans="20:22" x14ac:dyDescent="0.2">
      <c r="T2737" s="62" t="s">
        <v>3420</v>
      </c>
      <c r="U2737" s="77" t="s">
        <v>3420</v>
      </c>
      <c r="V2737" s="64" t="s">
        <v>645</v>
      </c>
    </row>
    <row r="2738" spans="20:22" x14ac:dyDescent="0.2">
      <c r="T2738" s="62" t="s">
        <v>3421</v>
      </c>
      <c r="U2738" s="77" t="s">
        <v>3421</v>
      </c>
      <c r="V2738" s="64" t="s">
        <v>647</v>
      </c>
    </row>
    <row r="2739" spans="20:22" x14ac:dyDescent="0.2">
      <c r="T2739" s="62" t="s">
        <v>3422</v>
      </c>
      <c r="U2739" s="77" t="s">
        <v>3422</v>
      </c>
      <c r="V2739" s="64" t="s">
        <v>650</v>
      </c>
    </row>
    <row r="2740" spans="20:22" x14ac:dyDescent="0.2">
      <c r="T2740" s="62" t="s">
        <v>3423</v>
      </c>
      <c r="U2740" s="77" t="s">
        <v>3423</v>
      </c>
      <c r="V2740" s="64" t="s">
        <v>653</v>
      </c>
    </row>
    <row r="2741" spans="20:22" x14ac:dyDescent="0.2">
      <c r="T2741" s="62" t="s">
        <v>3424</v>
      </c>
      <c r="U2741" s="77" t="s">
        <v>3424</v>
      </c>
      <c r="V2741" s="64" t="s">
        <v>621</v>
      </c>
    </row>
    <row r="2742" spans="20:22" x14ac:dyDescent="0.2">
      <c r="T2742" s="62" t="s">
        <v>3425</v>
      </c>
      <c r="U2742" s="77" t="s">
        <v>3425</v>
      </c>
      <c r="V2742" s="64" t="s">
        <v>624</v>
      </c>
    </row>
    <row r="2743" spans="20:22" x14ac:dyDescent="0.2">
      <c r="T2743" s="62" t="s">
        <v>3426</v>
      </c>
      <c r="U2743" s="77" t="s">
        <v>3426</v>
      </c>
      <c r="V2743" s="64" t="s">
        <v>643</v>
      </c>
    </row>
    <row r="2744" spans="20:22" x14ac:dyDescent="0.2">
      <c r="T2744" s="62" t="s">
        <v>3427</v>
      </c>
      <c r="U2744" s="77" t="s">
        <v>3427</v>
      </c>
      <c r="V2744" s="64" t="s">
        <v>645</v>
      </c>
    </row>
    <row r="2745" spans="20:22" x14ac:dyDescent="0.2">
      <c r="T2745" s="62" t="s">
        <v>3428</v>
      </c>
      <c r="U2745" s="77" t="s">
        <v>3428</v>
      </c>
      <c r="V2745" s="64" t="s">
        <v>647</v>
      </c>
    </row>
    <row r="2746" spans="20:22" x14ac:dyDescent="0.2">
      <c r="T2746" s="62" t="s">
        <v>3429</v>
      </c>
      <c r="U2746" s="77" t="s">
        <v>3429</v>
      </c>
      <c r="V2746" s="64" t="s">
        <v>650</v>
      </c>
    </row>
    <row r="2747" spans="20:22" x14ac:dyDescent="0.2">
      <c r="T2747" s="62" t="s">
        <v>3430</v>
      </c>
      <c r="U2747" s="77" t="s">
        <v>3430</v>
      </c>
      <c r="V2747" s="64" t="s">
        <v>653</v>
      </c>
    </row>
    <row r="2748" spans="20:22" x14ac:dyDescent="0.2">
      <c r="T2748" s="62" t="s">
        <v>3431</v>
      </c>
      <c r="U2748" s="77" t="s">
        <v>3431</v>
      </c>
      <c r="V2748" s="64" t="s">
        <v>621</v>
      </c>
    </row>
    <row r="2749" spans="20:22" x14ac:dyDescent="0.2">
      <c r="T2749" s="62" t="s">
        <v>3432</v>
      </c>
      <c r="U2749" s="77" t="s">
        <v>3432</v>
      </c>
      <c r="V2749" s="64" t="s">
        <v>624</v>
      </c>
    </row>
    <row r="2750" spans="20:22" x14ac:dyDescent="0.2">
      <c r="T2750" s="62" t="s">
        <v>3433</v>
      </c>
      <c r="U2750" s="77" t="s">
        <v>3433</v>
      </c>
      <c r="V2750" s="64" t="s">
        <v>643</v>
      </c>
    </row>
    <row r="2751" spans="20:22" x14ac:dyDescent="0.2">
      <c r="T2751" s="62" t="s">
        <v>3434</v>
      </c>
      <c r="U2751" s="77" t="s">
        <v>3434</v>
      </c>
      <c r="V2751" s="64" t="s">
        <v>645</v>
      </c>
    </row>
    <row r="2752" spans="20:22" x14ac:dyDescent="0.2">
      <c r="T2752" s="62" t="s">
        <v>3435</v>
      </c>
      <c r="U2752" s="77" t="s">
        <v>3435</v>
      </c>
      <c r="V2752" s="64" t="s">
        <v>647</v>
      </c>
    </row>
    <row r="2753" spans="20:22" x14ac:dyDescent="0.2">
      <c r="T2753" s="62" t="s">
        <v>3436</v>
      </c>
      <c r="U2753" s="77" t="s">
        <v>3436</v>
      </c>
      <c r="V2753" s="64" t="s">
        <v>650</v>
      </c>
    </row>
    <row r="2754" spans="20:22" x14ac:dyDescent="0.2">
      <c r="T2754" s="62" t="s">
        <v>3437</v>
      </c>
      <c r="U2754" s="77" t="s">
        <v>3437</v>
      </c>
      <c r="V2754" s="64" t="s">
        <v>653</v>
      </c>
    </row>
    <row r="2755" spans="20:22" x14ac:dyDescent="0.2">
      <c r="T2755" s="62" t="s">
        <v>3438</v>
      </c>
      <c r="U2755" s="77" t="s">
        <v>3438</v>
      </c>
      <c r="V2755" s="64" t="s">
        <v>621</v>
      </c>
    </row>
    <row r="2756" spans="20:22" x14ac:dyDescent="0.2">
      <c r="T2756" s="62" t="s">
        <v>3439</v>
      </c>
      <c r="U2756" s="77" t="s">
        <v>3439</v>
      </c>
      <c r="V2756" s="64" t="s">
        <v>624</v>
      </c>
    </row>
    <row r="2757" spans="20:22" x14ac:dyDescent="0.2">
      <c r="T2757" s="62" t="s">
        <v>3440</v>
      </c>
      <c r="U2757" s="77" t="s">
        <v>3440</v>
      </c>
      <c r="V2757" s="64" t="s">
        <v>643</v>
      </c>
    </row>
    <row r="2758" spans="20:22" x14ac:dyDescent="0.2">
      <c r="T2758" s="62" t="s">
        <v>3441</v>
      </c>
      <c r="U2758" s="77" t="s">
        <v>3441</v>
      </c>
      <c r="V2758" s="64" t="s">
        <v>645</v>
      </c>
    </row>
    <row r="2759" spans="20:22" x14ac:dyDescent="0.2">
      <c r="T2759" s="62" t="s">
        <v>3442</v>
      </c>
      <c r="U2759" s="77" t="s">
        <v>3442</v>
      </c>
      <c r="V2759" s="64" t="s">
        <v>647</v>
      </c>
    </row>
    <row r="2760" spans="20:22" x14ac:dyDescent="0.2">
      <c r="T2760" s="62" t="s">
        <v>3443</v>
      </c>
      <c r="U2760" s="77" t="s">
        <v>3443</v>
      </c>
      <c r="V2760" s="64" t="s">
        <v>650</v>
      </c>
    </row>
    <row r="2761" spans="20:22" x14ac:dyDescent="0.2">
      <c r="T2761" s="62" t="s">
        <v>3444</v>
      </c>
      <c r="U2761" s="77" t="s">
        <v>3444</v>
      </c>
      <c r="V2761" s="64" t="s">
        <v>653</v>
      </c>
    </row>
    <row r="2762" spans="20:22" x14ac:dyDescent="0.2">
      <c r="T2762" s="62" t="s">
        <v>3445</v>
      </c>
      <c r="U2762" s="77" t="s">
        <v>3445</v>
      </c>
      <c r="V2762" s="64" t="s">
        <v>621</v>
      </c>
    </row>
    <row r="2763" spans="20:22" x14ac:dyDescent="0.2">
      <c r="T2763" s="62" t="s">
        <v>3446</v>
      </c>
      <c r="U2763" s="77" t="s">
        <v>3446</v>
      </c>
      <c r="V2763" s="64" t="s">
        <v>624</v>
      </c>
    </row>
    <row r="2764" spans="20:22" x14ac:dyDescent="0.2">
      <c r="T2764" s="62" t="s">
        <v>3447</v>
      </c>
      <c r="U2764" s="77" t="s">
        <v>3447</v>
      </c>
      <c r="V2764" s="64" t="s">
        <v>643</v>
      </c>
    </row>
    <row r="2765" spans="20:22" x14ac:dyDescent="0.2">
      <c r="T2765" s="62" t="s">
        <v>3448</v>
      </c>
      <c r="U2765" s="77" t="s">
        <v>3448</v>
      </c>
      <c r="V2765" s="64" t="s">
        <v>645</v>
      </c>
    </row>
    <row r="2766" spans="20:22" x14ac:dyDescent="0.2">
      <c r="T2766" s="62" t="s">
        <v>3449</v>
      </c>
      <c r="U2766" s="77" t="s">
        <v>3449</v>
      </c>
      <c r="V2766" s="64" t="s">
        <v>647</v>
      </c>
    </row>
    <row r="2767" spans="20:22" x14ac:dyDescent="0.2">
      <c r="T2767" s="62" t="s">
        <v>3450</v>
      </c>
      <c r="U2767" s="77" t="s">
        <v>3450</v>
      </c>
      <c r="V2767" s="64" t="s">
        <v>650</v>
      </c>
    </row>
    <row r="2768" spans="20:22" x14ac:dyDescent="0.2">
      <c r="T2768" s="62" t="s">
        <v>3451</v>
      </c>
      <c r="U2768" s="77" t="s">
        <v>3451</v>
      </c>
      <c r="V2768" s="64" t="s">
        <v>653</v>
      </c>
    </row>
    <row r="2769" spans="20:22" x14ac:dyDescent="0.2">
      <c r="T2769" s="62" t="s">
        <v>3452</v>
      </c>
      <c r="U2769" s="77" t="s">
        <v>3452</v>
      </c>
      <c r="V2769" s="64" t="s">
        <v>621</v>
      </c>
    </row>
    <row r="2770" spans="20:22" x14ac:dyDescent="0.2">
      <c r="T2770" s="62" t="s">
        <v>3453</v>
      </c>
      <c r="U2770" s="77" t="s">
        <v>3453</v>
      </c>
      <c r="V2770" s="64" t="s">
        <v>624</v>
      </c>
    </row>
    <row r="2771" spans="20:22" x14ac:dyDescent="0.2">
      <c r="T2771" s="62" t="s">
        <v>3454</v>
      </c>
      <c r="U2771" s="77" t="s">
        <v>3454</v>
      </c>
      <c r="V2771" s="64" t="s">
        <v>643</v>
      </c>
    </row>
    <row r="2772" spans="20:22" x14ac:dyDescent="0.2">
      <c r="T2772" s="62" t="s">
        <v>3455</v>
      </c>
      <c r="U2772" s="77" t="s">
        <v>3455</v>
      </c>
      <c r="V2772" s="64" t="s">
        <v>645</v>
      </c>
    </row>
    <row r="2773" spans="20:22" x14ac:dyDescent="0.2">
      <c r="T2773" s="62" t="s">
        <v>3456</v>
      </c>
      <c r="U2773" s="77" t="s">
        <v>3456</v>
      </c>
      <c r="V2773" s="64" t="s">
        <v>647</v>
      </c>
    </row>
    <row r="2774" spans="20:22" x14ac:dyDescent="0.2">
      <c r="T2774" s="62" t="s">
        <v>3457</v>
      </c>
      <c r="U2774" s="77" t="s">
        <v>3457</v>
      </c>
      <c r="V2774" s="64" t="s">
        <v>650</v>
      </c>
    </row>
    <row r="2775" spans="20:22" x14ac:dyDescent="0.2">
      <c r="T2775" s="62" t="s">
        <v>3458</v>
      </c>
      <c r="U2775" s="77" t="s">
        <v>3458</v>
      </c>
      <c r="V2775" s="64" t="s">
        <v>653</v>
      </c>
    </row>
    <row r="2776" spans="20:22" x14ac:dyDescent="0.2">
      <c r="T2776" s="62" t="s">
        <v>3459</v>
      </c>
      <c r="U2776" s="77" t="s">
        <v>3459</v>
      </c>
      <c r="V2776" s="64" t="s">
        <v>621</v>
      </c>
    </row>
    <row r="2777" spans="20:22" x14ac:dyDescent="0.2">
      <c r="T2777" s="62" t="s">
        <v>3460</v>
      </c>
      <c r="U2777" s="77" t="s">
        <v>3460</v>
      </c>
      <c r="V2777" s="64" t="s">
        <v>624</v>
      </c>
    </row>
    <row r="2778" spans="20:22" x14ac:dyDescent="0.2">
      <c r="T2778" s="62" t="s">
        <v>3461</v>
      </c>
      <c r="U2778" s="77" t="s">
        <v>3461</v>
      </c>
      <c r="V2778" s="64" t="s">
        <v>643</v>
      </c>
    </row>
    <row r="2779" spans="20:22" x14ac:dyDescent="0.2">
      <c r="T2779" s="62" t="s">
        <v>3462</v>
      </c>
      <c r="U2779" s="77" t="s">
        <v>3462</v>
      </c>
      <c r="V2779" s="64" t="s">
        <v>645</v>
      </c>
    </row>
    <row r="2780" spans="20:22" x14ac:dyDescent="0.2">
      <c r="T2780" s="62" t="s">
        <v>3463</v>
      </c>
      <c r="U2780" s="77" t="s">
        <v>3463</v>
      </c>
      <c r="V2780" s="64" t="s">
        <v>647</v>
      </c>
    </row>
    <row r="2781" spans="20:22" x14ac:dyDescent="0.2">
      <c r="T2781" s="62" t="s">
        <v>3464</v>
      </c>
      <c r="U2781" s="77" t="s">
        <v>3464</v>
      </c>
      <c r="V2781" s="64" t="s">
        <v>650</v>
      </c>
    </row>
    <row r="2782" spans="20:22" x14ac:dyDescent="0.2">
      <c r="T2782" s="62" t="s">
        <v>3465</v>
      </c>
      <c r="U2782" s="77" t="s">
        <v>3465</v>
      </c>
      <c r="V2782" s="64" t="s">
        <v>653</v>
      </c>
    </row>
    <row r="2783" spans="20:22" x14ac:dyDescent="0.2">
      <c r="T2783" s="62" t="s">
        <v>3466</v>
      </c>
      <c r="U2783" s="77" t="s">
        <v>3466</v>
      </c>
      <c r="V2783" s="64" t="s">
        <v>621</v>
      </c>
    </row>
    <row r="2784" spans="20:22" x14ac:dyDescent="0.2">
      <c r="T2784" s="62" t="s">
        <v>3467</v>
      </c>
      <c r="U2784" s="77" t="s">
        <v>3467</v>
      </c>
      <c r="V2784" s="64" t="s">
        <v>624</v>
      </c>
    </row>
    <row r="2785" spans="20:22" x14ac:dyDescent="0.2">
      <c r="T2785" s="62" t="s">
        <v>3468</v>
      </c>
      <c r="U2785" s="77" t="s">
        <v>3468</v>
      </c>
      <c r="V2785" s="64" t="s">
        <v>643</v>
      </c>
    </row>
    <row r="2786" spans="20:22" x14ac:dyDescent="0.2">
      <c r="T2786" s="62" t="s">
        <v>3469</v>
      </c>
      <c r="U2786" s="77" t="s">
        <v>3469</v>
      </c>
      <c r="V2786" s="64" t="s">
        <v>645</v>
      </c>
    </row>
    <row r="2787" spans="20:22" x14ac:dyDescent="0.2">
      <c r="T2787" s="62" t="s">
        <v>3470</v>
      </c>
      <c r="U2787" s="77" t="s">
        <v>3470</v>
      </c>
      <c r="V2787" s="64" t="s">
        <v>647</v>
      </c>
    </row>
    <row r="2788" spans="20:22" x14ac:dyDescent="0.2">
      <c r="T2788" s="62" t="s">
        <v>3471</v>
      </c>
      <c r="U2788" s="77" t="s">
        <v>3471</v>
      </c>
      <c r="V2788" s="64" t="s">
        <v>650</v>
      </c>
    </row>
    <row r="2789" spans="20:22" x14ac:dyDescent="0.2">
      <c r="T2789" s="62" t="s">
        <v>3472</v>
      </c>
      <c r="U2789" s="77" t="s">
        <v>3472</v>
      </c>
      <c r="V2789" s="64" t="s">
        <v>653</v>
      </c>
    </row>
    <row r="2790" spans="20:22" x14ac:dyDescent="0.2">
      <c r="T2790" s="62" t="s">
        <v>3473</v>
      </c>
      <c r="U2790" s="77" t="s">
        <v>3473</v>
      </c>
      <c r="V2790" s="64" t="s">
        <v>621</v>
      </c>
    </row>
    <row r="2791" spans="20:22" x14ac:dyDescent="0.2">
      <c r="T2791" s="62" t="s">
        <v>3474</v>
      </c>
      <c r="U2791" s="77" t="s">
        <v>3474</v>
      </c>
      <c r="V2791" s="64" t="s">
        <v>624</v>
      </c>
    </row>
    <row r="2792" spans="20:22" x14ac:dyDescent="0.2">
      <c r="T2792" s="62" t="s">
        <v>3475</v>
      </c>
      <c r="U2792" s="77" t="s">
        <v>3475</v>
      </c>
      <c r="V2792" s="64" t="s">
        <v>643</v>
      </c>
    </row>
    <row r="2793" spans="20:22" x14ac:dyDescent="0.2">
      <c r="T2793" s="62" t="s">
        <v>3476</v>
      </c>
      <c r="U2793" s="77" t="s">
        <v>3476</v>
      </c>
      <c r="V2793" s="64" t="s">
        <v>645</v>
      </c>
    </row>
    <row r="2794" spans="20:22" x14ac:dyDescent="0.2">
      <c r="T2794" s="62" t="s">
        <v>3477</v>
      </c>
      <c r="U2794" s="77" t="s">
        <v>3477</v>
      </c>
      <c r="V2794" s="64" t="s">
        <v>647</v>
      </c>
    </row>
    <row r="2795" spans="20:22" x14ac:dyDescent="0.2">
      <c r="T2795" s="62" t="s">
        <v>3478</v>
      </c>
      <c r="U2795" s="77" t="s">
        <v>3478</v>
      </c>
      <c r="V2795" s="64" t="s">
        <v>650</v>
      </c>
    </row>
    <row r="2796" spans="20:22" x14ac:dyDescent="0.2">
      <c r="T2796" s="62" t="s">
        <v>3479</v>
      </c>
      <c r="U2796" s="77" t="s">
        <v>3479</v>
      </c>
      <c r="V2796" s="64" t="s">
        <v>653</v>
      </c>
    </row>
    <row r="2797" spans="20:22" x14ac:dyDescent="0.2">
      <c r="T2797" s="62" t="s">
        <v>3480</v>
      </c>
      <c r="U2797" s="77" t="s">
        <v>3480</v>
      </c>
      <c r="V2797" s="64" t="s">
        <v>621</v>
      </c>
    </row>
    <row r="2798" spans="20:22" x14ac:dyDescent="0.2">
      <c r="T2798" s="62" t="s">
        <v>3481</v>
      </c>
      <c r="U2798" s="77" t="s">
        <v>3481</v>
      </c>
      <c r="V2798" s="64" t="s">
        <v>624</v>
      </c>
    </row>
    <row r="2799" spans="20:22" x14ac:dyDescent="0.2">
      <c r="T2799" s="62" t="s">
        <v>3482</v>
      </c>
      <c r="U2799" s="77" t="s">
        <v>3482</v>
      </c>
      <c r="V2799" s="64" t="s">
        <v>643</v>
      </c>
    </row>
    <row r="2800" spans="20:22" x14ac:dyDescent="0.2">
      <c r="T2800" s="62" t="s">
        <v>3483</v>
      </c>
      <c r="U2800" s="77" t="s">
        <v>3483</v>
      </c>
      <c r="V2800" s="64" t="s">
        <v>645</v>
      </c>
    </row>
    <row r="2801" spans="20:22" x14ac:dyDescent="0.2">
      <c r="T2801" s="62" t="s">
        <v>3484</v>
      </c>
      <c r="U2801" s="77" t="s">
        <v>3484</v>
      </c>
      <c r="V2801" s="64" t="s">
        <v>647</v>
      </c>
    </row>
    <row r="2802" spans="20:22" x14ac:dyDescent="0.2">
      <c r="T2802" s="62" t="s">
        <v>3485</v>
      </c>
      <c r="U2802" s="77" t="s">
        <v>3485</v>
      </c>
      <c r="V2802" s="64" t="s">
        <v>650</v>
      </c>
    </row>
    <row r="2803" spans="20:22" x14ac:dyDescent="0.2">
      <c r="T2803" s="62" t="s">
        <v>3486</v>
      </c>
      <c r="U2803" s="77" t="s">
        <v>3486</v>
      </c>
      <c r="V2803" s="64" t="s">
        <v>653</v>
      </c>
    </row>
    <row r="2804" spans="20:22" x14ac:dyDescent="0.2">
      <c r="T2804" s="62" t="s">
        <v>3487</v>
      </c>
      <c r="U2804" s="77" t="s">
        <v>3487</v>
      </c>
      <c r="V2804" s="64" t="s">
        <v>621</v>
      </c>
    </row>
    <row r="2805" spans="20:22" x14ac:dyDescent="0.2">
      <c r="T2805" s="62" t="s">
        <v>3488</v>
      </c>
      <c r="U2805" s="77" t="s">
        <v>3488</v>
      </c>
      <c r="V2805" s="64" t="s">
        <v>624</v>
      </c>
    </row>
    <row r="2806" spans="20:22" x14ac:dyDescent="0.2">
      <c r="T2806" s="62" t="s">
        <v>3489</v>
      </c>
      <c r="U2806" s="77" t="s">
        <v>3489</v>
      </c>
      <c r="V2806" s="64" t="s">
        <v>643</v>
      </c>
    </row>
    <row r="2807" spans="20:22" x14ac:dyDescent="0.2">
      <c r="T2807" s="62" t="s">
        <v>3490</v>
      </c>
      <c r="U2807" s="77" t="s">
        <v>3490</v>
      </c>
      <c r="V2807" s="64" t="s">
        <v>645</v>
      </c>
    </row>
    <row r="2808" spans="20:22" x14ac:dyDescent="0.2">
      <c r="T2808" s="62" t="s">
        <v>3491</v>
      </c>
      <c r="U2808" s="77" t="s">
        <v>3491</v>
      </c>
      <c r="V2808" s="64" t="s">
        <v>647</v>
      </c>
    </row>
    <row r="2809" spans="20:22" x14ac:dyDescent="0.2">
      <c r="T2809" s="62" t="s">
        <v>3492</v>
      </c>
      <c r="U2809" s="77" t="s">
        <v>3492</v>
      </c>
      <c r="V2809" s="64" t="s">
        <v>650</v>
      </c>
    </row>
    <row r="2810" spans="20:22" x14ac:dyDescent="0.2">
      <c r="T2810" s="62" t="s">
        <v>3493</v>
      </c>
      <c r="U2810" s="77" t="s">
        <v>3493</v>
      </c>
      <c r="V2810" s="64" t="s">
        <v>653</v>
      </c>
    </row>
    <row r="2811" spans="20:22" x14ac:dyDescent="0.2">
      <c r="T2811" s="62" t="s">
        <v>3494</v>
      </c>
      <c r="U2811" s="77" t="s">
        <v>3494</v>
      </c>
      <c r="V2811" s="64" t="s">
        <v>621</v>
      </c>
    </row>
    <row r="2812" spans="20:22" x14ac:dyDescent="0.2">
      <c r="T2812" s="62" t="s">
        <v>3495</v>
      </c>
      <c r="U2812" s="77" t="s">
        <v>3495</v>
      </c>
      <c r="V2812" s="64" t="s">
        <v>624</v>
      </c>
    </row>
    <row r="2813" spans="20:22" x14ac:dyDescent="0.2">
      <c r="T2813" s="62" t="s">
        <v>3496</v>
      </c>
      <c r="U2813" s="77" t="s">
        <v>3496</v>
      </c>
      <c r="V2813" s="64" t="s">
        <v>643</v>
      </c>
    </row>
    <row r="2814" spans="20:22" x14ac:dyDescent="0.2">
      <c r="T2814" s="62" t="s">
        <v>3497</v>
      </c>
      <c r="U2814" s="77" t="s">
        <v>3497</v>
      </c>
      <c r="V2814" s="64" t="s">
        <v>645</v>
      </c>
    </row>
    <row r="2815" spans="20:22" x14ac:dyDescent="0.2">
      <c r="T2815" s="62" t="s">
        <v>3498</v>
      </c>
      <c r="U2815" s="77" t="s">
        <v>3498</v>
      </c>
      <c r="V2815" s="64" t="s">
        <v>647</v>
      </c>
    </row>
    <row r="2816" spans="20:22" x14ac:dyDescent="0.2">
      <c r="T2816" s="62" t="s">
        <v>3499</v>
      </c>
      <c r="U2816" s="77" t="s">
        <v>3499</v>
      </c>
      <c r="V2816" s="64" t="s">
        <v>650</v>
      </c>
    </row>
    <row r="2817" spans="20:22" x14ac:dyDescent="0.2">
      <c r="T2817" s="62" t="s">
        <v>3500</v>
      </c>
      <c r="U2817" s="77" t="s">
        <v>3500</v>
      </c>
      <c r="V2817" s="64" t="s">
        <v>653</v>
      </c>
    </row>
    <row r="2818" spans="20:22" x14ac:dyDescent="0.2">
      <c r="T2818" s="62" t="s">
        <v>3501</v>
      </c>
      <c r="U2818" s="77" t="s">
        <v>3501</v>
      </c>
      <c r="V2818" s="64" t="s">
        <v>621</v>
      </c>
    </row>
    <row r="2819" spans="20:22" x14ac:dyDescent="0.2">
      <c r="T2819" s="62" t="s">
        <v>3502</v>
      </c>
      <c r="U2819" s="77" t="s">
        <v>3502</v>
      </c>
      <c r="V2819" s="64" t="s">
        <v>624</v>
      </c>
    </row>
    <row r="2820" spans="20:22" x14ac:dyDescent="0.2">
      <c r="T2820" s="62" t="s">
        <v>3503</v>
      </c>
      <c r="U2820" s="77" t="s">
        <v>3503</v>
      </c>
      <c r="V2820" s="64" t="s">
        <v>643</v>
      </c>
    </row>
    <row r="2821" spans="20:22" x14ac:dyDescent="0.2">
      <c r="T2821" s="62" t="s">
        <v>3504</v>
      </c>
      <c r="U2821" s="77" t="s">
        <v>3504</v>
      </c>
      <c r="V2821" s="64" t="s">
        <v>645</v>
      </c>
    </row>
    <row r="2822" spans="20:22" x14ac:dyDescent="0.2">
      <c r="T2822" s="62" t="s">
        <v>3505</v>
      </c>
      <c r="U2822" s="77" t="s">
        <v>3505</v>
      </c>
      <c r="V2822" s="64" t="s">
        <v>647</v>
      </c>
    </row>
    <row r="2823" spans="20:22" x14ac:dyDescent="0.2">
      <c r="T2823" s="62" t="s">
        <v>3506</v>
      </c>
      <c r="U2823" s="77" t="s">
        <v>3506</v>
      </c>
      <c r="V2823" s="64" t="s">
        <v>650</v>
      </c>
    </row>
    <row r="2824" spans="20:22" x14ac:dyDescent="0.2">
      <c r="T2824" s="62" t="s">
        <v>3507</v>
      </c>
      <c r="U2824" s="77" t="s">
        <v>3507</v>
      </c>
      <c r="V2824" s="64" t="s">
        <v>653</v>
      </c>
    </row>
    <row r="2825" spans="20:22" x14ac:dyDescent="0.2">
      <c r="T2825" s="62" t="s">
        <v>3508</v>
      </c>
      <c r="U2825" s="77" t="s">
        <v>3508</v>
      </c>
      <c r="V2825" s="64" t="s">
        <v>621</v>
      </c>
    </row>
    <row r="2826" spans="20:22" x14ac:dyDescent="0.2">
      <c r="T2826" s="62" t="s">
        <v>3509</v>
      </c>
      <c r="U2826" s="77" t="s">
        <v>3509</v>
      </c>
      <c r="V2826" s="64" t="s">
        <v>624</v>
      </c>
    </row>
    <row r="2827" spans="20:22" x14ac:dyDescent="0.2">
      <c r="T2827" s="62" t="s">
        <v>3510</v>
      </c>
      <c r="U2827" s="77" t="s">
        <v>3510</v>
      </c>
      <c r="V2827" s="64" t="s">
        <v>643</v>
      </c>
    </row>
    <row r="2828" spans="20:22" x14ac:dyDescent="0.2">
      <c r="T2828" s="62" t="s">
        <v>3511</v>
      </c>
      <c r="U2828" s="77" t="s">
        <v>3511</v>
      </c>
      <c r="V2828" s="64" t="s">
        <v>645</v>
      </c>
    </row>
    <row r="2829" spans="20:22" x14ac:dyDescent="0.2">
      <c r="T2829" s="62" t="s">
        <v>3512</v>
      </c>
      <c r="U2829" s="77" t="s">
        <v>3512</v>
      </c>
      <c r="V2829" s="64" t="s">
        <v>647</v>
      </c>
    </row>
    <row r="2830" spans="20:22" x14ac:dyDescent="0.2">
      <c r="T2830" s="62" t="s">
        <v>3513</v>
      </c>
      <c r="U2830" s="77" t="s">
        <v>3513</v>
      </c>
      <c r="V2830" s="64" t="s">
        <v>650</v>
      </c>
    </row>
    <row r="2831" spans="20:22" x14ac:dyDescent="0.2">
      <c r="T2831" s="62" t="s">
        <v>3514</v>
      </c>
      <c r="U2831" s="77" t="s">
        <v>3514</v>
      </c>
      <c r="V2831" s="64" t="s">
        <v>653</v>
      </c>
    </row>
    <row r="2832" spans="20:22" x14ac:dyDescent="0.2">
      <c r="T2832" s="62" t="s">
        <v>3515</v>
      </c>
      <c r="U2832" s="77" t="s">
        <v>3515</v>
      </c>
      <c r="V2832" s="64" t="s">
        <v>621</v>
      </c>
    </row>
    <row r="2833" spans="20:22" x14ac:dyDescent="0.2">
      <c r="T2833" s="62" t="s">
        <v>3516</v>
      </c>
      <c r="U2833" s="77" t="s">
        <v>3516</v>
      </c>
      <c r="V2833" s="64" t="s">
        <v>624</v>
      </c>
    </row>
    <row r="2834" spans="20:22" x14ac:dyDescent="0.2">
      <c r="T2834" s="62" t="s">
        <v>3517</v>
      </c>
      <c r="U2834" s="77" t="s">
        <v>3517</v>
      </c>
      <c r="V2834" s="64" t="s">
        <v>643</v>
      </c>
    </row>
    <row r="2835" spans="20:22" x14ac:dyDescent="0.2">
      <c r="T2835" s="62" t="s">
        <v>3518</v>
      </c>
      <c r="U2835" s="77" t="s">
        <v>3518</v>
      </c>
      <c r="V2835" s="64" t="s">
        <v>645</v>
      </c>
    </row>
    <row r="2836" spans="20:22" x14ac:dyDescent="0.2">
      <c r="T2836" s="62" t="s">
        <v>3519</v>
      </c>
      <c r="U2836" s="77" t="s">
        <v>3519</v>
      </c>
      <c r="V2836" s="64" t="s">
        <v>647</v>
      </c>
    </row>
    <row r="2837" spans="20:22" x14ac:dyDescent="0.2">
      <c r="T2837" s="62" t="s">
        <v>3520</v>
      </c>
      <c r="U2837" s="77" t="s">
        <v>3520</v>
      </c>
      <c r="V2837" s="64" t="s">
        <v>650</v>
      </c>
    </row>
    <row r="2838" spans="20:22" x14ac:dyDescent="0.2">
      <c r="T2838" s="62" t="s">
        <v>3521</v>
      </c>
      <c r="U2838" s="77" t="s">
        <v>3521</v>
      </c>
      <c r="V2838" s="64" t="s">
        <v>653</v>
      </c>
    </row>
    <row r="2839" spans="20:22" x14ac:dyDescent="0.2">
      <c r="T2839" s="62" t="s">
        <v>3522</v>
      </c>
      <c r="U2839" s="77" t="s">
        <v>3522</v>
      </c>
      <c r="V2839" s="64" t="s">
        <v>621</v>
      </c>
    </row>
    <row r="2840" spans="20:22" x14ac:dyDescent="0.2">
      <c r="T2840" s="62" t="s">
        <v>3523</v>
      </c>
      <c r="U2840" s="77" t="s">
        <v>3523</v>
      </c>
      <c r="V2840" s="64" t="s">
        <v>624</v>
      </c>
    </row>
    <row r="2841" spans="20:22" x14ac:dyDescent="0.2">
      <c r="T2841" s="62" t="s">
        <v>3524</v>
      </c>
      <c r="U2841" s="77" t="s">
        <v>3524</v>
      </c>
      <c r="V2841" s="64" t="s">
        <v>643</v>
      </c>
    </row>
    <row r="2842" spans="20:22" x14ac:dyDescent="0.2">
      <c r="T2842" s="62" t="s">
        <v>3525</v>
      </c>
      <c r="U2842" s="77" t="s">
        <v>3525</v>
      </c>
      <c r="V2842" s="64" t="s">
        <v>645</v>
      </c>
    </row>
    <row r="2843" spans="20:22" x14ac:dyDescent="0.2">
      <c r="T2843" s="62" t="s">
        <v>3526</v>
      </c>
      <c r="U2843" s="77" t="s">
        <v>3526</v>
      </c>
      <c r="V2843" s="64" t="s">
        <v>647</v>
      </c>
    </row>
    <row r="2844" spans="20:22" x14ac:dyDescent="0.2">
      <c r="T2844" s="62" t="s">
        <v>3527</v>
      </c>
      <c r="U2844" s="77" t="s">
        <v>3527</v>
      </c>
      <c r="V2844" s="64" t="s">
        <v>650</v>
      </c>
    </row>
    <row r="2845" spans="20:22" x14ac:dyDescent="0.2">
      <c r="T2845" s="62" t="s">
        <v>3528</v>
      </c>
      <c r="U2845" s="77" t="s">
        <v>3528</v>
      </c>
      <c r="V2845" s="64" t="s">
        <v>653</v>
      </c>
    </row>
    <row r="2846" spans="20:22" x14ac:dyDescent="0.2">
      <c r="T2846" s="62" t="s">
        <v>3529</v>
      </c>
      <c r="U2846" s="77" t="s">
        <v>3529</v>
      </c>
      <c r="V2846" s="64" t="s">
        <v>621</v>
      </c>
    </row>
    <row r="2847" spans="20:22" x14ac:dyDescent="0.2">
      <c r="T2847" s="62" t="s">
        <v>3530</v>
      </c>
      <c r="U2847" s="77" t="s">
        <v>3530</v>
      </c>
      <c r="V2847" s="64" t="s">
        <v>624</v>
      </c>
    </row>
    <row r="2848" spans="20:22" x14ac:dyDescent="0.2">
      <c r="T2848" s="62" t="s">
        <v>3531</v>
      </c>
      <c r="U2848" s="77" t="s">
        <v>3531</v>
      </c>
      <c r="V2848" s="64" t="s">
        <v>643</v>
      </c>
    </row>
    <row r="2849" spans="20:22" x14ac:dyDescent="0.2">
      <c r="T2849" s="62" t="s">
        <v>3532</v>
      </c>
      <c r="U2849" s="77" t="s">
        <v>3532</v>
      </c>
      <c r="V2849" s="64" t="s">
        <v>645</v>
      </c>
    </row>
    <row r="2850" spans="20:22" x14ac:dyDescent="0.2">
      <c r="T2850" s="62" t="s">
        <v>3533</v>
      </c>
      <c r="U2850" s="77" t="s">
        <v>3533</v>
      </c>
      <c r="V2850" s="64" t="s">
        <v>647</v>
      </c>
    </row>
    <row r="2851" spans="20:22" x14ac:dyDescent="0.2">
      <c r="T2851" s="62" t="s">
        <v>3534</v>
      </c>
      <c r="U2851" s="77" t="s">
        <v>3534</v>
      </c>
      <c r="V2851" s="64" t="s">
        <v>650</v>
      </c>
    </row>
    <row r="2852" spans="20:22" x14ac:dyDescent="0.2">
      <c r="T2852" s="62" t="s">
        <v>3535</v>
      </c>
      <c r="U2852" s="77" t="s">
        <v>3535</v>
      </c>
      <c r="V2852" s="64" t="s">
        <v>653</v>
      </c>
    </row>
    <row r="2853" spans="20:22" x14ac:dyDescent="0.2">
      <c r="T2853" s="62" t="s">
        <v>3536</v>
      </c>
      <c r="U2853" s="77" t="s">
        <v>3536</v>
      </c>
      <c r="V2853" s="64" t="s">
        <v>621</v>
      </c>
    </row>
    <row r="2854" spans="20:22" x14ac:dyDescent="0.2">
      <c r="T2854" s="62" t="s">
        <v>3537</v>
      </c>
      <c r="U2854" s="77" t="s">
        <v>3537</v>
      </c>
      <c r="V2854" s="64" t="s">
        <v>624</v>
      </c>
    </row>
    <row r="2855" spans="20:22" x14ac:dyDescent="0.2">
      <c r="T2855" s="62" t="s">
        <v>3538</v>
      </c>
      <c r="U2855" s="77" t="s">
        <v>3538</v>
      </c>
      <c r="V2855" s="64" t="s">
        <v>643</v>
      </c>
    </row>
    <row r="2856" spans="20:22" x14ac:dyDescent="0.2">
      <c r="T2856" s="62" t="s">
        <v>3539</v>
      </c>
      <c r="U2856" s="77" t="s">
        <v>3539</v>
      </c>
      <c r="V2856" s="64" t="s">
        <v>645</v>
      </c>
    </row>
    <row r="2857" spans="20:22" x14ac:dyDescent="0.2">
      <c r="T2857" s="62" t="s">
        <v>3541</v>
      </c>
      <c r="U2857" s="77" t="s">
        <v>3541</v>
      </c>
      <c r="V2857" s="64" t="s">
        <v>647</v>
      </c>
    </row>
    <row r="2858" spans="20:22" x14ac:dyDescent="0.2">
      <c r="T2858" s="62" t="s">
        <v>3542</v>
      </c>
      <c r="U2858" s="77" t="s">
        <v>3542</v>
      </c>
      <c r="V2858" s="64" t="s">
        <v>650</v>
      </c>
    </row>
    <row r="2859" spans="20:22" x14ac:dyDescent="0.2">
      <c r="T2859" s="62" t="s">
        <v>3543</v>
      </c>
      <c r="U2859" s="77" t="s">
        <v>3543</v>
      </c>
      <c r="V2859" s="64" t="s">
        <v>653</v>
      </c>
    </row>
    <row r="2860" spans="20:22" x14ac:dyDescent="0.2">
      <c r="T2860" s="62" t="s">
        <v>3544</v>
      </c>
      <c r="U2860" s="77" t="s">
        <v>3544</v>
      </c>
      <c r="V2860" s="64" t="s">
        <v>621</v>
      </c>
    </row>
    <row r="2861" spans="20:22" x14ac:dyDescent="0.2">
      <c r="T2861" s="62" t="s">
        <v>3545</v>
      </c>
      <c r="U2861" s="77" t="s">
        <v>3545</v>
      </c>
      <c r="V2861" s="64" t="s">
        <v>624</v>
      </c>
    </row>
    <row r="2862" spans="20:22" x14ac:dyDescent="0.2">
      <c r="T2862" s="62" t="s">
        <v>3546</v>
      </c>
      <c r="U2862" s="77" t="s">
        <v>3546</v>
      </c>
      <c r="V2862" s="64" t="s">
        <v>643</v>
      </c>
    </row>
    <row r="2863" spans="20:22" x14ac:dyDescent="0.2">
      <c r="T2863" s="62" t="s">
        <v>3547</v>
      </c>
      <c r="U2863" s="77" t="s">
        <v>3547</v>
      </c>
      <c r="V2863" s="64" t="s">
        <v>645</v>
      </c>
    </row>
    <row r="2864" spans="20:22" x14ac:dyDescent="0.2">
      <c r="T2864" s="62" t="s">
        <v>3548</v>
      </c>
      <c r="U2864" s="77" t="s">
        <v>3548</v>
      </c>
      <c r="V2864" s="64" t="s">
        <v>647</v>
      </c>
    </row>
    <row r="2865" spans="20:22" x14ac:dyDescent="0.2">
      <c r="T2865" s="62" t="s">
        <v>3549</v>
      </c>
      <c r="U2865" s="77" t="s">
        <v>3549</v>
      </c>
      <c r="V2865" s="64" t="s">
        <v>650</v>
      </c>
    </row>
    <row r="2866" spans="20:22" x14ac:dyDescent="0.2">
      <c r="T2866" s="62" t="s">
        <v>3550</v>
      </c>
      <c r="U2866" s="77" t="s">
        <v>3550</v>
      </c>
      <c r="V2866" s="64" t="s">
        <v>653</v>
      </c>
    </row>
    <row r="2867" spans="20:22" x14ac:dyDescent="0.2">
      <c r="T2867" s="62" t="s">
        <v>3551</v>
      </c>
      <c r="U2867" s="77" t="s">
        <v>3551</v>
      </c>
      <c r="V2867" s="64" t="s">
        <v>621</v>
      </c>
    </row>
    <row r="2868" spans="20:22" x14ac:dyDescent="0.2">
      <c r="T2868" s="62" t="s">
        <v>3552</v>
      </c>
      <c r="U2868" s="77" t="s">
        <v>3552</v>
      </c>
      <c r="V2868" s="64" t="s">
        <v>624</v>
      </c>
    </row>
    <row r="2869" spans="20:22" x14ac:dyDescent="0.2">
      <c r="T2869" s="62" t="s">
        <v>3553</v>
      </c>
      <c r="U2869" s="77" t="s">
        <v>3553</v>
      </c>
      <c r="V2869" s="64" t="s">
        <v>643</v>
      </c>
    </row>
    <row r="2870" spans="20:22" x14ac:dyDescent="0.2">
      <c r="T2870" s="62" t="s">
        <v>3554</v>
      </c>
      <c r="U2870" s="77" t="s">
        <v>3554</v>
      </c>
      <c r="V2870" s="64" t="s">
        <v>645</v>
      </c>
    </row>
    <row r="2871" spans="20:22" x14ac:dyDescent="0.2">
      <c r="T2871" s="62" t="s">
        <v>3555</v>
      </c>
      <c r="U2871" s="77" t="s">
        <v>3555</v>
      </c>
      <c r="V2871" s="64" t="s">
        <v>647</v>
      </c>
    </row>
    <row r="2872" spans="20:22" x14ac:dyDescent="0.2">
      <c r="T2872" s="62" t="s">
        <v>3556</v>
      </c>
      <c r="U2872" s="77" t="s">
        <v>3556</v>
      </c>
      <c r="V2872" s="64" t="s">
        <v>650</v>
      </c>
    </row>
    <row r="2873" spans="20:22" x14ac:dyDescent="0.2">
      <c r="T2873" s="62" t="s">
        <v>3557</v>
      </c>
      <c r="U2873" s="77" t="s">
        <v>3557</v>
      </c>
      <c r="V2873" s="64" t="s">
        <v>653</v>
      </c>
    </row>
    <row r="2874" spans="20:22" x14ac:dyDescent="0.2">
      <c r="T2874" s="62" t="s">
        <v>3558</v>
      </c>
      <c r="U2874" s="77" t="s">
        <v>3558</v>
      </c>
      <c r="V2874" s="64" t="s">
        <v>621</v>
      </c>
    </row>
    <row r="2875" spans="20:22" x14ac:dyDescent="0.2">
      <c r="T2875" s="62" t="s">
        <v>3559</v>
      </c>
      <c r="U2875" s="77" t="s">
        <v>3559</v>
      </c>
      <c r="V2875" s="64" t="s">
        <v>624</v>
      </c>
    </row>
    <row r="2876" spans="20:22" x14ac:dyDescent="0.2">
      <c r="T2876" s="62" t="s">
        <v>3560</v>
      </c>
      <c r="U2876" s="77" t="s">
        <v>3560</v>
      </c>
      <c r="V2876" s="64" t="s">
        <v>643</v>
      </c>
    </row>
    <row r="2877" spans="20:22" x14ac:dyDescent="0.2">
      <c r="T2877" s="62" t="s">
        <v>3561</v>
      </c>
      <c r="U2877" s="77" t="s">
        <v>3561</v>
      </c>
      <c r="V2877" s="64" t="s">
        <v>645</v>
      </c>
    </row>
    <row r="2878" spans="20:22" x14ac:dyDescent="0.2">
      <c r="T2878" s="62" t="s">
        <v>3562</v>
      </c>
      <c r="U2878" s="77" t="s">
        <v>3562</v>
      </c>
      <c r="V2878" s="64" t="s">
        <v>647</v>
      </c>
    </row>
    <row r="2879" spans="20:22" x14ac:dyDescent="0.2">
      <c r="T2879" s="62" t="s">
        <v>3563</v>
      </c>
      <c r="U2879" s="77" t="s">
        <v>3563</v>
      </c>
      <c r="V2879" s="64" t="s">
        <v>650</v>
      </c>
    </row>
    <row r="2880" spans="20:22" x14ac:dyDescent="0.2">
      <c r="T2880" s="62" t="s">
        <v>3564</v>
      </c>
      <c r="U2880" s="77" t="s">
        <v>3564</v>
      </c>
      <c r="V2880" s="64" t="s">
        <v>653</v>
      </c>
    </row>
    <row r="2881" spans="20:22" x14ac:dyDescent="0.2">
      <c r="T2881" s="62" t="s">
        <v>3565</v>
      </c>
      <c r="U2881" s="77" t="s">
        <v>3565</v>
      </c>
      <c r="V2881" s="64" t="s">
        <v>621</v>
      </c>
    </row>
    <row r="2882" spans="20:22" x14ac:dyDescent="0.2">
      <c r="T2882" s="62" t="s">
        <v>3566</v>
      </c>
      <c r="U2882" s="77" t="s">
        <v>3566</v>
      </c>
      <c r="V2882" s="64" t="s">
        <v>624</v>
      </c>
    </row>
    <row r="2883" spans="20:22" x14ac:dyDescent="0.2">
      <c r="T2883" s="62" t="s">
        <v>3567</v>
      </c>
      <c r="U2883" s="77" t="s">
        <v>3567</v>
      </c>
      <c r="V2883" s="64" t="s">
        <v>643</v>
      </c>
    </row>
    <row r="2884" spans="20:22" x14ac:dyDescent="0.2">
      <c r="T2884" s="62" t="s">
        <v>3568</v>
      </c>
      <c r="U2884" s="77" t="s">
        <v>3568</v>
      </c>
      <c r="V2884" s="64" t="s">
        <v>645</v>
      </c>
    </row>
    <row r="2885" spans="20:22" x14ac:dyDescent="0.2">
      <c r="T2885" s="62" t="s">
        <v>3569</v>
      </c>
      <c r="U2885" s="77" t="s">
        <v>3569</v>
      </c>
      <c r="V2885" s="64" t="s">
        <v>647</v>
      </c>
    </row>
    <row r="2886" spans="20:22" x14ac:dyDescent="0.2">
      <c r="T2886" s="62" t="s">
        <v>3570</v>
      </c>
      <c r="U2886" s="77" t="s">
        <v>3570</v>
      </c>
      <c r="V2886" s="64" t="s">
        <v>650</v>
      </c>
    </row>
    <row r="2887" spans="20:22" x14ac:dyDescent="0.2">
      <c r="T2887" s="62" t="s">
        <v>3571</v>
      </c>
      <c r="U2887" s="77" t="s">
        <v>3571</v>
      </c>
      <c r="V2887" s="64" t="s">
        <v>653</v>
      </c>
    </row>
    <row r="2888" spans="20:22" x14ac:dyDescent="0.2">
      <c r="T2888" s="62" t="s">
        <v>3572</v>
      </c>
      <c r="U2888" s="77" t="s">
        <v>3572</v>
      </c>
      <c r="V2888" s="64" t="s">
        <v>621</v>
      </c>
    </row>
    <row r="2889" spans="20:22" x14ac:dyDescent="0.2">
      <c r="T2889" s="62" t="s">
        <v>3573</v>
      </c>
      <c r="U2889" s="77" t="s">
        <v>3573</v>
      </c>
      <c r="V2889" s="64" t="s">
        <v>624</v>
      </c>
    </row>
    <row r="2890" spans="20:22" x14ac:dyDescent="0.2">
      <c r="T2890" s="62" t="s">
        <v>3574</v>
      </c>
      <c r="U2890" s="77" t="s">
        <v>3574</v>
      </c>
      <c r="V2890" s="64" t="s">
        <v>643</v>
      </c>
    </row>
    <row r="2891" spans="20:22" x14ac:dyDescent="0.2">
      <c r="T2891" s="62" t="s">
        <v>3575</v>
      </c>
      <c r="U2891" s="77" t="s">
        <v>3575</v>
      </c>
      <c r="V2891" s="64" t="s">
        <v>645</v>
      </c>
    </row>
    <row r="2892" spans="20:22" x14ac:dyDescent="0.2">
      <c r="T2892" s="62" t="s">
        <v>3576</v>
      </c>
      <c r="U2892" s="77" t="s">
        <v>3576</v>
      </c>
      <c r="V2892" s="64" t="s">
        <v>647</v>
      </c>
    </row>
    <row r="2893" spans="20:22" x14ac:dyDescent="0.2">
      <c r="T2893" s="62" t="s">
        <v>3577</v>
      </c>
      <c r="U2893" s="77" t="s">
        <v>3577</v>
      </c>
      <c r="V2893" s="64" t="s">
        <v>650</v>
      </c>
    </row>
    <row r="2894" spans="20:22" x14ac:dyDescent="0.2">
      <c r="T2894" s="62" t="s">
        <v>3578</v>
      </c>
      <c r="U2894" s="77" t="s">
        <v>3578</v>
      </c>
      <c r="V2894" s="64" t="s">
        <v>653</v>
      </c>
    </row>
    <row r="2895" spans="20:22" x14ac:dyDescent="0.2">
      <c r="T2895" s="62" t="s">
        <v>3579</v>
      </c>
      <c r="U2895" s="77" t="s">
        <v>3579</v>
      </c>
      <c r="V2895" s="64" t="s">
        <v>621</v>
      </c>
    </row>
    <row r="2896" spans="20:22" x14ac:dyDescent="0.2">
      <c r="T2896" s="62" t="s">
        <v>3580</v>
      </c>
      <c r="U2896" s="77" t="s">
        <v>3580</v>
      </c>
      <c r="V2896" s="64" t="s">
        <v>624</v>
      </c>
    </row>
    <row r="2897" spans="20:22" x14ac:dyDescent="0.2">
      <c r="T2897" s="62" t="s">
        <v>3581</v>
      </c>
      <c r="U2897" s="77" t="s">
        <v>3581</v>
      </c>
      <c r="V2897" s="64" t="s">
        <v>643</v>
      </c>
    </row>
    <row r="2898" spans="20:22" x14ac:dyDescent="0.2">
      <c r="T2898" s="62" t="s">
        <v>3582</v>
      </c>
      <c r="U2898" s="77" t="s">
        <v>3582</v>
      </c>
      <c r="V2898" s="64" t="s">
        <v>645</v>
      </c>
    </row>
    <row r="2899" spans="20:22" x14ac:dyDescent="0.2">
      <c r="T2899" s="62" t="s">
        <v>3583</v>
      </c>
      <c r="U2899" s="77" t="s">
        <v>3583</v>
      </c>
      <c r="V2899" s="64" t="s">
        <v>647</v>
      </c>
    </row>
    <row r="2900" spans="20:22" x14ac:dyDescent="0.2">
      <c r="T2900" s="62" t="s">
        <v>3584</v>
      </c>
      <c r="U2900" s="77" t="s">
        <v>3584</v>
      </c>
      <c r="V2900" s="64" t="s">
        <v>650</v>
      </c>
    </row>
    <row r="2901" spans="20:22" x14ac:dyDescent="0.2">
      <c r="T2901" s="62" t="s">
        <v>3585</v>
      </c>
      <c r="U2901" s="77" t="s">
        <v>3585</v>
      </c>
      <c r="V2901" s="64" t="s">
        <v>653</v>
      </c>
    </row>
    <row r="2902" spans="20:22" x14ac:dyDescent="0.2">
      <c r="T2902" s="62" t="s">
        <v>3586</v>
      </c>
      <c r="U2902" s="77" t="s">
        <v>3586</v>
      </c>
      <c r="V2902" s="64" t="s">
        <v>621</v>
      </c>
    </row>
    <row r="2903" spans="20:22" x14ac:dyDescent="0.2">
      <c r="T2903" s="62" t="s">
        <v>3587</v>
      </c>
      <c r="U2903" s="77" t="s">
        <v>3587</v>
      </c>
      <c r="V2903" s="64" t="s">
        <v>624</v>
      </c>
    </row>
    <row r="2904" spans="20:22" x14ac:dyDescent="0.2">
      <c r="T2904" s="62" t="s">
        <v>3588</v>
      </c>
      <c r="U2904" s="77" t="s">
        <v>3588</v>
      </c>
      <c r="V2904" s="64" t="s">
        <v>643</v>
      </c>
    </row>
    <row r="2905" spans="20:22" x14ac:dyDescent="0.2">
      <c r="T2905" s="62" t="s">
        <v>3589</v>
      </c>
      <c r="U2905" s="77" t="s">
        <v>3589</v>
      </c>
      <c r="V2905" s="64" t="s">
        <v>645</v>
      </c>
    </row>
    <row r="2906" spans="20:22" x14ac:dyDescent="0.2">
      <c r="T2906" s="62" t="s">
        <v>3590</v>
      </c>
      <c r="U2906" s="77" t="s">
        <v>3590</v>
      </c>
      <c r="V2906" s="64" t="s">
        <v>647</v>
      </c>
    </row>
    <row r="2907" spans="20:22" x14ac:dyDescent="0.2">
      <c r="T2907" s="62" t="s">
        <v>3591</v>
      </c>
      <c r="U2907" s="77" t="s">
        <v>3591</v>
      </c>
      <c r="V2907" s="64" t="s">
        <v>650</v>
      </c>
    </row>
    <row r="2908" spans="20:22" x14ac:dyDescent="0.2">
      <c r="T2908" s="62" t="s">
        <v>3592</v>
      </c>
      <c r="U2908" s="77" t="s">
        <v>3592</v>
      </c>
      <c r="V2908" s="64" t="s">
        <v>653</v>
      </c>
    </row>
    <row r="2909" spans="20:22" x14ac:dyDescent="0.2">
      <c r="T2909" s="62" t="s">
        <v>3593</v>
      </c>
      <c r="U2909" s="77" t="s">
        <v>3593</v>
      </c>
      <c r="V2909" s="64" t="s">
        <v>621</v>
      </c>
    </row>
    <row r="2910" spans="20:22" x14ac:dyDescent="0.2">
      <c r="T2910" s="62" t="s">
        <v>3594</v>
      </c>
      <c r="U2910" s="77" t="s">
        <v>3594</v>
      </c>
      <c r="V2910" s="64" t="s">
        <v>624</v>
      </c>
    </row>
    <row r="2911" spans="20:22" x14ac:dyDescent="0.2">
      <c r="T2911" s="62" t="s">
        <v>3595</v>
      </c>
      <c r="U2911" s="77" t="s">
        <v>3595</v>
      </c>
      <c r="V2911" s="64" t="s">
        <v>643</v>
      </c>
    </row>
    <row r="2912" spans="20:22" x14ac:dyDescent="0.2">
      <c r="T2912" s="62" t="s">
        <v>3596</v>
      </c>
      <c r="U2912" s="77" t="s">
        <v>3596</v>
      </c>
      <c r="V2912" s="64" t="s">
        <v>645</v>
      </c>
    </row>
    <row r="2913" spans="20:22" x14ac:dyDescent="0.2">
      <c r="T2913" s="62" t="s">
        <v>3597</v>
      </c>
      <c r="U2913" s="77" t="s">
        <v>3597</v>
      </c>
      <c r="V2913" s="64" t="s">
        <v>647</v>
      </c>
    </row>
    <row r="2914" spans="20:22" x14ac:dyDescent="0.2">
      <c r="T2914" s="62" t="s">
        <v>3598</v>
      </c>
      <c r="U2914" s="77" t="s">
        <v>3598</v>
      </c>
      <c r="V2914" s="64" t="s">
        <v>650</v>
      </c>
    </row>
    <row r="2915" spans="20:22" x14ac:dyDescent="0.2">
      <c r="T2915" s="62" t="s">
        <v>3599</v>
      </c>
      <c r="U2915" s="77" t="s">
        <v>3599</v>
      </c>
      <c r="V2915" s="64" t="s">
        <v>653</v>
      </c>
    </row>
    <row r="2916" spans="20:22" x14ac:dyDescent="0.2">
      <c r="T2916" s="62" t="s">
        <v>3600</v>
      </c>
      <c r="U2916" s="77" t="s">
        <v>3600</v>
      </c>
      <c r="V2916" s="64" t="s">
        <v>621</v>
      </c>
    </row>
    <row r="2917" spans="20:22" x14ac:dyDescent="0.2">
      <c r="T2917" s="62" t="s">
        <v>3601</v>
      </c>
      <c r="U2917" s="77" t="s">
        <v>3601</v>
      </c>
      <c r="V2917" s="64" t="s">
        <v>624</v>
      </c>
    </row>
    <row r="2918" spans="20:22" x14ac:dyDescent="0.2">
      <c r="T2918" s="62" t="s">
        <v>3602</v>
      </c>
      <c r="U2918" s="77" t="s">
        <v>3602</v>
      </c>
      <c r="V2918" s="64" t="s">
        <v>643</v>
      </c>
    </row>
    <row r="2919" spans="20:22" x14ac:dyDescent="0.2">
      <c r="T2919" s="62" t="s">
        <v>3603</v>
      </c>
      <c r="U2919" s="77" t="s">
        <v>3603</v>
      </c>
      <c r="V2919" s="64" t="s">
        <v>645</v>
      </c>
    </row>
    <row r="2920" spans="20:22" x14ac:dyDescent="0.2">
      <c r="T2920" s="62" t="s">
        <v>3604</v>
      </c>
      <c r="U2920" s="77" t="s">
        <v>3604</v>
      </c>
      <c r="V2920" s="64" t="s">
        <v>647</v>
      </c>
    </row>
    <row r="2921" spans="20:22" x14ac:dyDescent="0.2">
      <c r="T2921" s="62" t="s">
        <v>3605</v>
      </c>
      <c r="U2921" s="77" t="s">
        <v>3605</v>
      </c>
      <c r="V2921" s="64" t="s">
        <v>650</v>
      </c>
    </row>
    <row r="2922" spans="20:22" x14ac:dyDescent="0.2">
      <c r="T2922" s="62" t="s">
        <v>3606</v>
      </c>
      <c r="U2922" s="77" t="s">
        <v>3606</v>
      </c>
      <c r="V2922" s="64" t="s">
        <v>653</v>
      </c>
    </row>
    <row r="2923" spans="20:22" x14ac:dyDescent="0.2">
      <c r="T2923" s="62" t="s">
        <v>3607</v>
      </c>
      <c r="U2923" s="77" t="s">
        <v>3607</v>
      </c>
      <c r="V2923" s="64" t="s">
        <v>621</v>
      </c>
    </row>
    <row r="2924" spans="20:22" x14ac:dyDescent="0.2">
      <c r="T2924" s="62" t="s">
        <v>3608</v>
      </c>
      <c r="U2924" s="77" t="s">
        <v>3608</v>
      </c>
      <c r="V2924" s="64" t="s">
        <v>624</v>
      </c>
    </row>
    <row r="2925" spans="20:22" x14ac:dyDescent="0.2">
      <c r="T2925" s="62" t="s">
        <v>3609</v>
      </c>
      <c r="U2925" s="77" t="s">
        <v>3609</v>
      </c>
      <c r="V2925" s="64" t="s">
        <v>643</v>
      </c>
    </row>
    <row r="2926" spans="20:22" x14ac:dyDescent="0.2">
      <c r="T2926" s="62" t="s">
        <v>3610</v>
      </c>
      <c r="U2926" s="77" t="s">
        <v>3610</v>
      </c>
      <c r="V2926" s="64" t="s">
        <v>645</v>
      </c>
    </row>
    <row r="2927" spans="20:22" x14ac:dyDescent="0.2">
      <c r="T2927" s="62" t="s">
        <v>3611</v>
      </c>
      <c r="U2927" s="77" t="s">
        <v>3611</v>
      </c>
      <c r="V2927" s="64" t="s">
        <v>647</v>
      </c>
    </row>
    <row r="2928" spans="20:22" x14ac:dyDescent="0.2">
      <c r="T2928" s="62" t="s">
        <v>3612</v>
      </c>
      <c r="U2928" s="77" t="s">
        <v>3612</v>
      </c>
      <c r="V2928" s="64" t="s">
        <v>650</v>
      </c>
    </row>
    <row r="2929" spans="20:22" x14ac:dyDescent="0.2">
      <c r="T2929" s="62" t="s">
        <v>3613</v>
      </c>
      <c r="U2929" s="77" t="s">
        <v>3613</v>
      </c>
      <c r="V2929" s="64" t="s">
        <v>653</v>
      </c>
    </row>
    <row r="2930" spans="20:22" x14ac:dyDescent="0.2">
      <c r="T2930" s="62" t="s">
        <v>3614</v>
      </c>
      <c r="U2930" s="77" t="s">
        <v>3614</v>
      </c>
      <c r="V2930" s="64" t="s">
        <v>621</v>
      </c>
    </row>
    <row r="2931" spans="20:22" x14ac:dyDescent="0.2">
      <c r="T2931" s="62" t="s">
        <v>3615</v>
      </c>
      <c r="U2931" s="77" t="s">
        <v>3615</v>
      </c>
      <c r="V2931" s="64" t="s">
        <v>624</v>
      </c>
    </row>
    <row r="2932" spans="20:22" x14ac:dyDescent="0.2">
      <c r="T2932" s="62" t="s">
        <v>3616</v>
      </c>
      <c r="U2932" s="77" t="s">
        <v>3616</v>
      </c>
      <c r="V2932" s="64" t="s">
        <v>643</v>
      </c>
    </row>
    <row r="2933" spans="20:22" x14ac:dyDescent="0.2">
      <c r="T2933" s="62" t="s">
        <v>3617</v>
      </c>
      <c r="U2933" s="77" t="s">
        <v>3617</v>
      </c>
      <c r="V2933" s="64" t="s">
        <v>645</v>
      </c>
    </row>
    <row r="2934" spans="20:22" x14ac:dyDescent="0.2">
      <c r="T2934" s="62" t="s">
        <v>3618</v>
      </c>
      <c r="U2934" s="77" t="s">
        <v>3618</v>
      </c>
      <c r="V2934" s="64" t="s">
        <v>647</v>
      </c>
    </row>
    <row r="2935" spans="20:22" x14ac:dyDescent="0.2">
      <c r="T2935" s="62" t="s">
        <v>3619</v>
      </c>
      <c r="U2935" s="77" t="s">
        <v>3619</v>
      </c>
      <c r="V2935" s="64" t="s">
        <v>650</v>
      </c>
    </row>
    <row r="2936" spans="20:22" x14ac:dyDescent="0.2">
      <c r="T2936" s="62" t="s">
        <v>3620</v>
      </c>
      <c r="U2936" s="77" t="s">
        <v>3620</v>
      </c>
      <c r="V2936" s="64" t="s">
        <v>653</v>
      </c>
    </row>
    <row r="2937" spans="20:22" x14ac:dyDescent="0.2">
      <c r="T2937" s="62" t="s">
        <v>3621</v>
      </c>
      <c r="U2937" s="77" t="s">
        <v>3621</v>
      </c>
      <c r="V2937" s="64" t="s">
        <v>621</v>
      </c>
    </row>
    <row r="2938" spans="20:22" x14ac:dyDescent="0.2">
      <c r="T2938" s="62" t="s">
        <v>3622</v>
      </c>
      <c r="U2938" s="77" t="s">
        <v>3622</v>
      </c>
      <c r="V2938" s="64" t="s">
        <v>624</v>
      </c>
    </row>
    <row r="2939" spans="20:22" x14ac:dyDescent="0.2">
      <c r="T2939" s="62" t="s">
        <v>3623</v>
      </c>
      <c r="U2939" s="77" t="s">
        <v>3623</v>
      </c>
      <c r="V2939" s="64" t="s">
        <v>643</v>
      </c>
    </row>
    <row r="2940" spans="20:22" x14ac:dyDescent="0.2">
      <c r="T2940" s="62" t="s">
        <v>3624</v>
      </c>
      <c r="U2940" s="77" t="s">
        <v>3624</v>
      </c>
      <c r="V2940" s="64" t="s">
        <v>645</v>
      </c>
    </row>
    <row r="2941" spans="20:22" x14ac:dyDescent="0.2">
      <c r="T2941" s="62" t="s">
        <v>3625</v>
      </c>
      <c r="U2941" s="77" t="s">
        <v>3625</v>
      </c>
      <c r="V2941" s="64" t="s">
        <v>647</v>
      </c>
    </row>
    <row r="2942" spans="20:22" x14ac:dyDescent="0.2">
      <c r="T2942" s="62" t="s">
        <v>3626</v>
      </c>
      <c r="U2942" s="77" t="s">
        <v>3626</v>
      </c>
      <c r="V2942" s="64" t="s">
        <v>650</v>
      </c>
    </row>
    <row r="2943" spans="20:22" x14ac:dyDescent="0.2">
      <c r="T2943" s="62" t="s">
        <v>3627</v>
      </c>
      <c r="U2943" s="77" t="s">
        <v>3627</v>
      </c>
      <c r="V2943" s="64" t="s">
        <v>653</v>
      </c>
    </row>
    <row r="2944" spans="20:22" x14ac:dyDescent="0.2">
      <c r="T2944" s="62" t="s">
        <v>3628</v>
      </c>
      <c r="U2944" s="77" t="s">
        <v>3628</v>
      </c>
      <c r="V2944" s="64" t="s">
        <v>621</v>
      </c>
    </row>
    <row r="2945" spans="20:22" x14ac:dyDescent="0.2">
      <c r="T2945" s="62" t="s">
        <v>3629</v>
      </c>
      <c r="U2945" s="77" t="s">
        <v>3629</v>
      </c>
      <c r="V2945" s="64" t="s">
        <v>624</v>
      </c>
    </row>
    <row r="2946" spans="20:22" x14ac:dyDescent="0.2">
      <c r="T2946" s="62" t="s">
        <v>3630</v>
      </c>
      <c r="U2946" s="77" t="s">
        <v>3630</v>
      </c>
      <c r="V2946" s="64" t="s">
        <v>643</v>
      </c>
    </row>
    <row r="2947" spans="20:22" x14ac:dyDescent="0.2">
      <c r="T2947" s="62" t="s">
        <v>3631</v>
      </c>
      <c r="U2947" s="77" t="s">
        <v>3631</v>
      </c>
      <c r="V2947" s="64" t="s">
        <v>645</v>
      </c>
    </row>
    <row r="2948" spans="20:22" x14ac:dyDescent="0.2">
      <c r="T2948" s="62" t="s">
        <v>3632</v>
      </c>
      <c r="U2948" s="77" t="s">
        <v>3632</v>
      </c>
      <c r="V2948" s="64" t="s">
        <v>647</v>
      </c>
    </row>
    <row r="2949" spans="20:22" x14ac:dyDescent="0.2">
      <c r="T2949" s="62" t="s">
        <v>3633</v>
      </c>
      <c r="U2949" s="77" t="s">
        <v>3633</v>
      </c>
      <c r="V2949" s="64" t="s">
        <v>650</v>
      </c>
    </row>
    <row r="2950" spans="20:22" x14ac:dyDescent="0.2">
      <c r="T2950" s="62" t="s">
        <v>3634</v>
      </c>
      <c r="U2950" s="77" t="s">
        <v>3634</v>
      </c>
      <c r="V2950" s="64" t="s">
        <v>653</v>
      </c>
    </row>
    <row r="2951" spans="20:22" x14ac:dyDescent="0.2">
      <c r="T2951" s="62" t="s">
        <v>3635</v>
      </c>
      <c r="U2951" s="77" t="s">
        <v>3635</v>
      </c>
      <c r="V2951" s="64" t="s">
        <v>621</v>
      </c>
    </row>
    <row r="2952" spans="20:22" x14ac:dyDescent="0.2">
      <c r="T2952" s="62" t="s">
        <v>3636</v>
      </c>
      <c r="U2952" s="77" t="s">
        <v>3636</v>
      </c>
      <c r="V2952" s="64" t="s">
        <v>624</v>
      </c>
    </row>
    <row r="2953" spans="20:22" x14ac:dyDescent="0.2">
      <c r="T2953" s="62" t="s">
        <v>3637</v>
      </c>
      <c r="U2953" s="77" t="s">
        <v>3637</v>
      </c>
      <c r="V2953" s="64" t="s">
        <v>643</v>
      </c>
    </row>
    <row r="2954" spans="20:22" x14ac:dyDescent="0.2">
      <c r="T2954" s="62" t="s">
        <v>3638</v>
      </c>
      <c r="U2954" s="77" t="s">
        <v>3638</v>
      </c>
      <c r="V2954" s="64" t="s">
        <v>645</v>
      </c>
    </row>
    <row r="2955" spans="20:22" x14ac:dyDescent="0.2">
      <c r="T2955" s="62" t="s">
        <v>3639</v>
      </c>
      <c r="U2955" s="77" t="s">
        <v>3639</v>
      </c>
      <c r="V2955" s="64" t="s">
        <v>647</v>
      </c>
    </row>
    <row r="2956" spans="20:22" x14ac:dyDescent="0.2">
      <c r="T2956" s="62" t="s">
        <v>3640</v>
      </c>
      <c r="U2956" s="77" t="s">
        <v>3640</v>
      </c>
      <c r="V2956" s="64" t="s">
        <v>650</v>
      </c>
    </row>
    <row r="2957" spans="20:22" x14ac:dyDescent="0.2">
      <c r="T2957" s="62" t="s">
        <v>3641</v>
      </c>
      <c r="U2957" s="77" t="s">
        <v>3641</v>
      </c>
      <c r="V2957" s="64" t="s">
        <v>653</v>
      </c>
    </row>
    <row r="2958" spans="20:22" x14ac:dyDescent="0.2">
      <c r="T2958" s="62" t="s">
        <v>3642</v>
      </c>
      <c r="U2958" s="77" t="s">
        <v>3642</v>
      </c>
      <c r="V2958" s="64" t="s">
        <v>621</v>
      </c>
    </row>
    <row r="2959" spans="20:22" x14ac:dyDescent="0.2">
      <c r="T2959" s="62" t="s">
        <v>3643</v>
      </c>
      <c r="U2959" s="77" t="s">
        <v>3643</v>
      </c>
      <c r="V2959" s="64" t="s">
        <v>624</v>
      </c>
    </row>
    <row r="2960" spans="20:22" x14ac:dyDescent="0.2">
      <c r="T2960" s="62" t="s">
        <v>3644</v>
      </c>
      <c r="U2960" s="77" t="s">
        <v>3644</v>
      </c>
      <c r="V2960" s="64" t="s">
        <v>643</v>
      </c>
    </row>
    <row r="2961" spans="20:22" x14ac:dyDescent="0.2">
      <c r="T2961" s="62" t="s">
        <v>3645</v>
      </c>
      <c r="U2961" s="77" t="s">
        <v>3645</v>
      </c>
      <c r="V2961" s="64" t="s">
        <v>645</v>
      </c>
    </row>
    <row r="2962" spans="20:22" x14ac:dyDescent="0.2">
      <c r="T2962" s="62" t="s">
        <v>3646</v>
      </c>
      <c r="U2962" s="77" t="s">
        <v>3646</v>
      </c>
      <c r="V2962" s="64" t="s">
        <v>647</v>
      </c>
    </row>
    <row r="2963" spans="20:22" x14ac:dyDescent="0.2">
      <c r="T2963" s="62" t="s">
        <v>3647</v>
      </c>
      <c r="U2963" s="77" t="s">
        <v>3647</v>
      </c>
      <c r="V2963" s="64" t="s">
        <v>650</v>
      </c>
    </row>
    <row r="2964" spans="20:22" x14ac:dyDescent="0.2">
      <c r="T2964" s="62" t="s">
        <v>3648</v>
      </c>
      <c r="U2964" s="77" t="s">
        <v>3648</v>
      </c>
      <c r="V2964" s="64" t="s">
        <v>653</v>
      </c>
    </row>
    <row r="2965" spans="20:22" x14ac:dyDescent="0.2">
      <c r="T2965" s="62" t="s">
        <v>3649</v>
      </c>
      <c r="U2965" s="77" t="s">
        <v>3649</v>
      </c>
      <c r="V2965" s="64" t="s">
        <v>621</v>
      </c>
    </row>
    <row r="2966" spans="20:22" x14ac:dyDescent="0.2">
      <c r="T2966" s="62" t="s">
        <v>3650</v>
      </c>
      <c r="U2966" s="77" t="s">
        <v>3650</v>
      </c>
      <c r="V2966" s="64" t="s">
        <v>624</v>
      </c>
    </row>
    <row r="2967" spans="20:22" x14ac:dyDescent="0.2">
      <c r="T2967" s="62" t="s">
        <v>3651</v>
      </c>
      <c r="U2967" s="77" t="s">
        <v>3651</v>
      </c>
      <c r="V2967" s="64" t="s">
        <v>643</v>
      </c>
    </row>
    <row r="2968" spans="20:22" x14ac:dyDescent="0.2">
      <c r="T2968" s="62" t="s">
        <v>3652</v>
      </c>
      <c r="U2968" s="77" t="s">
        <v>3652</v>
      </c>
      <c r="V2968" s="64" t="s">
        <v>645</v>
      </c>
    </row>
    <row r="2969" spans="20:22" x14ac:dyDescent="0.2">
      <c r="T2969" s="62" t="s">
        <v>3653</v>
      </c>
      <c r="U2969" s="77" t="s">
        <v>3653</v>
      </c>
      <c r="V2969" s="64" t="s">
        <v>647</v>
      </c>
    </row>
    <row r="2970" spans="20:22" x14ac:dyDescent="0.2">
      <c r="T2970" s="62" t="s">
        <v>3654</v>
      </c>
      <c r="U2970" s="77" t="s">
        <v>3654</v>
      </c>
      <c r="V2970" s="64" t="s">
        <v>650</v>
      </c>
    </row>
    <row r="2971" spans="20:22" x14ac:dyDescent="0.2">
      <c r="T2971" s="62" t="s">
        <v>3655</v>
      </c>
      <c r="U2971" s="77" t="s">
        <v>3655</v>
      </c>
      <c r="V2971" s="64" t="s">
        <v>653</v>
      </c>
    </row>
    <row r="2972" spans="20:22" x14ac:dyDescent="0.2">
      <c r="T2972" s="62" t="s">
        <v>3656</v>
      </c>
      <c r="U2972" s="77" t="s">
        <v>3656</v>
      </c>
      <c r="V2972" s="64" t="s">
        <v>621</v>
      </c>
    </row>
    <row r="2973" spans="20:22" x14ac:dyDescent="0.2">
      <c r="T2973" s="62" t="s">
        <v>3657</v>
      </c>
      <c r="U2973" s="77" t="s">
        <v>3657</v>
      </c>
      <c r="V2973" s="64" t="s">
        <v>624</v>
      </c>
    </row>
    <row r="2974" spans="20:22" x14ac:dyDescent="0.2">
      <c r="T2974" s="62" t="s">
        <v>3658</v>
      </c>
      <c r="U2974" s="77" t="s">
        <v>3658</v>
      </c>
      <c r="V2974" s="64" t="s">
        <v>643</v>
      </c>
    </row>
    <row r="2975" spans="20:22" x14ac:dyDescent="0.2">
      <c r="T2975" s="62" t="s">
        <v>3659</v>
      </c>
      <c r="U2975" s="77" t="s">
        <v>3659</v>
      </c>
      <c r="V2975" s="64" t="s">
        <v>645</v>
      </c>
    </row>
    <row r="2976" spans="20:22" x14ac:dyDescent="0.2">
      <c r="T2976" s="62" t="s">
        <v>3660</v>
      </c>
      <c r="U2976" s="77" t="s">
        <v>3660</v>
      </c>
      <c r="V2976" s="64" t="s">
        <v>647</v>
      </c>
    </row>
    <row r="2977" spans="20:22" x14ac:dyDescent="0.2">
      <c r="T2977" s="62" t="s">
        <v>3661</v>
      </c>
      <c r="U2977" s="77" t="s">
        <v>3661</v>
      </c>
      <c r="V2977" s="64" t="s">
        <v>650</v>
      </c>
    </row>
    <row r="2978" spans="20:22" x14ac:dyDescent="0.2">
      <c r="T2978" s="62" t="s">
        <v>3662</v>
      </c>
      <c r="U2978" s="77" t="s">
        <v>3662</v>
      </c>
      <c r="V2978" s="64" t="s">
        <v>653</v>
      </c>
    </row>
    <row r="2979" spans="20:22" x14ac:dyDescent="0.2">
      <c r="T2979" s="62" t="s">
        <v>3663</v>
      </c>
      <c r="U2979" s="77" t="s">
        <v>3663</v>
      </c>
      <c r="V2979" s="64" t="s">
        <v>621</v>
      </c>
    </row>
    <row r="2980" spans="20:22" x14ac:dyDescent="0.2">
      <c r="T2980" s="62" t="s">
        <v>3664</v>
      </c>
      <c r="U2980" s="77" t="s">
        <v>3664</v>
      </c>
      <c r="V2980" s="64" t="s">
        <v>624</v>
      </c>
    </row>
    <row r="2981" spans="20:22" x14ac:dyDescent="0.2">
      <c r="T2981" s="62" t="s">
        <v>3665</v>
      </c>
      <c r="U2981" s="77" t="s">
        <v>3665</v>
      </c>
      <c r="V2981" s="64" t="s">
        <v>643</v>
      </c>
    </row>
    <row r="2982" spans="20:22" x14ac:dyDescent="0.2">
      <c r="T2982" s="62" t="s">
        <v>3666</v>
      </c>
      <c r="U2982" s="77" t="s">
        <v>3666</v>
      </c>
      <c r="V2982" s="64" t="s">
        <v>645</v>
      </c>
    </row>
    <row r="2983" spans="20:22" x14ac:dyDescent="0.2">
      <c r="T2983" s="62" t="s">
        <v>3667</v>
      </c>
      <c r="U2983" s="77" t="s">
        <v>3667</v>
      </c>
      <c r="V2983" s="64" t="s">
        <v>647</v>
      </c>
    </row>
    <row r="2984" spans="20:22" x14ac:dyDescent="0.2">
      <c r="T2984" s="62" t="s">
        <v>3668</v>
      </c>
      <c r="U2984" s="77" t="s">
        <v>3668</v>
      </c>
      <c r="V2984" s="64" t="s">
        <v>650</v>
      </c>
    </row>
    <row r="2985" spans="20:22" x14ac:dyDescent="0.2">
      <c r="T2985" s="62" t="s">
        <v>3669</v>
      </c>
      <c r="U2985" s="77" t="s">
        <v>3669</v>
      </c>
      <c r="V2985" s="64" t="s">
        <v>653</v>
      </c>
    </row>
    <row r="2986" spans="20:22" x14ac:dyDescent="0.2">
      <c r="T2986" s="62" t="s">
        <v>3670</v>
      </c>
      <c r="U2986" s="77" t="s">
        <v>3670</v>
      </c>
      <c r="V2986" s="64" t="s">
        <v>621</v>
      </c>
    </row>
    <row r="2987" spans="20:22" x14ac:dyDescent="0.2">
      <c r="T2987" s="62" t="s">
        <v>3671</v>
      </c>
      <c r="U2987" s="77" t="s">
        <v>3671</v>
      </c>
      <c r="V2987" s="64" t="s">
        <v>624</v>
      </c>
    </row>
    <row r="2988" spans="20:22" x14ac:dyDescent="0.2">
      <c r="T2988" s="62" t="s">
        <v>3672</v>
      </c>
      <c r="U2988" s="77" t="s">
        <v>3672</v>
      </c>
      <c r="V2988" s="64" t="s">
        <v>643</v>
      </c>
    </row>
    <row r="2989" spans="20:22" x14ac:dyDescent="0.2">
      <c r="T2989" s="62" t="s">
        <v>3673</v>
      </c>
      <c r="U2989" s="77" t="s">
        <v>3673</v>
      </c>
      <c r="V2989" s="64" t="s">
        <v>645</v>
      </c>
    </row>
    <row r="2990" spans="20:22" x14ac:dyDescent="0.2">
      <c r="T2990" s="62" t="s">
        <v>3674</v>
      </c>
      <c r="U2990" s="77" t="s">
        <v>3674</v>
      </c>
      <c r="V2990" s="64" t="s">
        <v>647</v>
      </c>
    </row>
    <row r="2991" spans="20:22" x14ac:dyDescent="0.2">
      <c r="T2991" s="62" t="s">
        <v>3675</v>
      </c>
      <c r="U2991" s="77" t="s">
        <v>3675</v>
      </c>
      <c r="V2991" s="64" t="s">
        <v>650</v>
      </c>
    </row>
    <row r="2992" spans="20:22" x14ac:dyDescent="0.2">
      <c r="T2992" s="62" t="s">
        <v>3676</v>
      </c>
      <c r="U2992" s="77" t="s">
        <v>3676</v>
      </c>
      <c r="V2992" s="64" t="s">
        <v>653</v>
      </c>
    </row>
    <row r="2993" spans="20:22" x14ac:dyDescent="0.2">
      <c r="T2993" s="62" t="s">
        <v>3677</v>
      </c>
      <c r="U2993" s="77" t="s">
        <v>3677</v>
      </c>
      <c r="V2993" s="64" t="s">
        <v>621</v>
      </c>
    </row>
    <row r="2994" spans="20:22" x14ac:dyDescent="0.2">
      <c r="T2994" s="62" t="s">
        <v>3678</v>
      </c>
      <c r="U2994" s="77" t="s">
        <v>3678</v>
      </c>
      <c r="V2994" s="64" t="s">
        <v>624</v>
      </c>
    </row>
    <row r="2995" spans="20:22" x14ac:dyDescent="0.2">
      <c r="T2995" s="62" t="s">
        <v>3679</v>
      </c>
      <c r="U2995" s="77" t="s">
        <v>3679</v>
      </c>
      <c r="V2995" s="64" t="s">
        <v>643</v>
      </c>
    </row>
    <row r="2996" spans="20:22" x14ac:dyDescent="0.2">
      <c r="T2996" s="62" t="s">
        <v>3680</v>
      </c>
      <c r="U2996" s="77" t="s">
        <v>3680</v>
      </c>
      <c r="V2996" s="64" t="s">
        <v>645</v>
      </c>
    </row>
    <row r="2997" spans="20:22" x14ac:dyDescent="0.2">
      <c r="T2997" s="62" t="s">
        <v>3681</v>
      </c>
      <c r="U2997" s="77" t="s">
        <v>3681</v>
      </c>
      <c r="V2997" s="64" t="s">
        <v>647</v>
      </c>
    </row>
    <row r="2998" spans="20:22" x14ac:dyDescent="0.2">
      <c r="T2998" s="62" t="s">
        <v>3682</v>
      </c>
      <c r="U2998" s="77" t="s">
        <v>3682</v>
      </c>
      <c r="V2998" s="64" t="s">
        <v>650</v>
      </c>
    </row>
    <row r="2999" spans="20:22" x14ac:dyDescent="0.2">
      <c r="T2999" s="62" t="s">
        <v>3683</v>
      </c>
      <c r="U2999" s="77" t="s">
        <v>3683</v>
      </c>
      <c r="V2999" s="64" t="s">
        <v>653</v>
      </c>
    </row>
    <row r="3000" spans="20:22" x14ac:dyDescent="0.2">
      <c r="T3000" s="62" t="s">
        <v>3684</v>
      </c>
      <c r="U3000" s="77" t="s">
        <v>3684</v>
      </c>
      <c r="V3000" s="64" t="s">
        <v>621</v>
      </c>
    </row>
    <row r="3001" spans="20:22" x14ac:dyDescent="0.2">
      <c r="T3001" s="62" t="s">
        <v>3685</v>
      </c>
      <c r="U3001" s="77" t="s">
        <v>3685</v>
      </c>
      <c r="V3001" s="64" t="s">
        <v>624</v>
      </c>
    </row>
    <row r="3002" spans="20:22" x14ac:dyDescent="0.2">
      <c r="T3002" s="62" t="s">
        <v>3686</v>
      </c>
      <c r="U3002" s="77" t="s">
        <v>3686</v>
      </c>
      <c r="V3002" s="64" t="s">
        <v>643</v>
      </c>
    </row>
    <row r="3003" spans="20:22" x14ac:dyDescent="0.2">
      <c r="T3003" s="62" t="s">
        <v>3687</v>
      </c>
      <c r="U3003" s="77" t="s">
        <v>3687</v>
      </c>
      <c r="V3003" s="64" t="s">
        <v>645</v>
      </c>
    </row>
    <row r="3004" spans="20:22" x14ac:dyDescent="0.2">
      <c r="T3004" s="62" t="s">
        <v>3688</v>
      </c>
      <c r="U3004" s="77" t="s">
        <v>3688</v>
      </c>
      <c r="V3004" s="64" t="s">
        <v>647</v>
      </c>
    </row>
    <row r="3005" spans="20:22" x14ac:dyDescent="0.2">
      <c r="T3005" s="62" t="s">
        <v>3689</v>
      </c>
      <c r="U3005" s="77" t="s">
        <v>3689</v>
      </c>
      <c r="V3005" s="64" t="s">
        <v>650</v>
      </c>
    </row>
    <row r="3006" spans="20:22" x14ac:dyDescent="0.2">
      <c r="T3006" s="62" t="s">
        <v>3690</v>
      </c>
      <c r="U3006" s="77" t="s">
        <v>3690</v>
      </c>
      <c r="V3006" s="64" t="s">
        <v>653</v>
      </c>
    </row>
    <row r="3007" spans="20:22" x14ac:dyDescent="0.2">
      <c r="T3007" s="62" t="s">
        <v>3691</v>
      </c>
      <c r="U3007" s="77" t="s">
        <v>3691</v>
      </c>
      <c r="V3007" s="64" t="s">
        <v>621</v>
      </c>
    </row>
    <row r="3008" spans="20:22" x14ac:dyDescent="0.2">
      <c r="T3008" s="62" t="s">
        <v>3692</v>
      </c>
      <c r="U3008" s="77" t="s">
        <v>3692</v>
      </c>
      <c r="V3008" s="64" t="s">
        <v>624</v>
      </c>
    </row>
    <row r="3009" spans="20:22" x14ac:dyDescent="0.2">
      <c r="T3009" s="62" t="s">
        <v>3693</v>
      </c>
      <c r="U3009" s="77" t="s">
        <v>3693</v>
      </c>
      <c r="V3009" s="64" t="s">
        <v>643</v>
      </c>
    </row>
    <row r="3010" spans="20:22" x14ac:dyDescent="0.2">
      <c r="T3010" s="62" t="s">
        <v>3694</v>
      </c>
      <c r="U3010" s="77" t="s">
        <v>3694</v>
      </c>
      <c r="V3010" s="64" t="s">
        <v>645</v>
      </c>
    </row>
    <row r="3011" spans="20:22" x14ac:dyDescent="0.2">
      <c r="T3011" s="62" t="s">
        <v>3695</v>
      </c>
      <c r="U3011" s="77" t="s">
        <v>3695</v>
      </c>
      <c r="V3011" s="64" t="s">
        <v>647</v>
      </c>
    </row>
    <row r="3012" spans="20:22" x14ac:dyDescent="0.2">
      <c r="T3012" s="62" t="s">
        <v>3696</v>
      </c>
      <c r="U3012" s="77" t="s">
        <v>3696</v>
      </c>
      <c r="V3012" s="64" t="s">
        <v>650</v>
      </c>
    </row>
    <row r="3013" spans="20:22" x14ac:dyDescent="0.2">
      <c r="T3013" s="62" t="s">
        <v>3697</v>
      </c>
      <c r="U3013" s="77" t="s">
        <v>3697</v>
      </c>
      <c r="V3013" s="64" t="s">
        <v>653</v>
      </c>
    </row>
    <row r="3014" spans="20:22" x14ac:dyDescent="0.2">
      <c r="T3014" s="62" t="s">
        <v>3698</v>
      </c>
      <c r="U3014" s="77" t="s">
        <v>3698</v>
      </c>
      <c r="V3014" s="64" t="s">
        <v>621</v>
      </c>
    </row>
    <row r="3015" spans="20:22" x14ac:dyDescent="0.2">
      <c r="T3015" s="62" t="s">
        <v>3699</v>
      </c>
      <c r="U3015" s="77" t="s">
        <v>3699</v>
      </c>
      <c r="V3015" s="64" t="s">
        <v>624</v>
      </c>
    </row>
    <row r="3016" spans="20:22" x14ac:dyDescent="0.2">
      <c r="T3016" s="62" t="s">
        <v>3700</v>
      </c>
      <c r="U3016" s="77" t="s">
        <v>3700</v>
      </c>
      <c r="V3016" s="64" t="s">
        <v>643</v>
      </c>
    </row>
    <row r="3017" spans="20:22" x14ac:dyDescent="0.2">
      <c r="T3017" s="62" t="s">
        <v>3701</v>
      </c>
      <c r="U3017" s="77" t="s">
        <v>3701</v>
      </c>
      <c r="V3017" s="64" t="s">
        <v>645</v>
      </c>
    </row>
    <row r="3018" spans="20:22" x14ac:dyDescent="0.2">
      <c r="T3018" s="62" t="s">
        <v>3702</v>
      </c>
      <c r="U3018" s="77" t="s">
        <v>3702</v>
      </c>
      <c r="V3018" s="64" t="s">
        <v>647</v>
      </c>
    </row>
    <row r="3019" spans="20:22" x14ac:dyDescent="0.2">
      <c r="T3019" s="62" t="s">
        <v>3703</v>
      </c>
      <c r="U3019" s="77" t="s">
        <v>3703</v>
      </c>
      <c r="V3019" s="64" t="s">
        <v>650</v>
      </c>
    </row>
    <row r="3020" spans="20:22" x14ac:dyDescent="0.2">
      <c r="T3020" s="62" t="s">
        <v>3704</v>
      </c>
      <c r="U3020" s="77" t="s">
        <v>3704</v>
      </c>
      <c r="V3020" s="64" t="s">
        <v>653</v>
      </c>
    </row>
    <row r="3021" spans="20:22" x14ac:dyDescent="0.2">
      <c r="T3021" s="62" t="s">
        <v>3705</v>
      </c>
      <c r="U3021" s="77" t="s">
        <v>3705</v>
      </c>
      <c r="V3021" s="64" t="s">
        <v>621</v>
      </c>
    </row>
    <row r="3022" spans="20:22" x14ac:dyDescent="0.2">
      <c r="T3022" s="62" t="s">
        <v>3706</v>
      </c>
      <c r="U3022" s="77" t="s">
        <v>3706</v>
      </c>
      <c r="V3022" s="64" t="s">
        <v>624</v>
      </c>
    </row>
    <row r="3023" spans="20:22" x14ac:dyDescent="0.2">
      <c r="T3023" s="62" t="s">
        <v>3707</v>
      </c>
      <c r="U3023" s="77" t="s">
        <v>3707</v>
      </c>
      <c r="V3023" s="64" t="s">
        <v>643</v>
      </c>
    </row>
    <row r="3024" spans="20:22" x14ac:dyDescent="0.2">
      <c r="T3024" s="62" t="s">
        <v>3708</v>
      </c>
      <c r="U3024" s="77" t="s">
        <v>3708</v>
      </c>
      <c r="V3024" s="64" t="s">
        <v>645</v>
      </c>
    </row>
    <row r="3025" spans="20:22" x14ac:dyDescent="0.2">
      <c r="T3025" s="62" t="s">
        <v>3709</v>
      </c>
      <c r="U3025" s="77" t="s">
        <v>3709</v>
      </c>
      <c r="V3025" s="64" t="s">
        <v>647</v>
      </c>
    </row>
    <row r="3026" spans="20:22" x14ac:dyDescent="0.2">
      <c r="T3026" s="62" t="s">
        <v>3710</v>
      </c>
      <c r="U3026" s="77" t="s">
        <v>3710</v>
      </c>
      <c r="V3026" s="64" t="s">
        <v>650</v>
      </c>
    </row>
    <row r="3027" spans="20:22" x14ac:dyDescent="0.2">
      <c r="T3027" s="62" t="s">
        <v>3711</v>
      </c>
      <c r="U3027" s="77" t="s">
        <v>3711</v>
      </c>
      <c r="V3027" s="64" t="s">
        <v>653</v>
      </c>
    </row>
    <row r="3028" spans="20:22" x14ac:dyDescent="0.2">
      <c r="T3028" s="62" t="s">
        <v>3712</v>
      </c>
      <c r="U3028" s="77" t="s">
        <v>3712</v>
      </c>
      <c r="V3028" s="64" t="s">
        <v>621</v>
      </c>
    </row>
    <row r="3029" spans="20:22" x14ac:dyDescent="0.2">
      <c r="T3029" s="62" t="s">
        <v>3713</v>
      </c>
      <c r="U3029" s="77" t="s">
        <v>3713</v>
      </c>
      <c r="V3029" s="64" t="s">
        <v>624</v>
      </c>
    </row>
    <row r="3030" spans="20:22" x14ac:dyDescent="0.2">
      <c r="T3030" s="62" t="s">
        <v>3714</v>
      </c>
      <c r="U3030" s="77" t="s">
        <v>3714</v>
      </c>
      <c r="V3030" s="64" t="s">
        <v>643</v>
      </c>
    </row>
    <row r="3031" spans="20:22" x14ac:dyDescent="0.2">
      <c r="T3031" s="62" t="s">
        <v>3715</v>
      </c>
      <c r="U3031" s="77" t="s">
        <v>3715</v>
      </c>
      <c r="V3031" s="64" t="s">
        <v>645</v>
      </c>
    </row>
    <row r="3032" spans="20:22" x14ac:dyDescent="0.2">
      <c r="T3032" s="62" t="s">
        <v>3716</v>
      </c>
      <c r="U3032" s="77" t="s">
        <v>3716</v>
      </c>
      <c r="V3032" s="64" t="s">
        <v>647</v>
      </c>
    </row>
    <row r="3033" spans="20:22" x14ac:dyDescent="0.2">
      <c r="T3033" s="62" t="s">
        <v>3717</v>
      </c>
      <c r="U3033" s="77" t="s">
        <v>3717</v>
      </c>
      <c r="V3033" s="64" t="s">
        <v>650</v>
      </c>
    </row>
    <row r="3034" spans="20:22" x14ac:dyDescent="0.2">
      <c r="T3034" s="62" t="s">
        <v>3718</v>
      </c>
      <c r="U3034" s="77" t="s">
        <v>3718</v>
      </c>
      <c r="V3034" s="64" t="s">
        <v>653</v>
      </c>
    </row>
    <row r="3035" spans="20:22" x14ac:dyDescent="0.2">
      <c r="T3035" s="62" t="s">
        <v>3719</v>
      </c>
      <c r="U3035" s="77" t="s">
        <v>3719</v>
      </c>
      <c r="V3035" s="64" t="s">
        <v>621</v>
      </c>
    </row>
    <row r="3036" spans="20:22" x14ac:dyDescent="0.2">
      <c r="T3036" s="62" t="s">
        <v>3720</v>
      </c>
      <c r="U3036" s="77" t="s">
        <v>3720</v>
      </c>
      <c r="V3036" s="64" t="s">
        <v>624</v>
      </c>
    </row>
    <row r="3037" spans="20:22" x14ac:dyDescent="0.2">
      <c r="T3037" s="62" t="s">
        <v>3721</v>
      </c>
      <c r="U3037" s="77" t="s">
        <v>3721</v>
      </c>
      <c r="V3037" s="64" t="s">
        <v>643</v>
      </c>
    </row>
    <row r="3038" spans="20:22" x14ac:dyDescent="0.2">
      <c r="T3038" s="62" t="s">
        <v>3722</v>
      </c>
      <c r="U3038" s="77" t="s">
        <v>3722</v>
      </c>
      <c r="V3038" s="64" t="s">
        <v>645</v>
      </c>
    </row>
    <row r="3039" spans="20:22" x14ac:dyDescent="0.2">
      <c r="T3039" s="62" t="s">
        <v>3723</v>
      </c>
      <c r="U3039" s="77" t="s">
        <v>3723</v>
      </c>
      <c r="V3039" s="64" t="s">
        <v>647</v>
      </c>
    </row>
    <row r="3040" spans="20:22" x14ac:dyDescent="0.2">
      <c r="T3040" s="62" t="s">
        <v>3724</v>
      </c>
      <c r="U3040" s="77" t="s">
        <v>3724</v>
      </c>
      <c r="V3040" s="64" t="s">
        <v>650</v>
      </c>
    </row>
    <row r="3041" spans="20:22" x14ac:dyDescent="0.2">
      <c r="T3041" s="62" t="s">
        <v>3725</v>
      </c>
      <c r="U3041" s="77" t="s">
        <v>3725</v>
      </c>
      <c r="V3041" s="64" t="s">
        <v>653</v>
      </c>
    </row>
    <row r="3042" spans="20:22" x14ac:dyDescent="0.2">
      <c r="T3042" s="62" t="s">
        <v>3726</v>
      </c>
      <c r="U3042" s="77" t="s">
        <v>3726</v>
      </c>
      <c r="V3042" s="64" t="s">
        <v>621</v>
      </c>
    </row>
    <row r="3043" spans="20:22" x14ac:dyDescent="0.2">
      <c r="T3043" s="62" t="s">
        <v>3727</v>
      </c>
      <c r="U3043" s="77" t="s">
        <v>3727</v>
      </c>
      <c r="V3043" s="64" t="s">
        <v>624</v>
      </c>
    </row>
    <row r="3044" spans="20:22" x14ac:dyDescent="0.2">
      <c r="T3044" s="62" t="s">
        <v>3728</v>
      </c>
      <c r="U3044" s="77" t="s">
        <v>3728</v>
      </c>
      <c r="V3044" s="64" t="s">
        <v>643</v>
      </c>
    </row>
    <row r="3045" spans="20:22" x14ac:dyDescent="0.2">
      <c r="T3045" s="62" t="s">
        <v>3729</v>
      </c>
      <c r="U3045" s="77" t="s">
        <v>3729</v>
      </c>
      <c r="V3045" s="64" t="s">
        <v>645</v>
      </c>
    </row>
    <row r="3046" spans="20:22" x14ac:dyDescent="0.2">
      <c r="T3046" s="62" t="s">
        <v>3730</v>
      </c>
      <c r="U3046" s="77" t="s">
        <v>3730</v>
      </c>
      <c r="V3046" s="64" t="s">
        <v>647</v>
      </c>
    </row>
    <row r="3047" spans="20:22" x14ac:dyDescent="0.2">
      <c r="T3047" s="62" t="s">
        <v>3731</v>
      </c>
      <c r="U3047" s="77" t="s">
        <v>3731</v>
      </c>
      <c r="V3047" s="64" t="s">
        <v>650</v>
      </c>
    </row>
    <row r="3048" spans="20:22" x14ac:dyDescent="0.2">
      <c r="T3048" s="62" t="s">
        <v>3732</v>
      </c>
      <c r="U3048" s="77" t="s">
        <v>3732</v>
      </c>
      <c r="V3048" s="64" t="s">
        <v>653</v>
      </c>
    </row>
    <row r="3049" spans="20:22" x14ac:dyDescent="0.2">
      <c r="T3049" s="62" t="s">
        <v>3733</v>
      </c>
      <c r="U3049" s="77" t="s">
        <v>3733</v>
      </c>
      <c r="V3049" s="64" t="s">
        <v>621</v>
      </c>
    </row>
    <row r="3050" spans="20:22" x14ac:dyDescent="0.2">
      <c r="T3050" s="62" t="s">
        <v>3734</v>
      </c>
      <c r="U3050" s="77" t="s">
        <v>3734</v>
      </c>
      <c r="V3050" s="64" t="s">
        <v>624</v>
      </c>
    </row>
    <row r="3051" spans="20:22" x14ac:dyDescent="0.2">
      <c r="T3051" s="62" t="s">
        <v>3735</v>
      </c>
      <c r="U3051" s="77" t="s">
        <v>3735</v>
      </c>
      <c r="V3051" s="64" t="s">
        <v>643</v>
      </c>
    </row>
    <row r="3052" spans="20:22" x14ac:dyDescent="0.2">
      <c r="T3052" s="62" t="s">
        <v>3736</v>
      </c>
      <c r="U3052" s="77" t="s">
        <v>3736</v>
      </c>
      <c r="V3052" s="64" t="s">
        <v>645</v>
      </c>
    </row>
    <row r="3053" spans="20:22" x14ac:dyDescent="0.2">
      <c r="T3053" s="62" t="s">
        <v>3737</v>
      </c>
      <c r="U3053" s="77" t="s">
        <v>3737</v>
      </c>
      <c r="V3053" s="64" t="s">
        <v>647</v>
      </c>
    </row>
    <row r="3054" spans="20:22" x14ac:dyDescent="0.2">
      <c r="T3054" s="62" t="s">
        <v>3738</v>
      </c>
      <c r="U3054" s="77" t="s">
        <v>3738</v>
      </c>
      <c r="V3054" s="64" t="s">
        <v>650</v>
      </c>
    </row>
    <row r="3055" spans="20:22" x14ac:dyDescent="0.2">
      <c r="T3055" s="62" t="s">
        <v>3739</v>
      </c>
      <c r="U3055" s="77" t="s">
        <v>3739</v>
      </c>
      <c r="V3055" s="64" t="s">
        <v>653</v>
      </c>
    </row>
    <row r="3056" spans="20:22" x14ac:dyDescent="0.2">
      <c r="T3056" s="62" t="s">
        <v>3740</v>
      </c>
      <c r="U3056" s="77" t="s">
        <v>3740</v>
      </c>
      <c r="V3056" s="64" t="s">
        <v>621</v>
      </c>
    </row>
    <row r="3057" spans="20:22" x14ac:dyDescent="0.2">
      <c r="T3057" s="62" t="s">
        <v>3741</v>
      </c>
      <c r="U3057" s="77" t="s">
        <v>3741</v>
      </c>
      <c r="V3057" s="64" t="s">
        <v>624</v>
      </c>
    </row>
    <row r="3058" spans="20:22" x14ac:dyDescent="0.2">
      <c r="T3058" s="62" t="s">
        <v>3742</v>
      </c>
      <c r="U3058" s="77" t="s">
        <v>3742</v>
      </c>
      <c r="V3058" s="64" t="s">
        <v>643</v>
      </c>
    </row>
    <row r="3059" spans="20:22" x14ac:dyDescent="0.2">
      <c r="T3059" s="62" t="s">
        <v>3743</v>
      </c>
      <c r="U3059" s="77" t="s">
        <v>3743</v>
      </c>
      <c r="V3059" s="64" t="s">
        <v>645</v>
      </c>
    </row>
    <row r="3060" spans="20:22" x14ac:dyDescent="0.2">
      <c r="T3060" s="62" t="s">
        <v>3744</v>
      </c>
      <c r="U3060" s="77" t="s">
        <v>3744</v>
      </c>
      <c r="V3060" s="64" t="s">
        <v>647</v>
      </c>
    </row>
    <row r="3061" spans="20:22" x14ac:dyDescent="0.2">
      <c r="T3061" s="62" t="s">
        <v>3745</v>
      </c>
      <c r="U3061" s="77" t="s">
        <v>3745</v>
      </c>
      <c r="V3061" s="64" t="s">
        <v>650</v>
      </c>
    </row>
    <row r="3062" spans="20:22" x14ac:dyDescent="0.2">
      <c r="T3062" s="62" t="s">
        <v>3746</v>
      </c>
      <c r="U3062" s="77" t="s">
        <v>3746</v>
      </c>
      <c r="V3062" s="64" t="s">
        <v>653</v>
      </c>
    </row>
    <row r="3063" spans="20:22" x14ac:dyDescent="0.2">
      <c r="T3063" s="62" t="s">
        <v>3747</v>
      </c>
      <c r="U3063" s="77" t="s">
        <v>3747</v>
      </c>
      <c r="V3063" s="64" t="s">
        <v>621</v>
      </c>
    </row>
    <row r="3064" spans="20:22" x14ac:dyDescent="0.2">
      <c r="T3064" s="62" t="s">
        <v>3748</v>
      </c>
      <c r="U3064" s="77" t="s">
        <v>3748</v>
      </c>
      <c r="V3064" s="64" t="s">
        <v>624</v>
      </c>
    </row>
    <row r="3065" spans="20:22" x14ac:dyDescent="0.2">
      <c r="T3065" s="62" t="s">
        <v>3749</v>
      </c>
      <c r="U3065" s="77" t="s">
        <v>3749</v>
      </c>
      <c r="V3065" s="64" t="s">
        <v>643</v>
      </c>
    </row>
    <row r="3066" spans="20:22" x14ac:dyDescent="0.2">
      <c r="T3066" s="62" t="s">
        <v>3750</v>
      </c>
      <c r="U3066" s="77" t="s">
        <v>3750</v>
      </c>
      <c r="V3066" s="64" t="s">
        <v>645</v>
      </c>
    </row>
    <row r="3067" spans="20:22" x14ac:dyDescent="0.2">
      <c r="T3067" s="62" t="s">
        <v>3751</v>
      </c>
      <c r="U3067" s="77" t="s">
        <v>3751</v>
      </c>
      <c r="V3067" s="64" t="s">
        <v>647</v>
      </c>
    </row>
    <row r="3068" spans="20:22" x14ac:dyDescent="0.2">
      <c r="T3068" s="62" t="s">
        <v>3752</v>
      </c>
      <c r="U3068" s="77" t="s">
        <v>3752</v>
      </c>
      <c r="V3068" s="64" t="s">
        <v>650</v>
      </c>
    </row>
    <row r="3069" spans="20:22" x14ac:dyDescent="0.2">
      <c r="T3069" s="62" t="s">
        <v>3753</v>
      </c>
      <c r="U3069" s="77" t="s">
        <v>3753</v>
      </c>
      <c r="V3069" s="64" t="s">
        <v>653</v>
      </c>
    </row>
    <row r="3070" spans="20:22" x14ac:dyDescent="0.2">
      <c r="T3070" s="62" t="s">
        <v>3754</v>
      </c>
      <c r="U3070" s="77" t="s">
        <v>3754</v>
      </c>
      <c r="V3070" s="64" t="s">
        <v>621</v>
      </c>
    </row>
    <row r="3071" spans="20:22" x14ac:dyDescent="0.2">
      <c r="T3071" s="62" t="s">
        <v>3755</v>
      </c>
      <c r="U3071" s="77" t="s">
        <v>3755</v>
      </c>
      <c r="V3071" s="64" t="s">
        <v>624</v>
      </c>
    </row>
    <row r="3072" spans="20:22" x14ac:dyDescent="0.2">
      <c r="T3072" s="62" t="s">
        <v>3756</v>
      </c>
      <c r="U3072" s="77" t="s">
        <v>3756</v>
      </c>
      <c r="V3072" s="64" t="s">
        <v>643</v>
      </c>
    </row>
    <row r="3073" spans="20:22" x14ac:dyDescent="0.2">
      <c r="T3073" s="62" t="s">
        <v>3757</v>
      </c>
      <c r="U3073" s="77" t="s">
        <v>3757</v>
      </c>
      <c r="V3073" s="64" t="s">
        <v>645</v>
      </c>
    </row>
    <row r="3074" spans="20:22" x14ac:dyDescent="0.2">
      <c r="T3074" s="62" t="s">
        <v>3758</v>
      </c>
      <c r="U3074" s="77" t="s">
        <v>3758</v>
      </c>
      <c r="V3074" s="64" t="s">
        <v>647</v>
      </c>
    </row>
    <row r="3075" spans="20:22" x14ac:dyDescent="0.2">
      <c r="T3075" s="62" t="s">
        <v>3759</v>
      </c>
      <c r="U3075" s="77" t="s">
        <v>3759</v>
      </c>
      <c r="V3075" s="64" t="s">
        <v>650</v>
      </c>
    </row>
    <row r="3076" spans="20:22" x14ac:dyDescent="0.2">
      <c r="T3076" s="62" t="s">
        <v>3760</v>
      </c>
      <c r="U3076" s="77" t="s">
        <v>3760</v>
      </c>
      <c r="V3076" s="64" t="s">
        <v>653</v>
      </c>
    </row>
    <row r="3077" spans="20:22" x14ac:dyDescent="0.2">
      <c r="T3077" s="62" t="s">
        <v>3761</v>
      </c>
      <c r="U3077" s="77" t="s">
        <v>3761</v>
      </c>
      <c r="V3077" s="64" t="s">
        <v>621</v>
      </c>
    </row>
    <row r="3078" spans="20:22" x14ac:dyDescent="0.2">
      <c r="T3078" s="62" t="s">
        <v>3762</v>
      </c>
      <c r="U3078" s="77" t="s">
        <v>3762</v>
      </c>
      <c r="V3078" s="64" t="s">
        <v>624</v>
      </c>
    </row>
    <row r="3079" spans="20:22" x14ac:dyDescent="0.2">
      <c r="T3079" s="62" t="s">
        <v>3763</v>
      </c>
      <c r="U3079" s="77" t="s">
        <v>3763</v>
      </c>
      <c r="V3079" s="64" t="s">
        <v>643</v>
      </c>
    </row>
    <row r="3080" spans="20:22" x14ac:dyDescent="0.2">
      <c r="T3080" s="62" t="s">
        <v>3764</v>
      </c>
      <c r="U3080" s="77" t="s">
        <v>3764</v>
      </c>
      <c r="V3080" s="64" t="s">
        <v>645</v>
      </c>
    </row>
    <row r="3081" spans="20:22" x14ac:dyDescent="0.2">
      <c r="T3081" s="62" t="s">
        <v>3765</v>
      </c>
      <c r="U3081" s="77" t="s">
        <v>3765</v>
      </c>
      <c r="V3081" s="64" t="s">
        <v>647</v>
      </c>
    </row>
    <row r="3082" spans="20:22" x14ac:dyDescent="0.2">
      <c r="T3082" s="62" t="s">
        <v>3766</v>
      </c>
      <c r="U3082" s="77" t="s">
        <v>3766</v>
      </c>
      <c r="V3082" s="64" t="s">
        <v>650</v>
      </c>
    </row>
    <row r="3083" spans="20:22" x14ac:dyDescent="0.2">
      <c r="T3083" s="62" t="s">
        <v>3767</v>
      </c>
      <c r="U3083" s="77" t="s">
        <v>3767</v>
      </c>
      <c r="V3083" s="64" t="s">
        <v>653</v>
      </c>
    </row>
    <row r="3084" spans="20:22" x14ac:dyDescent="0.2">
      <c r="T3084" s="62" t="s">
        <v>3768</v>
      </c>
      <c r="U3084" s="77" t="s">
        <v>3768</v>
      </c>
      <c r="V3084" s="64" t="s">
        <v>621</v>
      </c>
    </row>
    <row r="3085" spans="20:22" x14ac:dyDescent="0.2">
      <c r="T3085" s="62" t="s">
        <v>3769</v>
      </c>
      <c r="U3085" s="77" t="s">
        <v>3769</v>
      </c>
      <c r="V3085" s="64" t="s">
        <v>624</v>
      </c>
    </row>
    <row r="3086" spans="20:22" x14ac:dyDescent="0.2">
      <c r="T3086" s="62" t="s">
        <v>3770</v>
      </c>
      <c r="U3086" s="77" t="s">
        <v>3770</v>
      </c>
      <c r="V3086" s="64" t="s">
        <v>643</v>
      </c>
    </row>
    <row r="3087" spans="20:22" x14ac:dyDescent="0.2">
      <c r="T3087" s="62" t="s">
        <v>3771</v>
      </c>
      <c r="U3087" s="77" t="s">
        <v>3771</v>
      </c>
      <c r="V3087" s="64" t="s">
        <v>645</v>
      </c>
    </row>
    <row r="3088" spans="20:22" x14ac:dyDescent="0.2">
      <c r="T3088" s="62" t="s">
        <v>3772</v>
      </c>
      <c r="U3088" s="77" t="s">
        <v>3772</v>
      </c>
      <c r="V3088" s="64" t="s">
        <v>647</v>
      </c>
    </row>
    <row r="3089" spans="20:22" x14ac:dyDescent="0.2">
      <c r="T3089" s="62" t="s">
        <v>3773</v>
      </c>
      <c r="U3089" s="77" t="s">
        <v>3773</v>
      </c>
      <c r="V3089" s="64" t="s">
        <v>650</v>
      </c>
    </row>
    <row r="3090" spans="20:22" x14ac:dyDescent="0.2">
      <c r="T3090" s="62" t="s">
        <v>3774</v>
      </c>
      <c r="U3090" s="77" t="s">
        <v>3774</v>
      </c>
      <c r="V3090" s="64" t="s">
        <v>653</v>
      </c>
    </row>
    <row r="3091" spans="20:22" x14ac:dyDescent="0.2">
      <c r="T3091" s="62" t="s">
        <v>3775</v>
      </c>
      <c r="U3091" s="77" t="s">
        <v>3775</v>
      </c>
      <c r="V3091" s="64" t="s">
        <v>621</v>
      </c>
    </row>
    <row r="3092" spans="20:22" x14ac:dyDescent="0.2">
      <c r="T3092" s="62" t="s">
        <v>3776</v>
      </c>
      <c r="U3092" s="77" t="s">
        <v>3776</v>
      </c>
      <c r="V3092" s="64" t="s">
        <v>624</v>
      </c>
    </row>
    <row r="3093" spans="20:22" x14ac:dyDescent="0.2">
      <c r="T3093" s="62" t="s">
        <v>3777</v>
      </c>
      <c r="U3093" s="77" t="s">
        <v>3777</v>
      </c>
      <c r="V3093" s="64" t="s">
        <v>643</v>
      </c>
    </row>
    <row r="3094" spans="20:22" x14ac:dyDescent="0.2">
      <c r="T3094" s="62" t="s">
        <v>3778</v>
      </c>
      <c r="U3094" s="77" t="s">
        <v>3778</v>
      </c>
      <c r="V3094" s="64" t="s">
        <v>645</v>
      </c>
    </row>
    <row r="3095" spans="20:22" x14ac:dyDescent="0.2">
      <c r="T3095" s="62" t="s">
        <v>3779</v>
      </c>
      <c r="U3095" s="77" t="s">
        <v>3779</v>
      </c>
      <c r="V3095" s="64" t="s">
        <v>647</v>
      </c>
    </row>
    <row r="3096" spans="20:22" x14ac:dyDescent="0.2">
      <c r="T3096" s="62" t="s">
        <v>3780</v>
      </c>
      <c r="U3096" s="77" t="s">
        <v>3780</v>
      </c>
      <c r="V3096" s="64" t="s">
        <v>650</v>
      </c>
    </row>
    <row r="3097" spans="20:22" x14ac:dyDescent="0.2">
      <c r="T3097" s="62" t="s">
        <v>3781</v>
      </c>
      <c r="U3097" s="77" t="s">
        <v>3781</v>
      </c>
      <c r="V3097" s="64" t="s">
        <v>653</v>
      </c>
    </row>
    <row r="3098" spans="20:22" x14ac:dyDescent="0.2">
      <c r="T3098" s="62" t="s">
        <v>3782</v>
      </c>
      <c r="U3098" s="77" t="s">
        <v>3782</v>
      </c>
      <c r="V3098" s="64" t="s">
        <v>621</v>
      </c>
    </row>
    <row r="3099" spans="20:22" x14ac:dyDescent="0.2">
      <c r="T3099" s="62" t="s">
        <v>3783</v>
      </c>
      <c r="U3099" s="77" t="s">
        <v>3783</v>
      </c>
      <c r="V3099" s="64" t="s">
        <v>624</v>
      </c>
    </row>
    <row r="3100" spans="20:22" x14ac:dyDescent="0.2">
      <c r="T3100" s="62" t="s">
        <v>3784</v>
      </c>
      <c r="U3100" s="77" t="s">
        <v>3784</v>
      </c>
      <c r="V3100" s="64" t="s">
        <v>643</v>
      </c>
    </row>
    <row r="3101" spans="20:22" x14ac:dyDescent="0.2">
      <c r="T3101" s="62" t="s">
        <v>3785</v>
      </c>
      <c r="U3101" s="77" t="s">
        <v>3785</v>
      </c>
      <c r="V3101" s="64" t="s">
        <v>645</v>
      </c>
    </row>
    <row r="3102" spans="20:22" x14ac:dyDescent="0.2">
      <c r="T3102" s="62" t="s">
        <v>3786</v>
      </c>
      <c r="U3102" s="77" t="s">
        <v>3786</v>
      </c>
      <c r="V3102" s="64" t="s">
        <v>647</v>
      </c>
    </row>
    <row r="3103" spans="20:22" x14ac:dyDescent="0.2">
      <c r="T3103" s="62" t="s">
        <v>3787</v>
      </c>
      <c r="U3103" s="77" t="s">
        <v>3787</v>
      </c>
      <c r="V3103" s="64" t="s">
        <v>650</v>
      </c>
    </row>
    <row r="3104" spans="20:22" x14ac:dyDescent="0.2">
      <c r="T3104" s="62" t="s">
        <v>3788</v>
      </c>
      <c r="U3104" s="77" t="s">
        <v>3788</v>
      </c>
      <c r="V3104" s="64" t="s">
        <v>653</v>
      </c>
    </row>
    <row r="3105" spans="20:22" x14ac:dyDescent="0.2">
      <c r="T3105" s="62" t="s">
        <v>3789</v>
      </c>
      <c r="U3105" s="77" t="s">
        <v>3789</v>
      </c>
      <c r="V3105" s="64" t="s">
        <v>621</v>
      </c>
    </row>
    <row r="3106" spans="20:22" x14ac:dyDescent="0.2">
      <c r="T3106" s="62" t="s">
        <v>3790</v>
      </c>
      <c r="U3106" s="77" t="s">
        <v>3790</v>
      </c>
      <c r="V3106" s="64" t="s">
        <v>624</v>
      </c>
    </row>
    <row r="3107" spans="20:22" x14ac:dyDescent="0.2">
      <c r="T3107" s="62" t="s">
        <v>3791</v>
      </c>
      <c r="U3107" s="77" t="s">
        <v>3791</v>
      </c>
      <c r="V3107" s="64" t="s">
        <v>643</v>
      </c>
    </row>
    <row r="3108" spans="20:22" x14ac:dyDescent="0.2">
      <c r="T3108" s="62" t="s">
        <v>3792</v>
      </c>
      <c r="U3108" s="77" t="s">
        <v>3792</v>
      </c>
      <c r="V3108" s="64" t="s">
        <v>645</v>
      </c>
    </row>
    <row r="3109" spans="20:22" x14ac:dyDescent="0.2">
      <c r="T3109" s="62" t="s">
        <v>3793</v>
      </c>
      <c r="U3109" s="77" t="s">
        <v>3793</v>
      </c>
      <c r="V3109" s="64" t="s">
        <v>647</v>
      </c>
    </row>
    <row r="3110" spans="20:22" x14ac:dyDescent="0.2">
      <c r="T3110" s="62" t="s">
        <v>3794</v>
      </c>
      <c r="U3110" s="77" t="s">
        <v>3794</v>
      </c>
      <c r="V3110" s="64" t="s">
        <v>650</v>
      </c>
    </row>
    <row r="3111" spans="20:22" x14ac:dyDescent="0.2">
      <c r="T3111" s="62" t="s">
        <v>3795</v>
      </c>
      <c r="U3111" s="77" t="s">
        <v>3795</v>
      </c>
      <c r="V3111" s="64" t="s">
        <v>653</v>
      </c>
    </row>
    <row r="3112" spans="20:22" x14ac:dyDescent="0.2">
      <c r="T3112" s="62" t="s">
        <v>3796</v>
      </c>
      <c r="U3112" s="77" t="s">
        <v>3796</v>
      </c>
      <c r="V3112" s="64" t="s">
        <v>621</v>
      </c>
    </row>
    <row r="3113" spans="20:22" x14ac:dyDescent="0.2">
      <c r="T3113" s="62" t="s">
        <v>3797</v>
      </c>
      <c r="U3113" s="77" t="s">
        <v>3797</v>
      </c>
      <c r="V3113" s="64" t="s">
        <v>624</v>
      </c>
    </row>
    <row r="3114" spans="20:22" x14ac:dyDescent="0.2">
      <c r="T3114" s="62" t="s">
        <v>3798</v>
      </c>
      <c r="U3114" s="77" t="s">
        <v>3798</v>
      </c>
      <c r="V3114" s="64" t="s">
        <v>643</v>
      </c>
    </row>
    <row r="3115" spans="20:22" x14ac:dyDescent="0.2">
      <c r="T3115" s="62" t="s">
        <v>3799</v>
      </c>
      <c r="U3115" s="77" t="s">
        <v>3799</v>
      </c>
      <c r="V3115" s="64" t="s">
        <v>645</v>
      </c>
    </row>
    <row r="3116" spans="20:22" x14ac:dyDescent="0.2">
      <c r="T3116" s="62" t="s">
        <v>3800</v>
      </c>
      <c r="U3116" s="77" t="s">
        <v>3800</v>
      </c>
      <c r="V3116" s="64" t="s">
        <v>647</v>
      </c>
    </row>
    <row r="3117" spans="20:22" x14ac:dyDescent="0.2">
      <c r="T3117" s="62" t="s">
        <v>3801</v>
      </c>
      <c r="U3117" s="77" t="s">
        <v>3801</v>
      </c>
      <c r="V3117" s="64" t="s">
        <v>650</v>
      </c>
    </row>
    <row r="3118" spans="20:22" x14ac:dyDescent="0.2">
      <c r="T3118" s="62" t="s">
        <v>3802</v>
      </c>
      <c r="U3118" s="77" t="s">
        <v>3802</v>
      </c>
      <c r="V3118" s="64" t="s">
        <v>653</v>
      </c>
    </row>
    <row r="3119" spans="20:22" x14ac:dyDescent="0.2">
      <c r="T3119" s="62" t="s">
        <v>3803</v>
      </c>
      <c r="U3119" s="77" t="s">
        <v>3803</v>
      </c>
      <c r="V3119" s="64" t="s">
        <v>621</v>
      </c>
    </row>
    <row r="3120" spans="20:22" x14ac:dyDescent="0.2">
      <c r="T3120" s="62" t="s">
        <v>3804</v>
      </c>
      <c r="U3120" s="77" t="s">
        <v>3804</v>
      </c>
      <c r="V3120" s="64" t="s">
        <v>624</v>
      </c>
    </row>
    <row r="3121" spans="20:22" x14ac:dyDescent="0.2">
      <c r="T3121" s="62" t="s">
        <v>3805</v>
      </c>
      <c r="U3121" s="77" t="s">
        <v>3805</v>
      </c>
      <c r="V3121" s="64" t="s">
        <v>643</v>
      </c>
    </row>
    <row r="3122" spans="20:22" x14ac:dyDescent="0.2">
      <c r="T3122" s="62" t="s">
        <v>3806</v>
      </c>
      <c r="U3122" s="77" t="s">
        <v>3806</v>
      </c>
      <c r="V3122" s="64" t="s">
        <v>645</v>
      </c>
    </row>
    <row r="3123" spans="20:22" x14ac:dyDescent="0.2">
      <c r="T3123" s="62" t="s">
        <v>3807</v>
      </c>
      <c r="U3123" s="77" t="s">
        <v>3807</v>
      </c>
      <c r="V3123" s="64" t="s">
        <v>647</v>
      </c>
    </row>
    <row r="3124" spans="20:22" x14ac:dyDescent="0.2">
      <c r="T3124" s="62" t="s">
        <v>3808</v>
      </c>
      <c r="U3124" s="77" t="s">
        <v>3808</v>
      </c>
      <c r="V3124" s="64" t="s">
        <v>650</v>
      </c>
    </row>
    <row r="3125" spans="20:22" x14ac:dyDescent="0.2">
      <c r="T3125" s="62" t="s">
        <v>3809</v>
      </c>
      <c r="U3125" s="77" t="s">
        <v>3809</v>
      </c>
      <c r="V3125" s="64" t="s">
        <v>653</v>
      </c>
    </row>
    <row r="3126" spans="20:22" x14ac:dyDescent="0.2">
      <c r="T3126" s="62" t="s">
        <v>3810</v>
      </c>
      <c r="U3126" s="77" t="s">
        <v>3810</v>
      </c>
      <c r="V3126" s="64" t="s">
        <v>621</v>
      </c>
    </row>
    <row r="3127" spans="20:22" x14ac:dyDescent="0.2">
      <c r="T3127" s="62" t="s">
        <v>3811</v>
      </c>
      <c r="U3127" s="77" t="s">
        <v>3811</v>
      </c>
      <c r="V3127" s="64" t="s">
        <v>624</v>
      </c>
    </row>
    <row r="3128" spans="20:22" x14ac:dyDescent="0.2">
      <c r="T3128" s="62" t="s">
        <v>3812</v>
      </c>
      <c r="U3128" s="77" t="s">
        <v>3812</v>
      </c>
      <c r="V3128" s="64" t="s">
        <v>643</v>
      </c>
    </row>
    <row r="3129" spans="20:22" x14ac:dyDescent="0.2">
      <c r="T3129" s="62" t="s">
        <v>3813</v>
      </c>
      <c r="U3129" s="77" t="s">
        <v>3813</v>
      </c>
      <c r="V3129" s="64" t="s">
        <v>645</v>
      </c>
    </row>
    <row r="3130" spans="20:22" x14ac:dyDescent="0.2">
      <c r="T3130" s="62" t="s">
        <v>3814</v>
      </c>
      <c r="U3130" s="77" t="s">
        <v>3814</v>
      </c>
      <c r="V3130" s="64" t="s">
        <v>647</v>
      </c>
    </row>
    <row r="3131" spans="20:22" x14ac:dyDescent="0.2">
      <c r="T3131" s="62" t="s">
        <v>3815</v>
      </c>
      <c r="U3131" s="77" t="s">
        <v>3815</v>
      </c>
      <c r="V3131" s="64" t="s">
        <v>650</v>
      </c>
    </row>
    <row r="3132" spans="20:22" x14ac:dyDescent="0.2">
      <c r="T3132" s="62" t="s">
        <v>3816</v>
      </c>
      <c r="U3132" s="77" t="s">
        <v>3816</v>
      </c>
      <c r="V3132" s="64" t="s">
        <v>653</v>
      </c>
    </row>
    <row r="3133" spans="20:22" x14ac:dyDescent="0.2">
      <c r="T3133" s="62" t="s">
        <v>3817</v>
      </c>
      <c r="U3133" s="77" t="s">
        <v>3817</v>
      </c>
      <c r="V3133" s="64" t="s">
        <v>621</v>
      </c>
    </row>
    <row r="3134" spans="20:22" x14ac:dyDescent="0.2">
      <c r="T3134" s="62" t="s">
        <v>3818</v>
      </c>
      <c r="U3134" s="77" t="s">
        <v>3818</v>
      </c>
      <c r="V3134" s="64" t="s">
        <v>624</v>
      </c>
    </row>
    <row r="3135" spans="20:22" x14ac:dyDescent="0.2">
      <c r="T3135" s="62" t="s">
        <v>3819</v>
      </c>
      <c r="U3135" s="77" t="s">
        <v>3819</v>
      </c>
      <c r="V3135" s="64" t="s">
        <v>643</v>
      </c>
    </row>
    <row r="3136" spans="20:22" x14ac:dyDescent="0.2">
      <c r="T3136" s="62" t="s">
        <v>3820</v>
      </c>
      <c r="U3136" s="77" t="s">
        <v>3820</v>
      </c>
      <c r="V3136" s="64" t="s">
        <v>645</v>
      </c>
    </row>
    <row r="3137" spans="20:22" x14ac:dyDescent="0.2">
      <c r="T3137" s="62" t="s">
        <v>3821</v>
      </c>
      <c r="U3137" s="77" t="s">
        <v>3821</v>
      </c>
      <c r="V3137" s="64" t="s">
        <v>647</v>
      </c>
    </row>
    <row r="3138" spans="20:22" x14ac:dyDescent="0.2">
      <c r="T3138" s="62" t="s">
        <v>3822</v>
      </c>
      <c r="U3138" s="77" t="s">
        <v>3822</v>
      </c>
      <c r="V3138" s="64" t="s">
        <v>650</v>
      </c>
    </row>
    <row r="3139" spans="20:22" x14ac:dyDescent="0.2">
      <c r="T3139" s="62" t="s">
        <v>3823</v>
      </c>
      <c r="U3139" s="77" t="s">
        <v>3823</v>
      </c>
      <c r="V3139" s="64" t="s">
        <v>653</v>
      </c>
    </row>
    <row r="3140" spans="20:22" x14ac:dyDescent="0.2">
      <c r="T3140" s="62" t="s">
        <v>3824</v>
      </c>
      <c r="U3140" s="77" t="s">
        <v>3824</v>
      </c>
      <c r="V3140" s="64" t="s">
        <v>621</v>
      </c>
    </row>
    <row r="3141" spans="20:22" x14ac:dyDescent="0.2">
      <c r="T3141" s="62" t="s">
        <v>3825</v>
      </c>
      <c r="U3141" s="77" t="s">
        <v>3825</v>
      </c>
      <c r="V3141" s="64" t="s">
        <v>624</v>
      </c>
    </row>
    <row r="3142" spans="20:22" x14ac:dyDescent="0.2">
      <c r="T3142" s="62" t="s">
        <v>3826</v>
      </c>
      <c r="U3142" s="77" t="s">
        <v>3826</v>
      </c>
      <c r="V3142" s="64" t="s">
        <v>643</v>
      </c>
    </row>
    <row r="3143" spans="20:22" x14ac:dyDescent="0.2">
      <c r="T3143" s="62" t="s">
        <v>3827</v>
      </c>
      <c r="U3143" s="77" t="s">
        <v>3827</v>
      </c>
      <c r="V3143" s="64" t="s">
        <v>645</v>
      </c>
    </row>
    <row r="3144" spans="20:22" x14ac:dyDescent="0.2">
      <c r="T3144" s="62" t="s">
        <v>3828</v>
      </c>
      <c r="U3144" s="77" t="s">
        <v>3828</v>
      </c>
      <c r="V3144" s="64" t="s">
        <v>647</v>
      </c>
    </row>
    <row r="3145" spans="20:22" x14ac:dyDescent="0.2">
      <c r="T3145" s="62" t="s">
        <v>3829</v>
      </c>
      <c r="U3145" s="77" t="s">
        <v>3829</v>
      </c>
      <c r="V3145" s="64" t="s">
        <v>650</v>
      </c>
    </row>
    <row r="3146" spans="20:22" x14ac:dyDescent="0.2">
      <c r="T3146" s="62" t="s">
        <v>3830</v>
      </c>
      <c r="U3146" s="77" t="s">
        <v>3830</v>
      </c>
      <c r="V3146" s="64" t="s">
        <v>653</v>
      </c>
    </row>
    <row r="3147" spans="20:22" x14ac:dyDescent="0.2">
      <c r="T3147" s="62" t="s">
        <v>3831</v>
      </c>
      <c r="U3147" s="77" t="s">
        <v>3831</v>
      </c>
      <c r="V3147" s="64" t="s">
        <v>621</v>
      </c>
    </row>
    <row r="3148" spans="20:22" x14ac:dyDescent="0.2">
      <c r="T3148" s="62" t="s">
        <v>3832</v>
      </c>
      <c r="U3148" s="77" t="s">
        <v>3832</v>
      </c>
      <c r="V3148" s="64" t="s">
        <v>624</v>
      </c>
    </row>
    <row r="3149" spans="20:22" x14ac:dyDescent="0.2">
      <c r="T3149" s="62" t="s">
        <v>3833</v>
      </c>
      <c r="U3149" s="77" t="s">
        <v>3833</v>
      </c>
      <c r="V3149" s="64" t="s">
        <v>643</v>
      </c>
    </row>
    <row r="3150" spans="20:22" x14ac:dyDescent="0.2">
      <c r="T3150" s="62" t="s">
        <v>3834</v>
      </c>
      <c r="U3150" s="77" t="s">
        <v>3834</v>
      </c>
      <c r="V3150" s="64" t="s">
        <v>645</v>
      </c>
    </row>
    <row r="3151" spans="20:22" x14ac:dyDescent="0.2">
      <c r="T3151" s="62" t="s">
        <v>3835</v>
      </c>
      <c r="U3151" s="77" t="s">
        <v>3835</v>
      </c>
      <c r="V3151" s="64" t="s">
        <v>647</v>
      </c>
    </row>
    <row r="3152" spans="20:22" x14ac:dyDescent="0.2">
      <c r="T3152" s="62" t="s">
        <v>3836</v>
      </c>
      <c r="U3152" s="77" t="s">
        <v>3836</v>
      </c>
      <c r="V3152" s="64" t="s">
        <v>650</v>
      </c>
    </row>
    <row r="3153" spans="20:22" x14ac:dyDescent="0.2">
      <c r="T3153" s="62" t="s">
        <v>3837</v>
      </c>
      <c r="U3153" s="77" t="s">
        <v>3837</v>
      </c>
      <c r="V3153" s="64" t="s">
        <v>653</v>
      </c>
    </row>
    <row r="3154" spans="20:22" x14ac:dyDescent="0.2">
      <c r="T3154" s="62" t="s">
        <v>3838</v>
      </c>
      <c r="U3154" s="77" t="s">
        <v>3838</v>
      </c>
      <c r="V3154" s="64" t="s">
        <v>621</v>
      </c>
    </row>
    <row r="3155" spans="20:22" x14ac:dyDescent="0.2">
      <c r="T3155" s="62" t="s">
        <v>3839</v>
      </c>
      <c r="U3155" s="77" t="s">
        <v>3839</v>
      </c>
      <c r="V3155" s="64" t="s">
        <v>624</v>
      </c>
    </row>
    <row r="3156" spans="20:22" x14ac:dyDescent="0.2">
      <c r="T3156" s="62" t="s">
        <v>3840</v>
      </c>
      <c r="U3156" s="77" t="s">
        <v>3840</v>
      </c>
      <c r="V3156" s="64" t="s">
        <v>643</v>
      </c>
    </row>
    <row r="3157" spans="20:22" x14ac:dyDescent="0.2">
      <c r="T3157" s="62" t="s">
        <v>3841</v>
      </c>
      <c r="U3157" s="77" t="s">
        <v>3841</v>
      </c>
      <c r="V3157" s="64" t="s">
        <v>645</v>
      </c>
    </row>
    <row r="3158" spans="20:22" x14ac:dyDescent="0.2">
      <c r="T3158" s="62" t="s">
        <v>3842</v>
      </c>
      <c r="U3158" s="77" t="s">
        <v>3842</v>
      </c>
      <c r="V3158" s="64" t="s">
        <v>647</v>
      </c>
    </row>
    <row r="3159" spans="20:22" x14ac:dyDescent="0.2">
      <c r="T3159" s="62" t="s">
        <v>3843</v>
      </c>
      <c r="U3159" s="77" t="s">
        <v>3843</v>
      </c>
      <c r="V3159" s="64" t="s">
        <v>650</v>
      </c>
    </row>
    <row r="3160" spans="20:22" x14ac:dyDescent="0.2">
      <c r="T3160" s="62" t="s">
        <v>3844</v>
      </c>
      <c r="U3160" s="77" t="s">
        <v>3844</v>
      </c>
      <c r="V3160" s="64" t="s">
        <v>653</v>
      </c>
    </row>
    <row r="3161" spans="20:22" x14ac:dyDescent="0.2">
      <c r="T3161" s="62" t="s">
        <v>3845</v>
      </c>
      <c r="U3161" s="77" t="s">
        <v>3845</v>
      </c>
      <c r="V3161" s="64" t="s">
        <v>621</v>
      </c>
    </row>
    <row r="3162" spans="20:22" x14ac:dyDescent="0.2">
      <c r="T3162" s="62" t="s">
        <v>3846</v>
      </c>
      <c r="U3162" s="77" t="s">
        <v>3846</v>
      </c>
      <c r="V3162" s="64" t="s">
        <v>624</v>
      </c>
    </row>
    <row r="3163" spans="20:22" x14ac:dyDescent="0.2">
      <c r="T3163" s="62" t="s">
        <v>3847</v>
      </c>
      <c r="U3163" s="77" t="s">
        <v>3847</v>
      </c>
      <c r="V3163" s="64" t="s">
        <v>643</v>
      </c>
    </row>
    <row r="3164" spans="20:22" x14ac:dyDescent="0.2">
      <c r="T3164" s="62" t="s">
        <v>3848</v>
      </c>
      <c r="U3164" s="77" t="s">
        <v>3848</v>
      </c>
      <c r="V3164" s="64" t="s">
        <v>645</v>
      </c>
    </row>
    <row r="3165" spans="20:22" x14ac:dyDescent="0.2">
      <c r="T3165" s="62" t="s">
        <v>3849</v>
      </c>
      <c r="U3165" s="77" t="s">
        <v>3849</v>
      </c>
      <c r="V3165" s="64" t="s">
        <v>647</v>
      </c>
    </row>
    <row r="3166" spans="20:22" x14ac:dyDescent="0.2">
      <c r="T3166" s="62" t="s">
        <v>3850</v>
      </c>
      <c r="U3166" s="77" t="s">
        <v>3850</v>
      </c>
      <c r="V3166" s="64" t="s">
        <v>650</v>
      </c>
    </row>
    <row r="3167" spans="20:22" x14ac:dyDescent="0.2">
      <c r="T3167" s="62" t="s">
        <v>3851</v>
      </c>
      <c r="U3167" s="77" t="s">
        <v>3851</v>
      </c>
      <c r="V3167" s="64" t="s">
        <v>653</v>
      </c>
    </row>
    <row r="3168" spans="20:22" x14ac:dyDescent="0.2">
      <c r="T3168" s="62" t="s">
        <v>3852</v>
      </c>
      <c r="U3168" s="77" t="s">
        <v>3852</v>
      </c>
      <c r="V3168" s="64" t="s">
        <v>621</v>
      </c>
    </row>
    <row r="3169" spans="20:22" x14ac:dyDescent="0.2">
      <c r="T3169" s="62" t="s">
        <v>3853</v>
      </c>
      <c r="U3169" s="77" t="s">
        <v>3853</v>
      </c>
      <c r="V3169" s="64" t="s">
        <v>624</v>
      </c>
    </row>
    <row r="3170" spans="20:22" x14ac:dyDescent="0.2">
      <c r="T3170" s="62" t="s">
        <v>3854</v>
      </c>
      <c r="U3170" s="77" t="s">
        <v>3854</v>
      </c>
      <c r="V3170" s="64" t="s">
        <v>643</v>
      </c>
    </row>
    <row r="3171" spans="20:22" x14ac:dyDescent="0.2">
      <c r="T3171" s="62" t="s">
        <v>3855</v>
      </c>
      <c r="U3171" s="77" t="s">
        <v>3855</v>
      </c>
      <c r="V3171" s="64" t="s">
        <v>645</v>
      </c>
    </row>
    <row r="3172" spans="20:22" x14ac:dyDescent="0.2">
      <c r="T3172" s="62" t="s">
        <v>3856</v>
      </c>
      <c r="U3172" s="77" t="s">
        <v>3856</v>
      </c>
      <c r="V3172" s="64" t="s">
        <v>647</v>
      </c>
    </row>
    <row r="3173" spans="20:22" x14ac:dyDescent="0.2">
      <c r="T3173" s="62" t="s">
        <v>3857</v>
      </c>
      <c r="U3173" s="77" t="s">
        <v>3857</v>
      </c>
      <c r="V3173" s="64" t="s">
        <v>650</v>
      </c>
    </row>
    <row r="3174" spans="20:22" x14ac:dyDescent="0.2">
      <c r="T3174" s="62" t="s">
        <v>3858</v>
      </c>
      <c r="U3174" s="77" t="s">
        <v>3858</v>
      </c>
      <c r="V3174" s="64" t="s">
        <v>653</v>
      </c>
    </row>
    <row r="3175" spans="20:22" x14ac:dyDescent="0.2">
      <c r="T3175" s="62" t="s">
        <v>3859</v>
      </c>
      <c r="U3175" s="77" t="s">
        <v>3859</v>
      </c>
      <c r="V3175" s="64" t="s">
        <v>621</v>
      </c>
    </row>
    <row r="3176" spans="20:22" x14ac:dyDescent="0.2">
      <c r="T3176" s="62" t="s">
        <v>3860</v>
      </c>
      <c r="U3176" s="77" t="s">
        <v>3860</v>
      </c>
      <c r="V3176" s="64" t="s">
        <v>624</v>
      </c>
    </row>
    <row r="3177" spans="20:22" x14ac:dyDescent="0.2">
      <c r="T3177" s="62" t="s">
        <v>3861</v>
      </c>
      <c r="U3177" s="77" t="s">
        <v>3861</v>
      </c>
      <c r="V3177" s="64" t="s">
        <v>643</v>
      </c>
    </row>
    <row r="3178" spans="20:22" x14ac:dyDescent="0.2">
      <c r="T3178" s="62" t="s">
        <v>3862</v>
      </c>
      <c r="U3178" s="77" t="s">
        <v>3862</v>
      </c>
      <c r="V3178" s="64" t="s">
        <v>645</v>
      </c>
    </row>
    <row r="3179" spans="20:22" x14ac:dyDescent="0.2">
      <c r="T3179" s="62" t="s">
        <v>3863</v>
      </c>
      <c r="U3179" s="77" t="s">
        <v>3863</v>
      </c>
      <c r="V3179" s="64" t="s">
        <v>647</v>
      </c>
    </row>
    <row r="3180" spans="20:22" x14ac:dyDescent="0.2">
      <c r="T3180" s="62" t="s">
        <v>3864</v>
      </c>
      <c r="U3180" s="77" t="s">
        <v>3864</v>
      </c>
      <c r="V3180" s="64" t="s">
        <v>650</v>
      </c>
    </row>
    <row r="3181" spans="20:22" x14ac:dyDescent="0.2">
      <c r="T3181" s="62" t="s">
        <v>3865</v>
      </c>
      <c r="U3181" s="77" t="s">
        <v>3865</v>
      </c>
      <c r="V3181" s="64" t="s">
        <v>653</v>
      </c>
    </row>
    <row r="3182" spans="20:22" x14ac:dyDescent="0.2">
      <c r="T3182" s="62" t="s">
        <v>3866</v>
      </c>
      <c r="U3182" s="77" t="s">
        <v>3866</v>
      </c>
      <c r="V3182" s="64" t="s">
        <v>621</v>
      </c>
    </row>
    <row r="3183" spans="20:22" x14ac:dyDescent="0.2">
      <c r="T3183" s="62" t="s">
        <v>3867</v>
      </c>
      <c r="U3183" s="77" t="s">
        <v>3867</v>
      </c>
      <c r="V3183" s="64" t="s">
        <v>624</v>
      </c>
    </row>
    <row r="3184" spans="20:22" x14ac:dyDescent="0.2">
      <c r="T3184" s="62" t="s">
        <v>3868</v>
      </c>
      <c r="U3184" s="77" t="s">
        <v>3868</v>
      </c>
      <c r="V3184" s="64" t="s">
        <v>643</v>
      </c>
    </row>
    <row r="3185" spans="20:22" x14ac:dyDescent="0.2">
      <c r="T3185" s="62" t="s">
        <v>3869</v>
      </c>
      <c r="U3185" s="77" t="s">
        <v>3869</v>
      </c>
      <c r="V3185" s="64" t="s">
        <v>645</v>
      </c>
    </row>
    <row r="3186" spans="20:22" x14ac:dyDescent="0.2">
      <c r="T3186" s="62" t="s">
        <v>3870</v>
      </c>
      <c r="U3186" s="77" t="s">
        <v>3870</v>
      </c>
      <c r="V3186" s="64" t="s">
        <v>647</v>
      </c>
    </row>
    <row r="3187" spans="20:22" x14ac:dyDescent="0.2">
      <c r="T3187" s="62" t="s">
        <v>3871</v>
      </c>
      <c r="U3187" s="77" t="s">
        <v>3871</v>
      </c>
      <c r="V3187" s="64" t="s">
        <v>650</v>
      </c>
    </row>
    <row r="3188" spans="20:22" x14ac:dyDescent="0.2">
      <c r="T3188" s="62" t="s">
        <v>3872</v>
      </c>
      <c r="U3188" s="77" t="s">
        <v>3872</v>
      </c>
      <c r="V3188" s="64" t="s">
        <v>653</v>
      </c>
    </row>
    <row r="3189" spans="20:22" x14ac:dyDescent="0.2">
      <c r="T3189" s="62" t="s">
        <v>3873</v>
      </c>
      <c r="U3189" s="77" t="s">
        <v>3873</v>
      </c>
      <c r="V3189" s="64" t="s">
        <v>621</v>
      </c>
    </row>
    <row r="3190" spans="20:22" x14ac:dyDescent="0.2">
      <c r="T3190" s="62" t="s">
        <v>3874</v>
      </c>
      <c r="U3190" s="77" t="s">
        <v>3874</v>
      </c>
      <c r="V3190" s="64" t="s">
        <v>624</v>
      </c>
    </row>
    <row r="3191" spans="20:22" x14ac:dyDescent="0.2">
      <c r="T3191" s="62" t="s">
        <v>3875</v>
      </c>
      <c r="U3191" s="77" t="s">
        <v>3875</v>
      </c>
      <c r="V3191" s="64" t="s">
        <v>643</v>
      </c>
    </row>
    <row r="3192" spans="20:22" x14ac:dyDescent="0.2">
      <c r="T3192" s="62" t="s">
        <v>3876</v>
      </c>
      <c r="U3192" s="77" t="s">
        <v>3876</v>
      </c>
      <c r="V3192" s="64" t="s">
        <v>645</v>
      </c>
    </row>
    <row r="3193" spans="20:22" x14ac:dyDescent="0.2">
      <c r="T3193" s="62" t="s">
        <v>3877</v>
      </c>
      <c r="U3193" s="77" t="s">
        <v>3877</v>
      </c>
      <c r="V3193" s="64" t="s">
        <v>647</v>
      </c>
    </row>
    <row r="3194" spans="20:22" x14ac:dyDescent="0.2">
      <c r="T3194" s="62" t="s">
        <v>3878</v>
      </c>
      <c r="U3194" s="77" t="s">
        <v>3878</v>
      </c>
      <c r="V3194" s="64" t="s">
        <v>650</v>
      </c>
    </row>
    <row r="3195" spans="20:22" x14ac:dyDescent="0.2">
      <c r="T3195" s="62" t="s">
        <v>3879</v>
      </c>
      <c r="U3195" s="77" t="s">
        <v>3879</v>
      </c>
      <c r="V3195" s="64" t="s">
        <v>653</v>
      </c>
    </row>
    <row r="3196" spans="20:22" x14ac:dyDescent="0.2">
      <c r="T3196" s="62" t="s">
        <v>3880</v>
      </c>
      <c r="U3196" s="77" t="s">
        <v>3880</v>
      </c>
      <c r="V3196" s="64" t="s">
        <v>621</v>
      </c>
    </row>
    <row r="3197" spans="20:22" x14ac:dyDescent="0.2">
      <c r="T3197" s="62" t="s">
        <v>3881</v>
      </c>
      <c r="U3197" s="77" t="s">
        <v>3881</v>
      </c>
      <c r="V3197" s="64" t="s">
        <v>624</v>
      </c>
    </row>
    <row r="3198" spans="20:22" x14ac:dyDescent="0.2">
      <c r="T3198" s="62" t="s">
        <v>3882</v>
      </c>
      <c r="U3198" s="77" t="s">
        <v>3882</v>
      </c>
      <c r="V3198" s="64" t="s">
        <v>643</v>
      </c>
    </row>
    <row r="3199" spans="20:22" x14ac:dyDescent="0.2">
      <c r="T3199" s="62" t="s">
        <v>3883</v>
      </c>
      <c r="U3199" s="77" t="s">
        <v>3883</v>
      </c>
      <c r="V3199" s="64" t="s">
        <v>645</v>
      </c>
    </row>
    <row r="3200" spans="20:22" x14ac:dyDescent="0.2">
      <c r="T3200" s="62" t="s">
        <v>3884</v>
      </c>
      <c r="U3200" s="77" t="s">
        <v>3884</v>
      </c>
      <c r="V3200" s="64" t="s">
        <v>647</v>
      </c>
    </row>
    <row r="3201" spans="20:22" x14ac:dyDescent="0.2">
      <c r="T3201" s="62" t="s">
        <v>3885</v>
      </c>
      <c r="U3201" s="77" t="s">
        <v>3885</v>
      </c>
      <c r="V3201" s="64" t="s">
        <v>650</v>
      </c>
    </row>
    <row r="3202" spans="20:22" x14ac:dyDescent="0.2">
      <c r="T3202" s="62" t="s">
        <v>3886</v>
      </c>
      <c r="U3202" s="77" t="s">
        <v>3886</v>
      </c>
      <c r="V3202" s="64" t="s">
        <v>653</v>
      </c>
    </row>
    <row r="3203" spans="20:22" x14ac:dyDescent="0.2">
      <c r="T3203" s="62" t="s">
        <v>3887</v>
      </c>
      <c r="U3203" s="77" t="s">
        <v>3887</v>
      </c>
      <c r="V3203" s="64" t="s">
        <v>621</v>
      </c>
    </row>
    <row r="3204" spans="20:22" x14ac:dyDescent="0.2">
      <c r="T3204" s="62" t="s">
        <v>3888</v>
      </c>
      <c r="U3204" s="77" t="s">
        <v>3888</v>
      </c>
      <c r="V3204" s="64" t="s">
        <v>624</v>
      </c>
    </row>
    <row r="3205" spans="20:22" x14ac:dyDescent="0.2">
      <c r="T3205" s="62" t="s">
        <v>3889</v>
      </c>
      <c r="U3205" s="77" t="s">
        <v>3889</v>
      </c>
      <c r="V3205" s="64" t="s">
        <v>643</v>
      </c>
    </row>
    <row r="3206" spans="20:22" x14ac:dyDescent="0.2">
      <c r="T3206" s="62" t="s">
        <v>3890</v>
      </c>
      <c r="U3206" s="77" t="s">
        <v>3890</v>
      </c>
      <c r="V3206" s="64" t="s">
        <v>645</v>
      </c>
    </row>
    <row r="3207" spans="20:22" x14ac:dyDescent="0.2">
      <c r="T3207" s="62" t="s">
        <v>3891</v>
      </c>
      <c r="U3207" s="77" t="s">
        <v>3891</v>
      </c>
      <c r="V3207" s="64" t="s">
        <v>647</v>
      </c>
    </row>
    <row r="3208" spans="20:22" x14ac:dyDescent="0.2">
      <c r="T3208" s="62" t="s">
        <v>3892</v>
      </c>
      <c r="U3208" s="77" t="s">
        <v>3892</v>
      </c>
      <c r="V3208" s="64" t="s">
        <v>650</v>
      </c>
    </row>
    <row r="3209" spans="20:22" x14ac:dyDescent="0.2">
      <c r="T3209" s="62" t="s">
        <v>3893</v>
      </c>
      <c r="U3209" s="77" t="s">
        <v>3893</v>
      </c>
      <c r="V3209" s="64" t="s">
        <v>653</v>
      </c>
    </row>
    <row r="3210" spans="20:22" x14ac:dyDescent="0.2">
      <c r="T3210" s="62" t="s">
        <v>3894</v>
      </c>
      <c r="U3210" s="77" t="s">
        <v>3894</v>
      </c>
      <c r="V3210" s="64" t="s">
        <v>621</v>
      </c>
    </row>
    <row r="3211" spans="20:22" x14ac:dyDescent="0.2">
      <c r="T3211" s="62" t="s">
        <v>3895</v>
      </c>
      <c r="U3211" s="77" t="s">
        <v>3895</v>
      </c>
      <c r="V3211" s="64" t="s">
        <v>624</v>
      </c>
    </row>
    <row r="3212" spans="20:22" x14ac:dyDescent="0.2">
      <c r="T3212" s="62" t="s">
        <v>3896</v>
      </c>
      <c r="U3212" s="77" t="s">
        <v>3896</v>
      </c>
      <c r="V3212" s="64" t="s">
        <v>643</v>
      </c>
    </row>
    <row r="3213" spans="20:22" x14ac:dyDescent="0.2">
      <c r="T3213" s="62" t="s">
        <v>3897</v>
      </c>
      <c r="U3213" s="77" t="s">
        <v>3897</v>
      </c>
      <c r="V3213" s="64" t="s">
        <v>645</v>
      </c>
    </row>
    <row r="3214" spans="20:22" x14ac:dyDescent="0.2">
      <c r="T3214" s="62" t="s">
        <v>3898</v>
      </c>
      <c r="U3214" s="77" t="s">
        <v>3898</v>
      </c>
      <c r="V3214" s="64" t="s">
        <v>647</v>
      </c>
    </row>
    <row r="3215" spans="20:22" x14ac:dyDescent="0.2">
      <c r="T3215" s="62" t="s">
        <v>3899</v>
      </c>
      <c r="U3215" s="77" t="s">
        <v>3899</v>
      </c>
      <c r="V3215" s="64" t="s">
        <v>650</v>
      </c>
    </row>
    <row r="3216" spans="20:22" x14ac:dyDescent="0.2">
      <c r="T3216" s="62" t="s">
        <v>3900</v>
      </c>
      <c r="U3216" s="77" t="s">
        <v>3900</v>
      </c>
      <c r="V3216" s="64" t="s">
        <v>653</v>
      </c>
    </row>
    <row r="3217" spans="20:22" x14ac:dyDescent="0.2">
      <c r="T3217" s="62" t="s">
        <v>3901</v>
      </c>
      <c r="U3217" s="77" t="s">
        <v>3901</v>
      </c>
      <c r="V3217" s="64" t="s">
        <v>621</v>
      </c>
    </row>
    <row r="3218" spans="20:22" x14ac:dyDescent="0.2">
      <c r="T3218" s="62" t="s">
        <v>3902</v>
      </c>
      <c r="U3218" s="77" t="s">
        <v>3902</v>
      </c>
      <c r="V3218" s="64" t="s">
        <v>624</v>
      </c>
    </row>
    <row r="3219" spans="20:22" x14ac:dyDescent="0.2">
      <c r="T3219" s="62" t="s">
        <v>3903</v>
      </c>
      <c r="U3219" s="77" t="s">
        <v>3903</v>
      </c>
      <c r="V3219" s="64" t="s">
        <v>643</v>
      </c>
    </row>
    <row r="3220" spans="20:22" x14ac:dyDescent="0.2">
      <c r="T3220" s="62" t="s">
        <v>3904</v>
      </c>
      <c r="U3220" s="77" t="s">
        <v>3904</v>
      </c>
      <c r="V3220" s="64" t="s">
        <v>645</v>
      </c>
    </row>
    <row r="3221" spans="20:22" x14ac:dyDescent="0.2">
      <c r="T3221" s="62" t="s">
        <v>3905</v>
      </c>
      <c r="U3221" s="77" t="s">
        <v>3905</v>
      </c>
      <c r="V3221" s="64" t="s">
        <v>647</v>
      </c>
    </row>
    <row r="3222" spans="20:22" x14ac:dyDescent="0.2">
      <c r="T3222" s="62" t="s">
        <v>3907</v>
      </c>
      <c r="U3222" s="77" t="s">
        <v>3907</v>
      </c>
      <c r="V3222" s="64" t="s">
        <v>650</v>
      </c>
    </row>
    <row r="3223" spans="20:22" x14ac:dyDescent="0.2">
      <c r="T3223" s="62" t="s">
        <v>3908</v>
      </c>
      <c r="U3223" s="77" t="s">
        <v>3908</v>
      </c>
      <c r="V3223" s="64" t="s">
        <v>653</v>
      </c>
    </row>
    <row r="3224" spans="20:22" x14ac:dyDescent="0.2">
      <c r="T3224" s="62" t="s">
        <v>3909</v>
      </c>
      <c r="U3224" s="77" t="s">
        <v>3909</v>
      </c>
      <c r="V3224" s="64" t="s">
        <v>621</v>
      </c>
    </row>
    <row r="3225" spans="20:22" x14ac:dyDescent="0.2">
      <c r="T3225" s="62" t="s">
        <v>3910</v>
      </c>
      <c r="U3225" s="77" t="s">
        <v>3910</v>
      </c>
      <c r="V3225" s="64" t="s">
        <v>624</v>
      </c>
    </row>
    <row r="3226" spans="20:22" x14ac:dyDescent="0.2">
      <c r="T3226" s="62" t="s">
        <v>3911</v>
      </c>
      <c r="U3226" s="77" t="s">
        <v>3911</v>
      </c>
      <c r="V3226" s="64" t="s">
        <v>643</v>
      </c>
    </row>
    <row r="3227" spans="20:22" x14ac:dyDescent="0.2">
      <c r="T3227" s="62" t="s">
        <v>3912</v>
      </c>
      <c r="U3227" s="77" t="s">
        <v>3912</v>
      </c>
      <c r="V3227" s="64" t="s">
        <v>645</v>
      </c>
    </row>
    <row r="3228" spans="20:22" x14ac:dyDescent="0.2">
      <c r="T3228" s="62" t="s">
        <v>3913</v>
      </c>
      <c r="U3228" s="77" t="s">
        <v>3913</v>
      </c>
      <c r="V3228" s="64" t="s">
        <v>647</v>
      </c>
    </row>
    <row r="3229" spans="20:22" x14ac:dyDescent="0.2">
      <c r="T3229" s="62" t="s">
        <v>3914</v>
      </c>
      <c r="U3229" s="77" t="s">
        <v>3914</v>
      </c>
      <c r="V3229" s="64" t="s">
        <v>650</v>
      </c>
    </row>
    <row r="3230" spans="20:22" x14ac:dyDescent="0.2">
      <c r="T3230" s="62" t="s">
        <v>3915</v>
      </c>
      <c r="U3230" s="77" t="s">
        <v>3915</v>
      </c>
      <c r="V3230" s="64" t="s">
        <v>653</v>
      </c>
    </row>
    <row r="3231" spans="20:22" x14ac:dyDescent="0.2">
      <c r="T3231" s="62" t="s">
        <v>3916</v>
      </c>
      <c r="U3231" s="77" t="s">
        <v>3916</v>
      </c>
      <c r="V3231" s="64" t="s">
        <v>621</v>
      </c>
    </row>
    <row r="3232" spans="20:22" x14ac:dyDescent="0.2">
      <c r="T3232" s="62" t="s">
        <v>3917</v>
      </c>
      <c r="U3232" s="77" t="s">
        <v>3917</v>
      </c>
      <c r="V3232" s="64" t="s">
        <v>624</v>
      </c>
    </row>
    <row r="3233" spans="20:22" x14ac:dyDescent="0.2">
      <c r="T3233" s="62" t="s">
        <v>3918</v>
      </c>
      <c r="U3233" s="77" t="s">
        <v>3918</v>
      </c>
      <c r="V3233" s="64" t="s">
        <v>643</v>
      </c>
    </row>
    <row r="3234" spans="20:22" x14ac:dyDescent="0.2">
      <c r="T3234" s="62" t="s">
        <v>3919</v>
      </c>
      <c r="U3234" s="77" t="s">
        <v>3919</v>
      </c>
      <c r="V3234" s="64" t="s">
        <v>645</v>
      </c>
    </row>
    <row r="3235" spans="20:22" x14ac:dyDescent="0.2">
      <c r="T3235" s="62" t="s">
        <v>3920</v>
      </c>
      <c r="U3235" s="77" t="s">
        <v>3920</v>
      </c>
      <c r="V3235" s="64" t="s">
        <v>647</v>
      </c>
    </row>
    <row r="3236" spans="20:22" x14ac:dyDescent="0.2">
      <c r="T3236" s="62" t="s">
        <v>3921</v>
      </c>
      <c r="U3236" s="77" t="s">
        <v>3921</v>
      </c>
      <c r="V3236" s="64" t="s">
        <v>650</v>
      </c>
    </row>
    <row r="3237" spans="20:22" x14ac:dyDescent="0.2">
      <c r="T3237" s="62" t="s">
        <v>3922</v>
      </c>
      <c r="U3237" s="77" t="s">
        <v>3922</v>
      </c>
      <c r="V3237" s="64" t="s">
        <v>653</v>
      </c>
    </row>
    <row r="3238" spans="20:22" x14ac:dyDescent="0.2">
      <c r="T3238" s="62" t="s">
        <v>3923</v>
      </c>
      <c r="U3238" s="77" t="s">
        <v>3923</v>
      </c>
      <c r="V3238" s="64" t="s">
        <v>621</v>
      </c>
    </row>
    <row r="3239" spans="20:22" x14ac:dyDescent="0.2">
      <c r="T3239" s="62" t="s">
        <v>3924</v>
      </c>
      <c r="U3239" s="77" t="s">
        <v>3924</v>
      </c>
      <c r="V3239" s="64" t="s">
        <v>624</v>
      </c>
    </row>
    <row r="3240" spans="20:22" x14ac:dyDescent="0.2">
      <c r="T3240" s="62" t="s">
        <v>3925</v>
      </c>
      <c r="U3240" s="77" t="s">
        <v>3925</v>
      </c>
      <c r="V3240" s="64" t="s">
        <v>643</v>
      </c>
    </row>
    <row r="3241" spans="20:22" x14ac:dyDescent="0.2">
      <c r="T3241" s="62" t="s">
        <v>3926</v>
      </c>
      <c r="U3241" s="77" t="s">
        <v>3926</v>
      </c>
      <c r="V3241" s="64" t="s">
        <v>645</v>
      </c>
    </row>
    <row r="3242" spans="20:22" x14ac:dyDescent="0.2">
      <c r="T3242" s="62" t="s">
        <v>3927</v>
      </c>
      <c r="U3242" s="77" t="s">
        <v>3927</v>
      </c>
      <c r="V3242" s="64" t="s">
        <v>647</v>
      </c>
    </row>
    <row r="3243" spans="20:22" x14ac:dyDescent="0.2">
      <c r="T3243" s="62" t="s">
        <v>3928</v>
      </c>
      <c r="U3243" s="77" t="s">
        <v>3928</v>
      </c>
      <c r="V3243" s="64" t="s">
        <v>650</v>
      </c>
    </row>
    <row r="3244" spans="20:22" x14ac:dyDescent="0.2">
      <c r="T3244" s="62" t="s">
        <v>3929</v>
      </c>
      <c r="U3244" s="77" t="s">
        <v>3929</v>
      </c>
      <c r="V3244" s="64" t="s">
        <v>653</v>
      </c>
    </row>
    <row r="3245" spans="20:22" x14ac:dyDescent="0.2">
      <c r="T3245" s="62" t="s">
        <v>3930</v>
      </c>
      <c r="U3245" s="77" t="s">
        <v>3930</v>
      </c>
      <c r="V3245" s="64" t="s">
        <v>621</v>
      </c>
    </row>
    <row r="3246" spans="20:22" x14ac:dyDescent="0.2">
      <c r="T3246" s="62" t="s">
        <v>3931</v>
      </c>
      <c r="U3246" s="77" t="s">
        <v>3931</v>
      </c>
      <c r="V3246" s="64" t="s">
        <v>624</v>
      </c>
    </row>
    <row r="3247" spans="20:22" x14ac:dyDescent="0.2">
      <c r="T3247" s="62" t="s">
        <v>3932</v>
      </c>
      <c r="U3247" s="77" t="s">
        <v>3932</v>
      </c>
      <c r="V3247" s="64" t="s">
        <v>643</v>
      </c>
    </row>
    <row r="3248" spans="20:22" x14ac:dyDescent="0.2">
      <c r="T3248" s="62" t="s">
        <v>3933</v>
      </c>
      <c r="U3248" s="77" t="s">
        <v>3933</v>
      </c>
      <c r="V3248" s="64" t="s">
        <v>645</v>
      </c>
    </row>
    <row r="3249" spans="20:22" x14ac:dyDescent="0.2">
      <c r="T3249" s="62" t="s">
        <v>3934</v>
      </c>
      <c r="U3249" s="77" t="s">
        <v>3934</v>
      </c>
      <c r="V3249" s="64" t="s">
        <v>647</v>
      </c>
    </row>
    <row r="3250" spans="20:22" x14ac:dyDescent="0.2">
      <c r="T3250" s="62" t="s">
        <v>3935</v>
      </c>
      <c r="U3250" s="77" t="s">
        <v>3935</v>
      </c>
      <c r="V3250" s="64" t="s">
        <v>650</v>
      </c>
    </row>
    <row r="3251" spans="20:22" x14ac:dyDescent="0.2">
      <c r="T3251" s="62" t="s">
        <v>3936</v>
      </c>
      <c r="U3251" s="77" t="s">
        <v>3936</v>
      </c>
      <c r="V3251" s="64" t="s">
        <v>653</v>
      </c>
    </row>
    <row r="3252" spans="20:22" x14ac:dyDescent="0.2">
      <c r="T3252" s="62" t="s">
        <v>3937</v>
      </c>
      <c r="U3252" s="77" t="s">
        <v>3937</v>
      </c>
      <c r="V3252" s="64" t="s">
        <v>621</v>
      </c>
    </row>
    <row r="3253" spans="20:22" x14ac:dyDescent="0.2">
      <c r="T3253" s="62" t="s">
        <v>3938</v>
      </c>
      <c r="U3253" s="77" t="s">
        <v>3938</v>
      </c>
      <c r="V3253" s="64" t="s">
        <v>624</v>
      </c>
    </row>
    <row r="3254" spans="20:22" x14ac:dyDescent="0.2">
      <c r="T3254" s="62" t="s">
        <v>3939</v>
      </c>
      <c r="U3254" s="77" t="s">
        <v>3939</v>
      </c>
      <c r="V3254" s="64" t="s">
        <v>643</v>
      </c>
    </row>
    <row r="3255" spans="20:22" x14ac:dyDescent="0.2">
      <c r="T3255" s="62" t="s">
        <v>3940</v>
      </c>
      <c r="U3255" s="77" t="s">
        <v>3940</v>
      </c>
      <c r="V3255" s="64" t="s">
        <v>645</v>
      </c>
    </row>
    <row r="3256" spans="20:22" x14ac:dyDescent="0.2">
      <c r="T3256" s="62" t="s">
        <v>3941</v>
      </c>
      <c r="U3256" s="77" t="s">
        <v>3941</v>
      </c>
      <c r="V3256" s="64" t="s">
        <v>647</v>
      </c>
    </row>
    <row r="3257" spans="20:22" x14ac:dyDescent="0.2">
      <c r="T3257" s="62" t="s">
        <v>3942</v>
      </c>
      <c r="U3257" s="77" t="s">
        <v>3942</v>
      </c>
      <c r="V3257" s="64" t="s">
        <v>650</v>
      </c>
    </row>
    <row r="3258" spans="20:22" x14ac:dyDescent="0.2">
      <c r="T3258" s="62" t="s">
        <v>3943</v>
      </c>
      <c r="U3258" s="77" t="s">
        <v>3943</v>
      </c>
      <c r="V3258" s="64" t="s">
        <v>653</v>
      </c>
    </row>
    <row r="3259" spans="20:22" x14ac:dyDescent="0.2">
      <c r="T3259" s="62" t="s">
        <v>3944</v>
      </c>
      <c r="U3259" s="77" t="s">
        <v>3944</v>
      </c>
      <c r="V3259" s="64" t="s">
        <v>621</v>
      </c>
    </row>
    <row r="3260" spans="20:22" x14ac:dyDescent="0.2">
      <c r="T3260" s="62" t="s">
        <v>3945</v>
      </c>
      <c r="U3260" s="77" t="s">
        <v>3945</v>
      </c>
      <c r="V3260" s="64" t="s">
        <v>624</v>
      </c>
    </row>
    <row r="3261" spans="20:22" x14ac:dyDescent="0.2">
      <c r="T3261" s="62" t="s">
        <v>3946</v>
      </c>
      <c r="U3261" s="77" t="s">
        <v>3946</v>
      </c>
      <c r="V3261" s="64" t="s">
        <v>643</v>
      </c>
    </row>
    <row r="3262" spans="20:22" x14ac:dyDescent="0.2">
      <c r="T3262" s="62" t="s">
        <v>3947</v>
      </c>
      <c r="U3262" s="77" t="s">
        <v>3947</v>
      </c>
      <c r="V3262" s="64" t="s">
        <v>645</v>
      </c>
    </row>
    <row r="3263" spans="20:22" x14ac:dyDescent="0.2">
      <c r="T3263" s="62" t="s">
        <v>3948</v>
      </c>
      <c r="U3263" s="77" t="s">
        <v>3948</v>
      </c>
      <c r="V3263" s="64" t="s">
        <v>647</v>
      </c>
    </row>
    <row r="3264" spans="20:22" x14ac:dyDescent="0.2">
      <c r="T3264" s="62" t="s">
        <v>3949</v>
      </c>
      <c r="U3264" s="77" t="s">
        <v>3949</v>
      </c>
      <c r="V3264" s="64" t="s">
        <v>650</v>
      </c>
    </row>
    <row r="3265" spans="20:22" x14ac:dyDescent="0.2">
      <c r="T3265" s="62" t="s">
        <v>3950</v>
      </c>
      <c r="U3265" s="77" t="s">
        <v>3950</v>
      </c>
      <c r="V3265" s="64" t="s">
        <v>653</v>
      </c>
    </row>
    <row r="3266" spans="20:22" x14ac:dyDescent="0.2">
      <c r="T3266" s="62" t="s">
        <v>3951</v>
      </c>
      <c r="U3266" s="77" t="s">
        <v>3951</v>
      </c>
      <c r="V3266" s="64" t="s">
        <v>621</v>
      </c>
    </row>
    <row r="3267" spans="20:22" x14ac:dyDescent="0.2">
      <c r="T3267" s="62" t="s">
        <v>3952</v>
      </c>
      <c r="U3267" s="77" t="s">
        <v>3952</v>
      </c>
      <c r="V3267" s="64" t="s">
        <v>624</v>
      </c>
    </row>
    <row r="3268" spans="20:22" x14ac:dyDescent="0.2">
      <c r="T3268" s="62" t="s">
        <v>3953</v>
      </c>
      <c r="U3268" s="77" t="s">
        <v>3953</v>
      </c>
      <c r="V3268" s="64" t="s">
        <v>643</v>
      </c>
    </row>
    <row r="3269" spans="20:22" x14ac:dyDescent="0.2">
      <c r="T3269" s="62" t="s">
        <v>3954</v>
      </c>
      <c r="U3269" s="77" t="s">
        <v>3954</v>
      </c>
      <c r="V3269" s="64" t="s">
        <v>645</v>
      </c>
    </row>
    <row r="3270" spans="20:22" x14ac:dyDescent="0.2">
      <c r="T3270" s="62" t="s">
        <v>3955</v>
      </c>
      <c r="U3270" s="77" t="s">
        <v>3955</v>
      </c>
      <c r="V3270" s="64" t="s">
        <v>647</v>
      </c>
    </row>
    <row r="3271" spans="20:22" x14ac:dyDescent="0.2">
      <c r="T3271" s="62" t="s">
        <v>3956</v>
      </c>
      <c r="U3271" s="77" t="s">
        <v>3956</v>
      </c>
      <c r="V3271" s="64" t="s">
        <v>650</v>
      </c>
    </row>
    <row r="3272" spans="20:22" x14ac:dyDescent="0.2">
      <c r="T3272" s="62" t="s">
        <v>3957</v>
      </c>
      <c r="U3272" s="77" t="s">
        <v>3957</v>
      </c>
      <c r="V3272" s="64" t="s">
        <v>653</v>
      </c>
    </row>
    <row r="3273" spans="20:22" x14ac:dyDescent="0.2">
      <c r="T3273" s="62" t="s">
        <v>3958</v>
      </c>
      <c r="U3273" s="77" t="s">
        <v>3958</v>
      </c>
      <c r="V3273" s="64" t="s">
        <v>621</v>
      </c>
    </row>
    <row r="3274" spans="20:22" x14ac:dyDescent="0.2">
      <c r="T3274" s="62" t="s">
        <v>3959</v>
      </c>
      <c r="U3274" s="77" t="s">
        <v>3959</v>
      </c>
      <c r="V3274" s="64" t="s">
        <v>624</v>
      </c>
    </row>
    <row r="3275" spans="20:22" x14ac:dyDescent="0.2">
      <c r="T3275" s="62" t="s">
        <v>3960</v>
      </c>
      <c r="U3275" s="77" t="s">
        <v>3960</v>
      </c>
      <c r="V3275" s="64" t="s">
        <v>643</v>
      </c>
    </row>
    <row r="3276" spans="20:22" x14ac:dyDescent="0.2">
      <c r="T3276" s="62" t="s">
        <v>3961</v>
      </c>
      <c r="U3276" s="77" t="s">
        <v>3961</v>
      </c>
      <c r="V3276" s="64" t="s">
        <v>645</v>
      </c>
    </row>
    <row r="3277" spans="20:22" x14ac:dyDescent="0.2">
      <c r="T3277" s="62" t="s">
        <v>3962</v>
      </c>
      <c r="U3277" s="77" t="s">
        <v>3962</v>
      </c>
      <c r="V3277" s="64" t="s">
        <v>647</v>
      </c>
    </row>
    <row r="3278" spans="20:22" x14ac:dyDescent="0.2">
      <c r="T3278" s="62" t="s">
        <v>3963</v>
      </c>
      <c r="U3278" s="77" t="s">
        <v>3963</v>
      </c>
      <c r="V3278" s="64" t="s">
        <v>650</v>
      </c>
    </row>
    <row r="3279" spans="20:22" x14ac:dyDescent="0.2">
      <c r="T3279" s="62" t="s">
        <v>3964</v>
      </c>
      <c r="U3279" s="77" t="s">
        <v>3964</v>
      </c>
      <c r="V3279" s="64" t="s">
        <v>653</v>
      </c>
    </row>
    <row r="3280" spans="20:22" x14ac:dyDescent="0.2">
      <c r="T3280" s="62" t="s">
        <v>3965</v>
      </c>
      <c r="U3280" s="77" t="s">
        <v>3965</v>
      </c>
      <c r="V3280" s="64" t="s">
        <v>621</v>
      </c>
    </row>
    <row r="3281" spans="20:22" x14ac:dyDescent="0.2">
      <c r="T3281" s="62" t="s">
        <v>3966</v>
      </c>
      <c r="U3281" s="77" t="s">
        <v>3966</v>
      </c>
      <c r="V3281" s="64" t="s">
        <v>624</v>
      </c>
    </row>
    <row r="3282" spans="20:22" x14ac:dyDescent="0.2">
      <c r="T3282" s="62" t="s">
        <v>3967</v>
      </c>
      <c r="U3282" s="77" t="s">
        <v>3967</v>
      </c>
      <c r="V3282" s="64" t="s">
        <v>643</v>
      </c>
    </row>
    <row r="3283" spans="20:22" x14ac:dyDescent="0.2">
      <c r="T3283" s="62" t="s">
        <v>3968</v>
      </c>
      <c r="U3283" s="77" t="s">
        <v>3968</v>
      </c>
      <c r="V3283" s="64" t="s">
        <v>645</v>
      </c>
    </row>
    <row r="3284" spans="20:22" x14ac:dyDescent="0.2">
      <c r="T3284" s="62" t="s">
        <v>3969</v>
      </c>
      <c r="U3284" s="77" t="s">
        <v>3969</v>
      </c>
      <c r="V3284" s="64" t="s">
        <v>647</v>
      </c>
    </row>
    <row r="3285" spans="20:22" x14ac:dyDescent="0.2">
      <c r="T3285" s="62" t="s">
        <v>3970</v>
      </c>
      <c r="U3285" s="77" t="s">
        <v>3970</v>
      </c>
      <c r="V3285" s="64" t="s">
        <v>650</v>
      </c>
    </row>
    <row r="3286" spans="20:22" x14ac:dyDescent="0.2">
      <c r="T3286" s="62" t="s">
        <v>3971</v>
      </c>
      <c r="U3286" s="77" t="s">
        <v>3971</v>
      </c>
      <c r="V3286" s="64" t="s">
        <v>653</v>
      </c>
    </row>
    <row r="3287" spans="20:22" x14ac:dyDescent="0.2">
      <c r="T3287" s="62" t="s">
        <v>3972</v>
      </c>
      <c r="U3287" s="77" t="s">
        <v>3972</v>
      </c>
      <c r="V3287" s="64" t="s">
        <v>621</v>
      </c>
    </row>
    <row r="3288" spans="20:22" x14ac:dyDescent="0.2">
      <c r="T3288" s="62" t="s">
        <v>3973</v>
      </c>
      <c r="U3288" s="77" t="s">
        <v>3973</v>
      </c>
      <c r="V3288" s="64" t="s">
        <v>624</v>
      </c>
    </row>
    <row r="3289" spans="20:22" x14ac:dyDescent="0.2">
      <c r="T3289" s="62" t="s">
        <v>3974</v>
      </c>
      <c r="U3289" s="77" t="s">
        <v>3974</v>
      </c>
      <c r="V3289" s="64" t="s">
        <v>643</v>
      </c>
    </row>
    <row r="3290" spans="20:22" x14ac:dyDescent="0.2">
      <c r="T3290" s="62" t="s">
        <v>3975</v>
      </c>
      <c r="U3290" s="77" t="s">
        <v>3975</v>
      </c>
      <c r="V3290" s="64" t="s">
        <v>645</v>
      </c>
    </row>
    <row r="3291" spans="20:22" x14ac:dyDescent="0.2">
      <c r="T3291" s="62" t="s">
        <v>3976</v>
      </c>
      <c r="U3291" s="77" t="s">
        <v>3976</v>
      </c>
      <c r="V3291" s="64" t="s">
        <v>647</v>
      </c>
    </row>
    <row r="3292" spans="20:22" x14ac:dyDescent="0.2">
      <c r="T3292" s="62" t="s">
        <v>3977</v>
      </c>
      <c r="U3292" s="77" t="s">
        <v>3977</v>
      </c>
      <c r="V3292" s="64" t="s">
        <v>650</v>
      </c>
    </row>
    <row r="3293" spans="20:22" x14ac:dyDescent="0.2">
      <c r="T3293" s="62" t="s">
        <v>3978</v>
      </c>
      <c r="U3293" s="77" t="s">
        <v>3978</v>
      </c>
      <c r="V3293" s="64" t="s">
        <v>653</v>
      </c>
    </row>
    <row r="3294" spans="20:22" x14ac:dyDescent="0.2">
      <c r="T3294" s="62" t="s">
        <v>3979</v>
      </c>
      <c r="U3294" s="77" t="s">
        <v>3979</v>
      </c>
      <c r="V3294" s="64" t="s">
        <v>621</v>
      </c>
    </row>
    <row r="3295" spans="20:22" x14ac:dyDescent="0.2">
      <c r="T3295" s="62" t="s">
        <v>3980</v>
      </c>
      <c r="U3295" s="77" t="s">
        <v>3980</v>
      </c>
      <c r="V3295" s="64" t="s">
        <v>624</v>
      </c>
    </row>
    <row r="3296" spans="20:22" x14ac:dyDescent="0.2">
      <c r="T3296" s="62" t="s">
        <v>3981</v>
      </c>
      <c r="U3296" s="77" t="s">
        <v>3981</v>
      </c>
      <c r="V3296" s="64" t="s">
        <v>643</v>
      </c>
    </row>
    <row r="3297" spans="20:22" x14ac:dyDescent="0.2">
      <c r="T3297" s="62" t="s">
        <v>3982</v>
      </c>
      <c r="U3297" s="77" t="s">
        <v>3982</v>
      </c>
      <c r="V3297" s="64" t="s">
        <v>645</v>
      </c>
    </row>
    <row r="3298" spans="20:22" x14ac:dyDescent="0.2">
      <c r="T3298" s="62" t="s">
        <v>3983</v>
      </c>
      <c r="U3298" s="77" t="s">
        <v>3983</v>
      </c>
      <c r="V3298" s="64" t="s">
        <v>647</v>
      </c>
    </row>
    <row r="3299" spans="20:22" x14ac:dyDescent="0.2">
      <c r="T3299" s="62" t="s">
        <v>3984</v>
      </c>
      <c r="U3299" s="77" t="s">
        <v>3984</v>
      </c>
      <c r="V3299" s="64" t="s">
        <v>650</v>
      </c>
    </row>
    <row r="3300" spans="20:22" x14ac:dyDescent="0.2">
      <c r="T3300" s="62" t="s">
        <v>3985</v>
      </c>
      <c r="U3300" s="77" t="s">
        <v>3985</v>
      </c>
      <c r="V3300" s="64" t="s">
        <v>653</v>
      </c>
    </row>
    <row r="3301" spans="20:22" x14ac:dyDescent="0.2">
      <c r="T3301" s="62" t="s">
        <v>3986</v>
      </c>
      <c r="U3301" s="77" t="s">
        <v>3986</v>
      </c>
      <c r="V3301" s="64" t="s">
        <v>621</v>
      </c>
    </row>
    <row r="3302" spans="20:22" x14ac:dyDescent="0.2">
      <c r="T3302" s="62" t="s">
        <v>3987</v>
      </c>
      <c r="U3302" s="77" t="s">
        <v>3987</v>
      </c>
      <c r="V3302" s="64" t="s">
        <v>624</v>
      </c>
    </row>
    <row r="3303" spans="20:22" x14ac:dyDescent="0.2">
      <c r="T3303" s="62" t="s">
        <v>3988</v>
      </c>
      <c r="U3303" s="77" t="s">
        <v>3988</v>
      </c>
      <c r="V3303" s="64" t="s">
        <v>643</v>
      </c>
    </row>
    <row r="3304" spans="20:22" x14ac:dyDescent="0.2">
      <c r="T3304" s="62" t="s">
        <v>3989</v>
      </c>
      <c r="U3304" s="77" t="s">
        <v>3989</v>
      </c>
      <c r="V3304" s="64" t="s">
        <v>645</v>
      </c>
    </row>
    <row r="3305" spans="20:22" x14ac:dyDescent="0.2">
      <c r="T3305" s="62" t="s">
        <v>3990</v>
      </c>
      <c r="U3305" s="77" t="s">
        <v>3990</v>
      </c>
      <c r="V3305" s="64" t="s">
        <v>647</v>
      </c>
    </row>
    <row r="3306" spans="20:22" x14ac:dyDescent="0.2">
      <c r="T3306" s="62" t="s">
        <v>3991</v>
      </c>
      <c r="U3306" s="77" t="s">
        <v>3991</v>
      </c>
      <c r="V3306" s="64" t="s">
        <v>650</v>
      </c>
    </row>
    <row r="3307" spans="20:22" x14ac:dyDescent="0.2">
      <c r="T3307" s="62" t="s">
        <v>3992</v>
      </c>
      <c r="U3307" s="77" t="s">
        <v>3992</v>
      </c>
      <c r="V3307" s="64" t="s">
        <v>653</v>
      </c>
    </row>
    <row r="3308" spans="20:22" x14ac:dyDescent="0.2">
      <c r="T3308" s="62" t="s">
        <v>3993</v>
      </c>
      <c r="U3308" s="77" t="s">
        <v>3993</v>
      </c>
      <c r="V3308" s="64" t="s">
        <v>621</v>
      </c>
    </row>
    <row r="3309" spans="20:22" x14ac:dyDescent="0.2">
      <c r="T3309" s="62" t="s">
        <v>3994</v>
      </c>
      <c r="U3309" s="77" t="s">
        <v>3994</v>
      </c>
      <c r="V3309" s="64" t="s">
        <v>624</v>
      </c>
    </row>
    <row r="3310" spans="20:22" x14ac:dyDescent="0.2">
      <c r="T3310" s="62" t="s">
        <v>3995</v>
      </c>
      <c r="U3310" s="77" t="s">
        <v>3995</v>
      </c>
      <c r="V3310" s="64" t="s">
        <v>643</v>
      </c>
    </row>
    <row r="3311" spans="20:22" x14ac:dyDescent="0.2">
      <c r="T3311" s="62" t="s">
        <v>3996</v>
      </c>
      <c r="U3311" s="77" t="s">
        <v>3996</v>
      </c>
      <c r="V3311" s="64" t="s">
        <v>645</v>
      </c>
    </row>
    <row r="3312" spans="20:22" x14ac:dyDescent="0.2">
      <c r="T3312" s="62" t="s">
        <v>3997</v>
      </c>
      <c r="U3312" s="77" t="s">
        <v>3997</v>
      </c>
      <c r="V3312" s="64" t="s">
        <v>647</v>
      </c>
    </row>
    <row r="3313" spans="20:22" x14ac:dyDescent="0.2">
      <c r="T3313" s="62" t="s">
        <v>3998</v>
      </c>
      <c r="U3313" s="77" t="s">
        <v>3998</v>
      </c>
      <c r="V3313" s="64" t="s">
        <v>650</v>
      </c>
    </row>
    <row r="3314" spans="20:22" x14ac:dyDescent="0.2">
      <c r="T3314" s="62" t="s">
        <v>3999</v>
      </c>
      <c r="U3314" s="77" t="s">
        <v>3999</v>
      </c>
      <c r="V3314" s="64" t="s">
        <v>653</v>
      </c>
    </row>
    <row r="3315" spans="20:22" x14ac:dyDescent="0.2">
      <c r="T3315" s="62" t="s">
        <v>4000</v>
      </c>
      <c r="U3315" s="77" t="s">
        <v>4000</v>
      </c>
      <c r="V3315" s="64" t="s">
        <v>621</v>
      </c>
    </row>
    <row r="3316" spans="20:22" x14ac:dyDescent="0.2">
      <c r="T3316" s="62" t="s">
        <v>4001</v>
      </c>
      <c r="U3316" s="77" t="s">
        <v>4001</v>
      </c>
      <c r="V3316" s="64" t="s">
        <v>624</v>
      </c>
    </row>
    <row r="3317" spans="20:22" x14ac:dyDescent="0.2">
      <c r="T3317" s="62" t="s">
        <v>4002</v>
      </c>
      <c r="U3317" s="77" t="s">
        <v>4002</v>
      </c>
      <c r="V3317" s="64" t="s">
        <v>643</v>
      </c>
    </row>
    <row r="3318" spans="20:22" x14ac:dyDescent="0.2">
      <c r="T3318" s="62" t="s">
        <v>4003</v>
      </c>
      <c r="U3318" s="77" t="s">
        <v>4003</v>
      </c>
      <c r="V3318" s="64" t="s">
        <v>645</v>
      </c>
    </row>
    <row r="3319" spans="20:22" x14ac:dyDescent="0.2">
      <c r="T3319" s="62" t="s">
        <v>4004</v>
      </c>
      <c r="U3319" s="77" t="s">
        <v>4004</v>
      </c>
      <c r="V3319" s="64" t="s">
        <v>647</v>
      </c>
    </row>
    <row r="3320" spans="20:22" x14ac:dyDescent="0.2">
      <c r="T3320" s="62" t="s">
        <v>4005</v>
      </c>
      <c r="U3320" s="77" t="s">
        <v>4005</v>
      </c>
      <c r="V3320" s="64" t="s">
        <v>650</v>
      </c>
    </row>
    <row r="3321" spans="20:22" x14ac:dyDescent="0.2">
      <c r="T3321" s="62" t="s">
        <v>4006</v>
      </c>
      <c r="U3321" s="77" t="s">
        <v>4006</v>
      </c>
      <c r="V3321" s="64" t="s">
        <v>653</v>
      </c>
    </row>
    <row r="3322" spans="20:22" x14ac:dyDescent="0.2">
      <c r="T3322" s="62" t="s">
        <v>4007</v>
      </c>
      <c r="U3322" s="77" t="s">
        <v>4007</v>
      </c>
      <c r="V3322" s="64" t="s">
        <v>621</v>
      </c>
    </row>
    <row r="3323" spans="20:22" x14ac:dyDescent="0.2">
      <c r="T3323" s="62" t="s">
        <v>4008</v>
      </c>
      <c r="U3323" s="77" t="s">
        <v>4008</v>
      </c>
      <c r="V3323" s="64" t="s">
        <v>624</v>
      </c>
    </row>
    <row r="3324" spans="20:22" x14ac:dyDescent="0.2">
      <c r="T3324" s="62" t="s">
        <v>4009</v>
      </c>
      <c r="U3324" s="77" t="s">
        <v>4009</v>
      </c>
      <c r="V3324" s="64" t="s">
        <v>643</v>
      </c>
    </row>
    <row r="3325" spans="20:22" x14ac:dyDescent="0.2">
      <c r="T3325" s="62" t="s">
        <v>4010</v>
      </c>
      <c r="U3325" s="77" t="s">
        <v>4010</v>
      </c>
      <c r="V3325" s="64" t="s">
        <v>645</v>
      </c>
    </row>
    <row r="3326" spans="20:22" x14ac:dyDescent="0.2">
      <c r="T3326" s="62" t="s">
        <v>4011</v>
      </c>
      <c r="U3326" s="77" t="s">
        <v>4011</v>
      </c>
      <c r="V3326" s="64" t="s">
        <v>647</v>
      </c>
    </row>
    <row r="3327" spans="20:22" x14ac:dyDescent="0.2">
      <c r="T3327" s="62" t="s">
        <v>4012</v>
      </c>
      <c r="U3327" s="77" t="s">
        <v>4012</v>
      </c>
      <c r="V3327" s="64" t="s">
        <v>650</v>
      </c>
    </row>
    <row r="3328" spans="20:22" x14ac:dyDescent="0.2">
      <c r="T3328" s="62" t="s">
        <v>4013</v>
      </c>
      <c r="U3328" s="77" t="s">
        <v>4013</v>
      </c>
      <c r="V3328" s="64" t="s">
        <v>653</v>
      </c>
    </row>
    <row r="3329" spans="20:22" x14ac:dyDescent="0.2">
      <c r="T3329" s="62" t="s">
        <v>4014</v>
      </c>
      <c r="U3329" s="77" t="s">
        <v>4014</v>
      </c>
      <c r="V3329" s="64" t="s">
        <v>621</v>
      </c>
    </row>
    <row r="3330" spans="20:22" x14ac:dyDescent="0.2">
      <c r="T3330" s="62" t="s">
        <v>4015</v>
      </c>
      <c r="U3330" s="77" t="s">
        <v>4015</v>
      </c>
      <c r="V3330" s="64" t="s">
        <v>624</v>
      </c>
    </row>
    <row r="3331" spans="20:22" x14ac:dyDescent="0.2">
      <c r="T3331" s="62" t="s">
        <v>4016</v>
      </c>
      <c r="U3331" s="77" t="s">
        <v>4016</v>
      </c>
      <c r="V3331" s="64" t="s">
        <v>643</v>
      </c>
    </row>
    <row r="3332" spans="20:22" x14ac:dyDescent="0.2">
      <c r="T3332" s="62" t="s">
        <v>4017</v>
      </c>
      <c r="U3332" s="77" t="s">
        <v>4017</v>
      </c>
      <c r="V3332" s="64" t="s">
        <v>645</v>
      </c>
    </row>
    <row r="3333" spans="20:22" x14ac:dyDescent="0.2">
      <c r="T3333" s="62" t="s">
        <v>4018</v>
      </c>
      <c r="U3333" s="77" t="s">
        <v>4018</v>
      </c>
      <c r="V3333" s="64" t="s">
        <v>647</v>
      </c>
    </row>
    <row r="3334" spans="20:22" x14ac:dyDescent="0.2">
      <c r="T3334" s="62" t="s">
        <v>4019</v>
      </c>
      <c r="U3334" s="77" t="s">
        <v>4019</v>
      </c>
      <c r="V3334" s="64" t="s">
        <v>650</v>
      </c>
    </row>
    <row r="3335" spans="20:22" x14ac:dyDescent="0.2">
      <c r="T3335" s="62" t="s">
        <v>4020</v>
      </c>
      <c r="U3335" s="77" t="s">
        <v>4020</v>
      </c>
      <c r="V3335" s="64" t="s">
        <v>653</v>
      </c>
    </row>
    <row r="3336" spans="20:22" x14ac:dyDescent="0.2">
      <c r="T3336" s="62" t="s">
        <v>4021</v>
      </c>
      <c r="U3336" s="77" t="s">
        <v>4021</v>
      </c>
      <c r="V3336" s="64" t="s">
        <v>621</v>
      </c>
    </row>
    <row r="3337" spans="20:22" x14ac:dyDescent="0.2">
      <c r="T3337" s="62" t="s">
        <v>4022</v>
      </c>
      <c r="U3337" s="77" t="s">
        <v>4022</v>
      </c>
      <c r="V3337" s="64" t="s">
        <v>624</v>
      </c>
    </row>
    <row r="3338" spans="20:22" x14ac:dyDescent="0.2">
      <c r="T3338" s="62" t="s">
        <v>4023</v>
      </c>
      <c r="U3338" s="77" t="s">
        <v>4023</v>
      </c>
      <c r="V3338" s="64" t="s">
        <v>643</v>
      </c>
    </row>
    <row r="3339" spans="20:22" x14ac:dyDescent="0.2">
      <c r="T3339" s="62" t="s">
        <v>4024</v>
      </c>
      <c r="U3339" s="77" t="s">
        <v>4024</v>
      </c>
      <c r="V3339" s="64" t="s">
        <v>645</v>
      </c>
    </row>
    <row r="3340" spans="20:22" x14ac:dyDescent="0.2">
      <c r="T3340" s="62" t="s">
        <v>4025</v>
      </c>
      <c r="U3340" s="77" t="s">
        <v>4025</v>
      </c>
      <c r="V3340" s="64" t="s">
        <v>647</v>
      </c>
    </row>
    <row r="3341" spans="20:22" x14ac:dyDescent="0.2">
      <c r="T3341" s="62" t="s">
        <v>4026</v>
      </c>
      <c r="U3341" s="77" t="s">
        <v>4026</v>
      </c>
      <c r="V3341" s="64" t="s">
        <v>650</v>
      </c>
    </row>
    <row r="3342" spans="20:22" x14ac:dyDescent="0.2">
      <c r="T3342" s="62" t="s">
        <v>4027</v>
      </c>
      <c r="U3342" s="77" t="s">
        <v>4027</v>
      </c>
      <c r="V3342" s="64" t="s">
        <v>653</v>
      </c>
    </row>
    <row r="3343" spans="20:22" x14ac:dyDescent="0.2">
      <c r="T3343" s="62" t="s">
        <v>4028</v>
      </c>
      <c r="U3343" s="77" t="s">
        <v>4028</v>
      </c>
      <c r="V3343" s="64" t="s">
        <v>621</v>
      </c>
    </row>
    <row r="3344" spans="20:22" x14ac:dyDescent="0.2">
      <c r="T3344" s="62" t="s">
        <v>4029</v>
      </c>
      <c r="U3344" s="77" t="s">
        <v>4029</v>
      </c>
      <c r="V3344" s="64" t="s">
        <v>624</v>
      </c>
    </row>
    <row r="3345" spans="20:22" x14ac:dyDescent="0.2">
      <c r="T3345" s="62" t="s">
        <v>4030</v>
      </c>
      <c r="U3345" s="77" t="s">
        <v>4030</v>
      </c>
      <c r="V3345" s="64" t="s">
        <v>643</v>
      </c>
    </row>
    <row r="3346" spans="20:22" x14ac:dyDescent="0.2">
      <c r="T3346" s="62" t="s">
        <v>4031</v>
      </c>
      <c r="U3346" s="77" t="s">
        <v>4031</v>
      </c>
      <c r="V3346" s="64" t="s">
        <v>645</v>
      </c>
    </row>
    <row r="3347" spans="20:22" x14ac:dyDescent="0.2">
      <c r="T3347" s="62" t="s">
        <v>4032</v>
      </c>
      <c r="U3347" s="77" t="s">
        <v>4032</v>
      </c>
      <c r="V3347" s="64" t="s">
        <v>647</v>
      </c>
    </row>
    <row r="3348" spans="20:22" x14ac:dyDescent="0.2">
      <c r="T3348" s="62" t="s">
        <v>4033</v>
      </c>
      <c r="U3348" s="77" t="s">
        <v>4033</v>
      </c>
      <c r="V3348" s="64" t="s">
        <v>650</v>
      </c>
    </row>
    <row r="3349" spans="20:22" x14ac:dyDescent="0.2">
      <c r="T3349" s="62" t="s">
        <v>4034</v>
      </c>
      <c r="U3349" s="77" t="s">
        <v>4034</v>
      </c>
      <c r="V3349" s="64" t="s">
        <v>653</v>
      </c>
    </row>
    <row r="3350" spans="20:22" x14ac:dyDescent="0.2">
      <c r="T3350" s="62" t="s">
        <v>4035</v>
      </c>
      <c r="U3350" s="77" t="s">
        <v>4035</v>
      </c>
      <c r="V3350" s="64" t="s">
        <v>621</v>
      </c>
    </row>
    <row r="3351" spans="20:22" x14ac:dyDescent="0.2">
      <c r="T3351" s="62" t="s">
        <v>4036</v>
      </c>
      <c r="U3351" s="77" t="s">
        <v>4036</v>
      </c>
      <c r="V3351" s="64" t="s">
        <v>624</v>
      </c>
    </row>
    <row r="3352" spans="20:22" x14ac:dyDescent="0.2">
      <c r="T3352" s="62" t="s">
        <v>4037</v>
      </c>
      <c r="U3352" s="77" t="s">
        <v>4037</v>
      </c>
      <c r="V3352" s="64" t="s">
        <v>643</v>
      </c>
    </row>
    <row r="3353" spans="20:22" x14ac:dyDescent="0.2">
      <c r="T3353" s="62" t="s">
        <v>4038</v>
      </c>
      <c r="U3353" s="77" t="s">
        <v>4038</v>
      </c>
      <c r="V3353" s="64" t="s">
        <v>645</v>
      </c>
    </row>
    <row r="3354" spans="20:22" x14ac:dyDescent="0.2">
      <c r="T3354" s="62" t="s">
        <v>4039</v>
      </c>
      <c r="U3354" s="77" t="s">
        <v>4039</v>
      </c>
      <c r="V3354" s="64" t="s">
        <v>647</v>
      </c>
    </row>
    <row r="3355" spans="20:22" x14ac:dyDescent="0.2">
      <c r="T3355" s="62" t="s">
        <v>4040</v>
      </c>
      <c r="U3355" s="77" t="s">
        <v>4040</v>
      </c>
      <c r="V3355" s="64" t="s">
        <v>650</v>
      </c>
    </row>
    <row r="3356" spans="20:22" x14ac:dyDescent="0.2">
      <c r="T3356" s="62" t="s">
        <v>4041</v>
      </c>
      <c r="U3356" s="77" t="s">
        <v>4041</v>
      </c>
      <c r="V3356" s="64" t="s">
        <v>653</v>
      </c>
    </row>
    <row r="3357" spans="20:22" x14ac:dyDescent="0.2">
      <c r="T3357" s="62" t="s">
        <v>4042</v>
      </c>
      <c r="U3357" s="77" t="s">
        <v>4042</v>
      </c>
      <c r="V3357" s="64" t="s">
        <v>621</v>
      </c>
    </row>
    <row r="3358" spans="20:22" x14ac:dyDescent="0.2">
      <c r="T3358" s="62" t="s">
        <v>4043</v>
      </c>
      <c r="U3358" s="77" t="s">
        <v>4043</v>
      </c>
      <c r="V3358" s="64" t="s">
        <v>624</v>
      </c>
    </row>
    <row r="3359" spans="20:22" x14ac:dyDescent="0.2">
      <c r="T3359" s="62" t="s">
        <v>4044</v>
      </c>
      <c r="U3359" s="77" t="s">
        <v>4044</v>
      </c>
      <c r="V3359" s="64" t="s">
        <v>643</v>
      </c>
    </row>
    <row r="3360" spans="20:22" x14ac:dyDescent="0.2">
      <c r="T3360" s="62" t="s">
        <v>4045</v>
      </c>
      <c r="U3360" s="77" t="s">
        <v>4045</v>
      </c>
      <c r="V3360" s="64" t="s">
        <v>645</v>
      </c>
    </row>
    <row r="3361" spans="20:22" x14ac:dyDescent="0.2">
      <c r="T3361" s="62" t="s">
        <v>4046</v>
      </c>
      <c r="U3361" s="77" t="s">
        <v>4046</v>
      </c>
      <c r="V3361" s="64" t="s">
        <v>647</v>
      </c>
    </row>
    <row r="3362" spans="20:22" x14ac:dyDescent="0.2">
      <c r="T3362" s="62" t="s">
        <v>4047</v>
      </c>
      <c r="U3362" s="77" t="s">
        <v>4047</v>
      </c>
      <c r="V3362" s="64" t="s">
        <v>650</v>
      </c>
    </row>
    <row r="3363" spans="20:22" x14ac:dyDescent="0.2">
      <c r="T3363" s="62" t="s">
        <v>4048</v>
      </c>
      <c r="U3363" s="77" t="s">
        <v>4048</v>
      </c>
      <c r="V3363" s="64" t="s">
        <v>653</v>
      </c>
    </row>
    <row r="3364" spans="20:22" x14ac:dyDescent="0.2">
      <c r="T3364" s="62" t="s">
        <v>4049</v>
      </c>
      <c r="U3364" s="77" t="s">
        <v>4049</v>
      </c>
      <c r="V3364" s="64" t="s">
        <v>621</v>
      </c>
    </row>
    <row r="3365" spans="20:22" x14ac:dyDescent="0.2">
      <c r="T3365" s="62" t="s">
        <v>4050</v>
      </c>
      <c r="U3365" s="77" t="s">
        <v>4050</v>
      </c>
      <c r="V3365" s="64" t="s">
        <v>624</v>
      </c>
    </row>
    <row r="3366" spans="20:22" x14ac:dyDescent="0.2">
      <c r="T3366" s="62" t="s">
        <v>4051</v>
      </c>
      <c r="U3366" s="77" t="s">
        <v>4051</v>
      </c>
      <c r="V3366" s="64" t="s">
        <v>643</v>
      </c>
    </row>
    <row r="3367" spans="20:22" x14ac:dyDescent="0.2">
      <c r="T3367" s="62" t="s">
        <v>4052</v>
      </c>
      <c r="U3367" s="77" t="s">
        <v>4052</v>
      </c>
      <c r="V3367" s="64" t="s">
        <v>645</v>
      </c>
    </row>
    <row r="3368" spans="20:22" x14ac:dyDescent="0.2">
      <c r="T3368" s="62" t="s">
        <v>4053</v>
      </c>
      <c r="U3368" s="77" t="s">
        <v>4053</v>
      </c>
      <c r="V3368" s="64" t="s">
        <v>647</v>
      </c>
    </row>
    <row r="3369" spans="20:22" x14ac:dyDescent="0.2">
      <c r="T3369" s="62" t="s">
        <v>4054</v>
      </c>
      <c r="U3369" s="77" t="s">
        <v>4054</v>
      </c>
      <c r="V3369" s="64" t="s">
        <v>650</v>
      </c>
    </row>
    <row r="3370" spans="20:22" x14ac:dyDescent="0.2">
      <c r="T3370" s="62" t="s">
        <v>4055</v>
      </c>
      <c r="U3370" s="77" t="s">
        <v>4055</v>
      </c>
      <c r="V3370" s="64" t="s">
        <v>653</v>
      </c>
    </row>
    <row r="3371" spans="20:22" x14ac:dyDescent="0.2">
      <c r="T3371" s="62" t="s">
        <v>4056</v>
      </c>
      <c r="U3371" s="77" t="s">
        <v>4056</v>
      </c>
      <c r="V3371" s="64" t="s">
        <v>621</v>
      </c>
    </row>
    <row r="3372" spans="20:22" x14ac:dyDescent="0.2">
      <c r="T3372" s="62" t="s">
        <v>4057</v>
      </c>
      <c r="U3372" s="77" t="s">
        <v>4057</v>
      </c>
      <c r="V3372" s="64" t="s">
        <v>624</v>
      </c>
    </row>
    <row r="3373" spans="20:22" x14ac:dyDescent="0.2">
      <c r="T3373" s="62" t="s">
        <v>4058</v>
      </c>
      <c r="U3373" s="77" t="s">
        <v>4058</v>
      </c>
      <c r="V3373" s="64" t="s">
        <v>643</v>
      </c>
    </row>
    <row r="3374" spans="20:22" x14ac:dyDescent="0.2">
      <c r="T3374" s="62" t="s">
        <v>4059</v>
      </c>
      <c r="U3374" s="77" t="s">
        <v>4059</v>
      </c>
      <c r="V3374" s="64" t="s">
        <v>645</v>
      </c>
    </row>
    <row r="3375" spans="20:22" x14ac:dyDescent="0.2">
      <c r="T3375" s="62" t="s">
        <v>4060</v>
      </c>
      <c r="U3375" s="77" t="s">
        <v>4060</v>
      </c>
      <c r="V3375" s="64" t="s">
        <v>647</v>
      </c>
    </row>
    <row r="3376" spans="20:22" x14ac:dyDescent="0.2">
      <c r="T3376" s="62" t="s">
        <v>4061</v>
      </c>
      <c r="U3376" s="77" t="s">
        <v>4061</v>
      </c>
      <c r="V3376" s="64" t="s">
        <v>650</v>
      </c>
    </row>
    <row r="3377" spans="20:22" x14ac:dyDescent="0.2">
      <c r="T3377" s="62" t="s">
        <v>4062</v>
      </c>
      <c r="U3377" s="77" t="s">
        <v>4062</v>
      </c>
      <c r="V3377" s="64" t="s">
        <v>653</v>
      </c>
    </row>
    <row r="3378" spans="20:22" x14ac:dyDescent="0.2">
      <c r="T3378" s="62" t="s">
        <v>4063</v>
      </c>
      <c r="U3378" s="77" t="s">
        <v>4063</v>
      </c>
      <c r="V3378" s="64" t="s">
        <v>621</v>
      </c>
    </row>
    <row r="3379" spans="20:22" x14ac:dyDescent="0.2">
      <c r="T3379" s="62" t="s">
        <v>4064</v>
      </c>
      <c r="U3379" s="77" t="s">
        <v>4064</v>
      </c>
      <c r="V3379" s="64" t="s">
        <v>624</v>
      </c>
    </row>
    <row r="3380" spans="20:22" x14ac:dyDescent="0.2">
      <c r="T3380" s="62" t="s">
        <v>4065</v>
      </c>
      <c r="U3380" s="77" t="s">
        <v>4065</v>
      </c>
      <c r="V3380" s="64" t="s">
        <v>643</v>
      </c>
    </row>
    <row r="3381" spans="20:22" x14ac:dyDescent="0.2">
      <c r="T3381" s="62" t="s">
        <v>4066</v>
      </c>
      <c r="U3381" s="77" t="s">
        <v>4066</v>
      </c>
      <c r="V3381" s="64" t="s">
        <v>645</v>
      </c>
    </row>
    <row r="3382" spans="20:22" x14ac:dyDescent="0.2">
      <c r="T3382" s="62" t="s">
        <v>4067</v>
      </c>
      <c r="U3382" s="77" t="s">
        <v>4067</v>
      </c>
      <c r="V3382" s="64" t="s">
        <v>647</v>
      </c>
    </row>
    <row r="3383" spans="20:22" x14ac:dyDescent="0.2">
      <c r="T3383" s="62" t="s">
        <v>4068</v>
      </c>
      <c r="U3383" s="77" t="s">
        <v>4068</v>
      </c>
      <c r="V3383" s="64" t="s">
        <v>650</v>
      </c>
    </row>
    <row r="3384" spans="20:22" x14ac:dyDescent="0.2">
      <c r="T3384" s="62" t="s">
        <v>4069</v>
      </c>
      <c r="U3384" s="77" t="s">
        <v>4069</v>
      </c>
      <c r="V3384" s="64" t="s">
        <v>653</v>
      </c>
    </row>
    <row r="3385" spans="20:22" x14ac:dyDescent="0.2">
      <c r="T3385" s="62" t="s">
        <v>4070</v>
      </c>
      <c r="U3385" s="77" t="s">
        <v>4070</v>
      </c>
      <c r="V3385" s="64" t="s">
        <v>621</v>
      </c>
    </row>
    <row r="3386" spans="20:22" x14ac:dyDescent="0.2">
      <c r="T3386" s="62" t="s">
        <v>4071</v>
      </c>
      <c r="U3386" s="77" t="s">
        <v>4071</v>
      </c>
      <c r="V3386" s="64" t="s">
        <v>624</v>
      </c>
    </row>
    <row r="3387" spans="20:22" x14ac:dyDescent="0.2">
      <c r="T3387" s="62" t="s">
        <v>4072</v>
      </c>
      <c r="U3387" s="77" t="s">
        <v>4072</v>
      </c>
      <c r="V3387" s="64" t="s">
        <v>643</v>
      </c>
    </row>
    <row r="3388" spans="20:22" x14ac:dyDescent="0.2">
      <c r="T3388" s="62" t="s">
        <v>4073</v>
      </c>
      <c r="U3388" s="77" t="s">
        <v>4073</v>
      </c>
      <c r="V3388" s="64" t="s">
        <v>645</v>
      </c>
    </row>
    <row r="3389" spans="20:22" x14ac:dyDescent="0.2">
      <c r="T3389" s="62" t="s">
        <v>4074</v>
      </c>
      <c r="U3389" s="77" t="s">
        <v>4074</v>
      </c>
      <c r="V3389" s="64" t="s">
        <v>647</v>
      </c>
    </row>
    <row r="3390" spans="20:22" x14ac:dyDescent="0.2">
      <c r="T3390" s="62" t="s">
        <v>4075</v>
      </c>
      <c r="U3390" s="77" t="s">
        <v>4075</v>
      </c>
      <c r="V3390" s="64" t="s">
        <v>650</v>
      </c>
    </row>
    <row r="3391" spans="20:22" x14ac:dyDescent="0.2">
      <c r="T3391" s="62" t="s">
        <v>4076</v>
      </c>
      <c r="U3391" s="77" t="s">
        <v>4076</v>
      </c>
      <c r="V3391" s="64" t="s">
        <v>653</v>
      </c>
    </row>
    <row r="3392" spans="20:22" x14ac:dyDescent="0.2">
      <c r="T3392" s="62" t="s">
        <v>4077</v>
      </c>
      <c r="U3392" s="77" t="s">
        <v>4077</v>
      </c>
      <c r="V3392" s="64" t="s">
        <v>621</v>
      </c>
    </row>
    <row r="3393" spans="20:22" x14ac:dyDescent="0.2">
      <c r="T3393" s="62" t="s">
        <v>4078</v>
      </c>
      <c r="U3393" s="77" t="s">
        <v>4078</v>
      </c>
      <c r="V3393" s="64" t="s">
        <v>624</v>
      </c>
    </row>
    <row r="3394" spans="20:22" x14ac:dyDescent="0.2">
      <c r="T3394" s="62" t="s">
        <v>4079</v>
      </c>
      <c r="U3394" s="77" t="s">
        <v>4079</v>
      </c>
      <c r="V3394" s="64" t="s">
        <v>643</v>
      </c>
    </row>
    <row r="3395" spans="20:22" x14ac:dyDescent="0.2">
      <c r="T3395" s="62" t="s">
        <v>4080</v>
      </c>
      <c r="U3395" s="77" t="s">
        <v>4080</v>
      </c>
      <c r="V3395" s="64" t="s">
        <v>645</v>
      </c>
    </row>
    <row r="3396" spans="20:22" x14ac:dyDescent="0.2">
      <c r="T3396" s="62" t="s">
        <v>4081</v>
      </c>
      <c r="U3396" s="77" t="s">
        <v>4081</v>
      </c>
      <c r="V3396" s="64" t="s">
        <v>647</v>
      </c>
    </row>
    <row r="3397" spans="20:22" x14ac:dyDescent="0.2">
      <c r="T3397" s="62" t="s">
        <v>4082</v>
      </c>
      <c r="U3397" s="77" t="s">
        <v>4082</v>
      </c>
      <c r="V3397" s="64" t="s">
        <v>650</v>
      </c>
    </row>
    <row r="3398" spans="20:22" x14ac:dyDescent="0.2">
      <c r="T3398" s="62" t="s">
        <v>4083</v>
      </c>
      <c r="U3398" s="77" t="s">
        <v>4083</v>
      </c>
      <c r="V3398" s="64" t="s">
        <v>653</v>
      </c>
    </row>
    <row r="3399" spans="20:22" x14ac:dyDescent="0.2">
      <c r="T3399" s="62" t="s">
        <v>4084</v>
      </c>
      <c r="U3399" s="77" t="s">
        <v>4084</v>
      </c>
      <c r="V3399" s="64" t="s">
        <v>621</v>
      </c>
    </row>
    <row r="3400" spans="20:22" x14ac:dyDescent="0.2">
      <c r="T3400" s="62" t="s">
        <v>4085</v>
      </c>
      <c r="U3400" s="77" t="s">
        <v>4085</v>
      </c>
      <c r="V3400" s="64" t="s">
        <v>624</v>
      </c>
    </row>
    <row r="3401" spans="20:22" x14ac:dyDescent="0.2">
      <c r="T3401" s="62" t="s">
        <v>4086</v>
      </c>
      <c r="U3401" s="77" t="s">
        <v>4086</v>
      </c>
      <c r="V3401" s="64" t="s">
        <v>643</v>
      </c>
    </row>
    <row r="3402" spans="20:22" x14ac:dyDescent="0.2">
      <c r="T3402" s="62" t="s">
        <v>4087</v>
      </c>
      <c r="U3402" s="77" t="s">
        <v>4087</v>
      </c>
      <c r="V3402" s="64" t="s">
        <v>645</v>
      </c>
    </row>
    <row r="3403" spans="20:22" x14ac:dyDescent="0.2">
      <c r="T3403" s="62" t="s">
        <v>4088</v>
      </c>
      <c r="U3403" s="77" t="s">
        <v>4088</v>
      </c>
      <c r="V3403" s="64" t="s">
        <v>647</v>
      </c>
    </row>
    <row r="3404" spans="20:22" x14ac:dyDescent="0.2">
      <c r="T3404" s="62" t="s">
        <v>4089</v>
      </c>
      <c r="U3404" s="77" t="s">
        <v>4089</v>
      </c>
      <c r="V3404" s="64" t="s">
        <v>650</v>
      </c>
    </row>
    <row r="3405" spans="20:22" x14ac:dyDescent="0.2">
      <c r="T3405" s="62" t="s">
        <v>4090</v>
      </c>
      <c r="U3405" s="77" t="s">
        <v>4090</v>
      </c>
      <c r="V3405" s="64" t="s">
        <v>653</v>
      </c>
    </row>
    <row r="3406" spans="20:22" x14ac:dyDescent="0.2">
      <c r="T3406" s="62" t="s">
        <v>4091</v>
      </c>
      <c r="U3406" s="77" t="s">
        <v>4091</v>
      </c>
      <c r="V3406" s="64" t="s">
        <v>621</v>
      </c>
    </row>
    <row r="3407" spans="20:22" x14ac:dyDescent="0.2">
      <c r="T3407" s="62" t="s">
        <v>4092</v>
      </c>
      <c r="U3407" s="77" t="s">
        <v>4092</v>
      </c>
      <c r="V3407" s="64" t="s">
        <v>624</v>
      </c>
    </row>
    <row r="3408" spans="20:22" x14ac:dyDescent="0.2">
      <c r="T3408" s="62" t="s">
        <v>4093</v>
      </c>
      <c r="U3408" s="77" t="s">
        <v>4093</v>
      </c>
      <c r="V3408" s="64" t="s">
        <v>643</v>
      </c>
    </row>
    <row r="3409" spans="20:22" x14ac:dyDescent="0.2">
      <c r="T3409" s="62" t="s">
        <v>4094</v>
      </c>
      <c r="U3409" s="77" t="s">
        <v>4094</v>
      </c>
      <c r="V3409" s="64" t="s">
        <v>645</v>
      </c>
    </row>
    <row r="3410" spans="20:22" x14ac:dyDescent="0.2">
      <c r="T3410" s="62" t="s">
        <v>4095</v>
      </c>
      <c r="U3410" s="77" t="s">
        <v>4095</v>
      </c>
      <c r="V3410" s="64" t="s">
        <v>647</v>
      </c>
    </row>
    <row r="3411" spans="20:22" x14ac:dyDescent="0.2">
      <c r="T3411" s="62" t="s">
        <v>4096</v>
      </c>
      <c r="U3411" s="77" t="s">
        <v>4096</v>
      </c>
      <c r="V3411" s="64" t="s">
        <v>650</v>
      </c>
    </row>
    <row r="3412" spans="20:22" x14ac:dyDescent="0.2">
      <c r="T3412" s="62" t="s">
        <v>4097</v>
      </c>
      <c r="U3412" s="77" t="s">
        <v>4097</v>
      </c>
      <c r="V3412" s="64" t="s">
        <v>653</v>
      </c>
    </row>
    <row r="3413" spans="20:22" x14ac:dyDescent="0.2">
      <c r="T3413" s="62" t="s">
        <v>4098</v>
      </c>
      <c r="U3413" s="77" t="s">
        <v>4098</v>
      </c>
      <c r="V3413" s="64" t="s">
        <v>621</v>
      </c>
    </row>
    <row r="3414" spans="20:22" x14ac:dyDescent="0.2">
      <c r="T3414" s="62" t="s">
        <v>4099</v>
      </c>
      <c r="U3414" s="77" t="s">
        <v>4099</v>
      </c>
      <c r="V3414" s="64" t="s">
        <v>624</v>
      </c>
    </row>
    <row r="3415" spans="20:22" x14ac:dyDescent="0.2">
      <c r="T3415" s="62" t="s">
        <v>4100</v>
      </c>
      <c r="U3415" s="77" t="s">
        <v>4100</v>
      </c>
      <c r="V3415" s="64" t="s">
        <v>643</v>
      </c>
    </row>
    <row r="3416" spans="20:22" x14ac:dyDescent="0.2">
      <c r="T3416" s="62" t="s">
        <v>4101</v>
      </c>
      <c r="U3416" s="77" t="s">
        <v>4101</v>
      </c>
      <c r="V3416" s="64" t="s">
        <v>645</v>
      </c>
    </row>
    <row r="3417" spans="20:22" x14ac:dyDescent="0.2">
      <c r="T3417" s="62" t="s">
        <v>4102</v>
      </c>
      <c r="U3417" s="77" t="s">
        <v>4102</v>
      </c>
      <c r="V3417" s="64" t="s">
        <v>647</v>
      </c>
    </row>
    <row r="3418" spans="20:22" x14ac:dyDescent="0.2">
      <c r="T3418" s="62" t="s">
        <v>4103</v>
      </c>
      <c r="U3418" s="77" t="s">
        <v>4103</v>
      </c>
      <c r="V3418" s="64" t="s">
        <v>650</v>
      </c>
    </row>
    <row r="3419" spans="20:22" x14ac:dyDescent="0.2">
      <c r="T3419" s="62" t="s">
        <v>4104</v>
      </c>
      <c r="U3419" s="77" t="s">
        <v>4104</v>
      </c>
      <c r="V3419" s="64" t="s">
        <v>653</v>
      </c>
    </row>
    <row r="3420" spans="20:22" x14ac:dyDescent="0.2">
      <c r="T3420" s="62" t="s">
        <v>4105</v>
      </c>
      <c r="U3420" s="77" t="s">
        <v>4105</v>
      </c>
      <c r="V3420" s="64" t="s">
        <v>621</v>
      </c>
    </row>
    <row r="3421" spans="20:22" x14ac:dyDescent="0.2">
      <c r="T3421" s="62" t="s">
        <v>4106</v>
      </c>
      <c r="U3421" s="77" t="s">
        <v>4106</v>
      </c>
      <c r="V3421" s="64" t="s">
        <v>624</v>
      </c>
    </row>
    <row r="3422" spans="20:22" x14ac:dyDescent="0.2">
      <c r="T3422" s="62" t="s">
        <v>4107</v>
      </c>
      <c r="U3422" s="77" t="s">
        <v>4107</v>
      </c>
      <c r="V3422" s="64" t="s">
        <v>643</v>
      </c>
    </row>
    <row r="3423" spans="20:22" x14ac:dyDescent="0.2">
      <c r="T3423" s="62" t="s">
        <v>4108</v>
      </c>
      <c r="U3423" s="77" t="s">
        <v>4108</v>
      </c>
      <c r="V3423" s="64" t="s">
        <v>645</v>
      </c>
    </row>
    <row r="3424" spans="20:22" x14ac:dyDescent="0.2">
      <c r="T3424" s="62" t="s">
        <v>4109</v>
      </c>
      <c r="U3424" s="77" t="s">
        <v>4109</v>
      </c>
      <c r="V3424" s="64" t="s">
        <v>647</v>
      </c>
    </row>
    <row r="3425" spans="20:22" x14ac:dyDescent="0.2">
      <c r="T3425" s="62" t="s">
        <v>4110</v>
      </c>
      <c r="U3425" s="77" t="s">
        <v>4110</v>
      </c>
      <c r="V3425" s="64" t="s">
        <v>650</v>
      </c>
    </row>
    <row r="3426" spans="20:22" x14ac:dyDescent="0.2">
      <c r="T3426" s="62" t="s">
        <v>4111</v>
      </c>
      <c r="U3426" s="77" t="s">
        <v>4111</v>
      </c>
      <c r="V3426" s="64" t="s">
        <v>653</v>
      </c>
    </row>
    <row r="3427" spans="20:22" x14ac:dyDescent="0.2">
      <c r="T3427" s="62" t="s">
        <v>4112</v>
      </c>
      <c r="U3427" s="77" t="s">
        <v>4112</v>
      </c>
      <c r="V3427" s="64" t="s">
        <v>621</v>
      </c>
    </row>
    <row r="3428" spans="20:22" x14ac:dyDescent="0.2">
      <c r="T3428" s="62" t="s">
        <v>4113</v>
      </c>
      <c r="U3428" s="77" t="s">
        <v>4113</v>
      </c>
      <c r="V3428" s="64" t="s">
        <v>624</v>
      </c>
    </row>
    <row r="3429" spans="20:22" x14ac:dyDescent="0.2">
      <c r="T3429" s="62" t="s">
        <v>4114</v>
      </c>
      <c r="U3429" s="77" t="s">
        <v>4114</v>
      </c>
      <c r="V3429" s="64" t="s">
        <v>643</v>
      </c>
    </row>
    <row r="3430" spans="20:22" x14ac:dyDescent="0.2">
      <c r="T3430" s="62" t="s">
        <v>4115</v>
      </c>
      <c r="U3430" s="77" t="s">
        <v>4115</v>
      </c>
      <c r="V3430" s="64" t="s">
        <v>645</v>
      </c>
    </row>
    <row r="3431" spans="20:22" x14ac:dyDescent="0.2">
      <c r="T3431" s="62" t="s">
        <v>4116</v>
      </c>
      <c r="U3431" s="77" t="s">
        <v>4116</v>
      </c>
      <c r="V3431" s="64" t="s">
        <v>647</v>
      </c>
    </row>
    <row r="3432" spans="20:22" x14ac:dyDescent="0.2">
      <c r="T3432" s="62" t="s">
        <v>4117</v>
      </c>
      <c r="U3432" s="77" t="s">
        <v>4117</v>
      </c>
      <c r="V3432" s="64" t="s">
        <v>650</v>
      </c>
    </row>
    <row r="3433" spans="20:22" x14ac:dyDescent="0.2">
      <c r="T3433" s="62" t="s">
        <v>4118</v>
      </c>
      <c r="U3433" s="77" t="s">
        <v>4118</v>
      </c>
      <c r="V3433" s="64" t="s">
        <v>653</v>
      </c>
    </row>
    <row r="3434" spans="20:22" x14ac:dyDescent="0.2">
      <c r="T3434" s="62" t="s">
        <v>4119</v>
      </c>
      <c r="U3434" s="77" t="s">
        <v>4119</v>
      </c>
      <c r="V3434" s="64" t="s">
        <v>621</v>
      </c>
    </row>
    <row r="3435" spans="20:22" x14ac:dyDescent="0.2">
      <c r="T3435" s="62" t="s">
        <v>4120</v>
      </c>
      <c r="U3435" s="77" t="s">
        <v>4120</v>
      </c>
      <c r="V3435" s="64" t="s">
        <v>624</v>
      </c>
    </row>
    <row r="3436" spans="20:22" x14ac:dyDescent="0.2">
      <c r="T3436" s="62" t="s">
        <v>4121</v>
      </c>
      <c r="U3436" s="77" t="s">
        <v>4121</v>
      </c>
      <c r="V3436" s="64" t="s">
        <v>643</v>
      </c>
    </row>
    <row r="3437" spans="20:22" x14ac:dyDescent="0.2">
      <c r="T3437" s="62" t="s">
        <v>4122</v>
      </c>
      <c r="U3437" s="77" t="s">
        <v>4122</v>
      </c>
      <c r="V3437" s="64" t="s">
        <v>645</v>
      </c>
    </row>
    <row r="3438" spans="20:22" x14ac:dyDescent="0.2">
      <c r="T3438" s="62" t="s">
        <v>4123</v>
      </c>
      <c r="U3438" s="77" t="s">
        <v>4123</v>
      </c>
      <c r="V3438" s="64" t="s">
        <v>647</v>
      </c>
    </row>
    <row r="3439" spans="20:22" x14ac:dyDescent="0.2">
      <c r="T3439" s="62" t="s">
        <v>4124</v>
      </c>
      <c r="U3439" s="77" t="s">
        <v>4124</v>
      </c>
      <c r="V3439" s="64" t="s">
        <v>650</v>
      </c>
    </row>
    <row r="3440" spans="20:22" x14ac:dyDescent="0.2">
      <c r="T3440" s="62" t="s">
        <v>4125</v>
      </c>
      <c r="U3440" s="77" t="s">
        <v>4125</v>
      </c>
      <c r="V3440" s="64" t="s">
        <v>653</v>
      </c>
    </row>
    <row r="3441" spans="20:22" x14ac:dyDescent="0.2">
      <c r="T3441" s="62" t="s">
        <v>4126</v>
      </c>
      <c r="U3441" s="77" t="s">
        <v>4126</v>
      </c>
      <c r="V3441" s="64" t="s">
        <v>621</v>
      </c>
    </row>
    <row r="3442" spans="20:22" x14ac:dyDescent="0.2">
      <c r="T3442" s="62" t="s">
        <v>4127</v>
      </c>
      <c r="U3442" s="77" t="s">
        <v>4127</v>
      </c>
      <c r="V3442" s="64" t="s">
        <v>624</v>
      </c>
    </row>
    <row r="3443" spans="20:22" x14ac:dyDescent="0.2">
      <c r="T3443" s="62" t="s">
        <v>4128</v>
      </c>
      <c r="U3443" s="77" t="s">
        <v>4128</v>
      </c>
      <c r="V3443" s="64" t="s">
        <v>643</v>
      </c>
    </row>
    <row r="3444" spans="20:22" x14ac:dyDescent="0.2">
      <c r="T3444" s="62" t="s">
        <v>4129</v>
      </c>
      <c r="U3444" s="77" t="s">
        <v>4129</v>
      </c>
      <c r="V3444" s="64" t="s">
        <v>645</v>
      </c>
    </row>
    <row r="3445" spans="20:22" x14ac:dyDescent="0.2">
      <c r="T3445" s="62" t="s">
        <v>4130</v>
      </c>
      <c r="U3445" s="77" t="s">
        <v>4130</v>
      </c>
      <c r="V3445" s="64" t="s">
        <v>647</v>
      </c>
    </row>
    <row r="3446" spans="20:22" x14ac:dyDescent="0.2">
      <c r="T3446" s="62" t="s">
        <v>4131</v>
      </c>
      <c r="U3446" s="77" t="s">
        <v>4131</v>
      </c>
      <c r="V3446" s="64" t="s">
        <v>650</v>
      </c>
    </row>
    <row r="3447" spans="20:22" x14ac:dyDescent="0.2">
      <c r="T3447" s="62" t="s">
        <v>4132</v>
      </c>
      <c r="U3447" s="77" t="s">
        <v>4132</v>
      </c>
      <c r="V3447" s="64" t="s">
        <v>653</v>
      </c>
    </row>
    <row r="3448" spans="20:22" x14ac:dyDescent="0.2">
      <c r="T3448" s="62" t="s">
        <v>4133</v>
      </c>
      <c r="U3448" s="77" t="s">
        <v>4133</v>
      </c>
      <c r="V3448" s="64" t="s">
        <v>621</v>
      </c>
    </row>
    <row r="3449" spans="20:22" x14ac:dyDescent="0.2">
      <c r="T3449" s="62" t="s">
        <v>4134</v>
      </c>
      <c r="U3449" s="77" t="s">
        <v>4134</v>
      </c>
      <c r="V3449" s="64" t="s">
        <v>624</v>
      </c>
    </row>
    <row r="3450" spans="20:22" x14ac:dyDescent="0.2">
      <c r="T3450" s="62" t="s">
        <v>4135</v>
      </c>
      <c r="U3450" s="77" t="s">
        <v>4135</v>
      </c>
      <c r="V3450" s="64" t="s">
        <v>643</v>
      </c>
    </row>
    <row r="3451" spans="20:22" x14ac:dyDescent="0.2">
      <c r="T3451" s="62" t="s">
        <v>4136</v>
      </c>
      <c r="U3451" s="77" t="s">
        <v>4136</v>
      </c>
      <c r="V3451" s="64" t="s">
        <v>645</v>
      </c>
    </row>
    <row r="3452" spans="20:22" x14ac:dyDescent="0.2">
      <c r="T3452" s="62" t="s">
        <v>4137</v>
      </c>
      <c r="U3452" s="77" t="s">
        <v>4137</v>
      </c>
      <c r="V3452" s="64" t="s">
        <v>647</v>
      </c>
    </row>
    <row r="3453" spans="20:22" x14ac:dyDescent="0.2">
      <c r="T3453" s="62" t="s">
        <v>4138</v>
      </c>
      <c r="U3453" s="77" t="s">
        <v>4138</v>
      </c>
      <c r="V3453" s="64" t="s">
        <v>650</v>
      </c>
    </row>
    <row r="3454" spans="20:22" x14ac:dyDescent="0.2">
      <c r="T3454" s="62" t="s">
        <v>4139</v>
      </c>
      <c r="U3454" s="77" t="s">
        <v>4139</v>
      </c>
      <c r="V3454" s="64" t="s">
        <v>653</v>
      </c>
    </row>
    <row r="3455" spans="20:22" x14ac:dyDescent="0.2">
      <c r="T3455" s="62" t="s">
        <v>4140</v>
      </c>
      <c r="U3455" s="77" t="s">
        <v>4140</v>
      </c>
      <c r="V3455" s="64" t="s">
        <v>621</v>
      </c>
    </row>
    <row r="3456" spans="20:22" x14ac:dyDescent="0.2">
      <c r="T3456" s="62" t="s">
        <v>4141</v>
      </c>
      <c r="U3456" s="77" t="s">
        <v>4141</v>
      </c>
      <c r="V3456" s="64" t="s">
        <v>624</v>
      </c>
    </row>
    <row r="3457" spans="20:22" x14ac:dyDescent="0.2">
      <c r="T3457" s="62" t="s">
        <v>4142</v>
      </c>
      <c r="U3457" s="77" t="s">
        <v>4142</v>
      </c>
      <c r="V3457" s="64" t="s">
        <v>643</v>
      </c>
    </row>
    <row r="3458" spans="20:22" x14ac:dyDescent="0.2">
      <c r="T3458" s="62" t="s">
        <v>4143</v>
      </c>
      <c r="U3458" s="77" t="s">
        <v>4143</v>
      </c>
      <c r="V3458" s="64" t="s">
        <v>645</v>
      </c>
    </row>
    <row r="3459" spans="20:22" x14ac:dyDescent="0.2">
      <c r="T3459" s="62" t="s">
        <v>4144</v>
      </c>
      <c r="U3459" s="77" t="s">
        <v>4144</v>
      </c>
      <c r="V3459" s="64" t="s">
        <v>647</v>
      </c>
    </row>
    <row r="3460" spans="20:22" x14ac:dyDescent="0.2">
      <c r="T3460" s="62" t="s">
        <v>4145</v>
      </c>
      <c r="U3460" s="77" t="s">
        <v>4145</v>
      </c>
      <c r="V3460" s="64" t="s">
        <v>650</v>
      </c>
    </row>
    <row r="3461" spans="20:22" x14ac:dyDescent="0.2">
      <c r="T3461" s="62" t="s">
        <v>4146</v>
      </c>
      <c r="U3461" s="77" t="s">
        <v>4146</v>
      </c>
      <c r="V3461" s="64" t="s">
        <v>653</v>
      </c>
    </row>
    <row r="3462" spans="20:22" x14ac:dyDescent="0.2">
      <c r="T3462" s="62" t="s">
        <v>4147</v>
      </c>
      <c r="U3462" s="77" t="s">
        <v>4147</v>
      </c>
      <c r="V3462" s="64" t="s">
        <v>621</v>
      </c>
    </row>
    <row r="3463" spans="20:22" x14ac:dyDescent="0.2">
      <c r="T3463" s="62" t="s">
        <v>4148</v>
      </c>
      <c r="U3463" s="77" t="s">
        <v>4148</v>
      </c>
      <c r="V3463" s="64" t="s">
        <v>624</v>
      </c>
    </row>
    <row r="3464" spans="20:22" x14ac:dyDescent="0.2">
      <c r="T3464" s="62" t="s">
        <v>4149</v>
      </c>
      <c r="U3464" s="77" t="s">
        <v>4149</v>
      </c>
      <c r="V3464" s="64" t="s">
        <v>643</v>
      </c>
    </row>
    <row r="3465" spans="20:22" x14ac:dyDescent="0.2">
      <c r="T3465" s="62" t="s">
        <v>4150</v>
      </c>
      <c r="U3465" s="77" t="s">
        <v>4150</v>
      </c>
      <c r="V3465" s="64" t="s">
        <v>645</v>
      </c>
    </row>
    <row r="3466" spans="20:22" x14ac:dyDescent="0.2">
      <c r="T3466" s="62" t="s">
        <v>4151</v>
      </c>
      <c r="U3466" s="77" t="s">
        <v>4151</v>
      </c>
      <c r="V3466" s="64" t="s">
        <v>647</v>
      </c>
    </row>
    <row r="3467" spans="20:22" x14ac:dyDescent="0.2">
      <c r="T3467" s="62" t="s">
        <v>4152</v>
      </c>
      <c r="U3467" s="77" t="s">
        <v>4152</v>
      </c>
      <c r="V3467" s="64" t="s">
        <v>650</v>
      </c>
    </row>
    <row r="3468" spans="20:22" x14ac:dyDescent="0.2">
      <c r="T3468" s="62" t="s">
        <v>4153</v>
      </c>
      <c r="U3468" s="77" t="s">
        <v>4153</v>
      </c>
      <c r="V3468" s="64" t="s">
        <v>653</v>
      </c>
    </row>
    <row r="3469" spans="20:22" x14ac:dyDescent="0.2">
      <c r="T3469" s="62" t="s">
        <v>4154</v>
      </c>
      <c r="U3469" s="77" t="s">
        <v>4154</v>
      </c>
      <c r="V3469" s="64" t="s">
        <v>621</v>
      </c>
    </row>
    <row r="3470" spans="20:22" x14ac:dyDescent="0.2">
      <c r="T3470" s="62" t="s">
        <v>4155</v>
      </c>
      <c r="U3470" s="77" t="s">
        <v>4155</v>
      </c>
      <c r="V3470" s="64" t="s">
        <v>624</v>
      </c>
    </row>
    <row r="3471" spans="20:22" x14ac:dyDescent="0.2">
      <c r="T3471" s="62" t="s">
        <v>4156</v>
      </c>
      <c r="U3471" s="77" t="s">
        <v>4156</v>
      </c>
      <c r="V3471" s="64" t="s">
        <v>643</v>
      </c>
    </row>
    <row r="3472" spans="20:22" x14ac:dyDescent="0.2">
      <c r="T3472" s="62" t="s">
        <v>4157</v>
      </c>
      <c r="U3472" s="77" t="s">
        <v>4157</v>
      </c>
      <c r="V3472" s="64" t="s">
        <v>645</v>
      </c>
    </row>
    <row r="3473" spans="20:22" x14ac:dyDescent="0.2">
      <c r="T3473" s="62" t="s">
        <v>4158</v>
      </c>
      <c r="U3473" s="77" t="s">
        <v>4158</v>
      </c>
      <c r="V3473" s="64" t="s">
        <v>647</v>
      </c>
    </row>
    <row r="3474" spans="20:22" x14ac:dyDescent="0.2">
      <c r="T3474" s="62" t="s">
        <v>4159</v>
      </c>
      <c r="U3474" s="77" t="s">
        <v>4159</v>
      </c>
      <c r="V3474" s="64" t="s">
        <v>650</v>
      </c>
    </row>
    <row r="3475" spans="20:22" x14ac:dyDescent="0.2">
      <c r="T3475" s="62" t="s">
        <v>4160</v>
      </c>
      <c r="U3475" s="77" t="s">
        <v>4160</v>
      </c>
      <c r="V3475" s="64" t="s">
        <v>653</v>
      </c>
    </row>
    <row r="3476" spans="20:22" x14ac:dyDescent="0.2">
      <c r="T3476" s="62" t="s">
        <v>4161</v>
      </c>
      <c r="U3476" s="77" t="s">
        <v>4161</v>
      </c>
      <c r="V3476" s="64" t="s">
        <v>621</v>
      </c>
    </row>
    <row r="3477" spans="20:22" x14ac:dyDescent="0.2">
      <c r="T3477" s="62" t="s">
        <v>4162</v>
      </c>
      <c r="U3477" s="77" t="s">
        <v>4162</v>
      </c>
      <c r="V3477" s="64" t="s">
        <v>624</v>
      </c>
    </row>
    <row r="3478" spans="20:22" x14ac:dyDescent="0.2">
      <c r="T3478" s="62" t="s">
        <v>4163</v>
      </c>
      <c r="U3478" s="77" t="s">
        <v>4163</v>
      </c>
      <c r="V3478" s="64" t="s">
        <v>643</v>
      </c>
    </row>
    <row r="3479" spans="20:22" x14ac:dyDescent="0.2">
      <c r="T3479" s="62" t="s">
        <v>4164</v>
      </c>
      <c r="U3479" s="77" t="s">
        <v>4164</v>
      </c>
      <c r="V3479" s="64" t="s">
        <v>645</v>
      </c>
    </row>
    <row r="3480" spans="20:22" x14ac:dyDescent="0.2">
      <c r="T3480" s="62" t="s">
        <v>4165</v>
      </c>
      <c r="U3480" s="77" t="s">
        <v>4165</v>
      </c>
      <c r="V3480" s="64" t="s">
        <v>647</v>
      </c>
    </row>
    <row r="3481" spans="20:22" x14ac:dyDescent="0.2">
      <c r="T3481" s="62" t="s">
        <v>4166</v>
      </c>
      <c r="U3481" s="77" t="s">
        <v>4166</v>
      </c>
      <c r="V3481" s="64" t="s">
        <v>650</v>
      </c>
    </row>
    <row r="3482" spans="20:22" x14ac:dyDescent="0.2">
      <c r="T3482" s="62" t="s">
        <v>4167</v>
      </c>
      <c r="U3482" s="77" t="s">
        <v>4167</v>
      </c>
      <c r="V3482" s="64" t="s">
        <v>653</v>
      </c>
    </row>
    <row r="3483" spans="20:22" x14ac:dyDescent="0.2">
      <c r="T3483" s="62" t="s">
        <v>4168</v>
      </c>
      <c r="U3483" s="77" t="s">
        <v>4168</v>
      </c>
      <c r="V3483" s="64" t="s">
        <v>621</v>
      </c>
    </row>
    <row r="3484" spans="20:22" x14ac:dyDescent="0.2">
      <c r="T3484" s="62" t="s">
        <v>4169</v>
      </c>
      <c r="U3484" s="77" t="s">
        <v>4169</v>
      </c>
      <c r="V3484" s="64" t="s">
        <v>624</v>
      </c>
    </row>
    <row r="3485" spans="20:22" x14ac:dyDescent="0.2">
      <c r="T3485" s="62" t="s">
        <v>4170</v>
      </c>
      <c r="U3485" s="77" t="s">
        <v>4170</v>
      </c>
      <c r="V3485" s="64" t="s">
        <v>643</v>
      </c>
    </row>
    <row r="3486" spans="20:22" x14ac:dyDescent="0.2">
      <c r="T3486" s="62" t="s">
        <v>4171</v>
      </c>
      <c r="U3486" s="77" t="s">
        <v>4171</v>
      </c>
      <c r="V3486" s="64" t="s">
        <v>645</v>
      </c>
    </row>
    <row r="3487" spans="20:22" x14ac:dyDescent="0.2">
      <c r="T3487" s="62" t="s">
        <v>4172</v>
      </c>
      <c r="U3487" s="77" t="s">
        <v>4172</v>
      </c>
      <c r="V3487" s="64" t="s">
        <v>647</v>
      </c>
    </row>
    <row r="3488" spans="20:22" x14ac:dyDescent="0.2">
      <c r="T3488" s="62" t="s">
        <v>4173</v>
      </c>
      <c r="U3488" s="77" t="s">
        <v>4173</v>
      </c>
      <c r="V3488" s="64" t="s">
        <v>650</v>
      </c>
    </row>
    <row r="3489" spans="20:22" x14ac:dyDescent="0.2">
      <c r="T3489" s="62" t="s">
        <v>4174</v>
      </c>
      <c r="U3489" s="77" t="s">
        <v>4174</v>
      </c>
      <c r="V3489" s="64" t="s">
        <v>653</v>
      </c>
    </row>
    <row r="3490" spans="20:22" x14ac:dyDescent="0.2">
      <c r="T3490" s="62" t="s">
        <v>4175</v>
      </c>
      <c r="U3490" s="77" t="s">
        <v>4175</v>
      </c>
      <c r="V3490" s="64" t="s">
        <v>621</v>
      </c>
    </row>
    <row r="3491" spans="20:22" x14ac:dyDescent="0.2">
      <c r="T3491" s="62" t="s">
        <v>4176</v>
      </c>
      <c r="U3491" s="77" t="s">
        <v>4176</v>
      </c>
      <c r="V3491" s="64" t="s">
        <v>624</v>
      </c>
    </row>
    <row r="3492" spans="20:22" x14ac:dyDescent="0.2">
      <c r="T3492" s="62" t="s">
        <v>4177</v>
      </c>
      <c r="U3492" s="77" t="s">
        <v>4177</v>
      </c>
      <c r="V3492" s="64" t="s">
        <v>643</v>
      </c>
    </row>
    <row r="3493" spans="20:22" x14ac:dyDescent="0.2">
      <c r="T3493" s="62" t="s">
        <v>4178</v>
      </c>
      <c r="U3493" s="77" t="s">
        <v>4178</v>
      </c>
      <c r="V3493" s="64" t="s">
        <v>645</v>
      </c>
    </row>
    <row r="3494" spans="20:22" x14ac:dyDescent="0.2">
      <c r="T3494" s="62" t="s">
        <v>4179</v>
      </c>
      <c r="U3494" s="77" t="s">
        <v>4179</v>
      </c>
      <c r="V3494" s="64" t="s">
        <v>647</v>
      </c>
    </row>
    <row r="3495" spans="20:22" x14ac:dyDescent="0.2">
      <c r="T3495" s="62" t="s">
        <v>4180</v>
      </c>
      <c r="U3495" s="77" t="s">
        <v>4180</v>
      </c>
      <c r="V3495" s="64" t="s">
        <v>650</v>
      </c>
    </row>
    <row r="3496" spans="20:22" x14ac:dyDescent="0.2">
      <c r="T3496" s="62" t="s">
        <v>4181</v>
      </c>
      <c r="U3496" s="77" t="s">
        <v>4181</v>
      </c>
      <c r="V3496" s="64" t="s">
        <v>653</v>
      </c>
    </row>
    <row r="3497" spans="20:22" x14ac:dyDescent="0.2">
      <c r="T3497" s="62" t="s">
        <v>4182</v>
      </c>
      <c r="U3497" s="77" t="s">
        <v>4182</v>
      </c>
      <c r="V3497" s="64" t="s">
        <v>621</v>
      </c>
    </row>
    <row r="3498" spans="20:22" x14ac:dyDescent="0.2">
      <c r="T3498" s="62" t="s">
        <v>4183</v>
      </c>
      <c r="U3498" s="77" t="s">
        <v>4183</v>
      </c>
      <c r="V3498" s="64" t="s">
        <v>624</v>
      </c>
    </row>
    <row r="3499" spans="20:22" x14ac:dyDescent="0.2">
      <c r="T3499" s="62" t="s">
        <v>4184</v>
      </c>
      <c r="U3499" s="77" t="s">
        <v>4184</v>
      </c>
      <c r="V3499" s="64" t="s">
        <v>643</v>
      </c>
    </row>
    <row r="3500" spans="20:22" x14ac:dyDescent="0.2">
      <c r="T3500" s="62" t="s">
        <v>4185</v>
      </c>
      <c r="U3500" s="77" t="s">
        <v>4185</v>
      </c>
      <c r="V3500" s="64" t="s">
        <v>645</v>
      </c>
    </row>
    <row r="3501" spans="20:22" x14ac:dyDescent="0.2">
      <c r="T3501" s="62" t="s">
        <v>4186</v>
      </c>
      <c r="U3501" s="77" t="s">
        <v>4186</v>
      </c>
      <c r="V3501" s="64" t="s">
        <v>647</v>
      </c>
    </row>
    <row r="3502" spans="20:22" x14ac:dyDescent="0.2">
      <c r="T3502" s="62" t="s">
        <v>4187</v>
      </c>
      <c r="U3502" s="77" t="s">
        <v>4187</v>
      </c>
      <c r="V3502" s="64" t="s">
        <v>650</v>
      </c>
    </row>
    <row r="3503" spans="20:22" x14ac:dyDescent="0.2">
      <c r="T3503" s="62" t="s">
        <v>4188</v>
      </c>
      <c r="U3503" s="77" t="s">
        <v>4188</v>
      </c>
      <c r="V3503" s="64" t="s">
        <v>653</v>
      </c>
    </row>
    <row r="3504" spans="20:22" x14ac:dyDescent="0.2">
      <c r="T3504" s="62" t="s">
        <v>4189</v>
      </c>
      <c r="U3504" s="77" t="s">
        <v>4189</v>
      </c>
      <c r="V3504" s="64" t="s">
        <v>621</v>
      </c>
    </row>
    <row r="3505" spans="20:22" x14ac:dyDescent="0.2">
      <c r="T3505" s="62" t="s">
        <v>4190</v>
      </c>
      <c r="U3505" s="77" t="s">
        <v>4190</v>
      </c>
      <c r="V3505" s="64" t="s">
        <v>624</v>
      </c>
    </row>
    <row r="3506" spans="20:22" x14ac:dyDescent="0.2">
      <c r="T3506" s="62" t="s">
        <v>4191</v>
      </c>
      <c r="U3506" s="77" t="s">
        <v>4191</v>
      </c>
      <c r="V3506" s="64" t="s">
        <v>643</v>
      </c>
    </row>
    <row r="3507" spans="20:22" x14ac:dyDescent="0.2">
      <c r="T3507" s="62" t="s">
        <v>4192</v>
      </c>
      <c r="U3507" s="77" t="s">
        <v>4192</v>
      </c>
      <c r="V3507" s="64" t="s">
        <v>645</v>
      </c>
    </row>
    <row r="3508" spans="20:22" x14ac:dyDescent="0.2">
      <c r="T3508" s="62" t="s">
        <v>4193</v>
      </c>
      <c r="U3508" s="77" t="s">
        <v>4193</v>
      </c>
      <c r="V3508" s="64" t="s">
        <v>647</v>
      </c>
    </row>
    <row r="3509" spans="20:22" x14ac:dyDescent="0.2">
      <c r="T3509" s="62" t="s">
        <v>4194</v>
      </c>
      <c r="U3509" s="77" t="s">
        <v>4194</v>
      </c>
      <c r="V3509" s="64" t="s">
        <v>650</v>
      </c>
    </row>
    <row r="3510" spans="20:22" x14ac:dyDescent="0.2">
      <c r="T3510" s="62" t="s">
        <v>4195</v>
      </c>
      <c r="U3510" s="77" t="s">
        <v>4195</v>
      </c>
      <c r="V3510" s="64" t="s">
        <v>653</v>
      </c>
    </row>
    <row r="3511" spans="20:22" x14ac:dyDescent="0.2">
      <c r="T3511" s="62" t="s">
        <v>4196</v>
      </c>
      <c r="U3511" s="77" t="s">
        <v>4196</v>
      </c>
      <c r="V3511" s="64" t="s">
        <v>621</v>
      </c>
    </row>
    <row r="3512" spans="20:22" x14ac:dyDescent="0.2">
      <c r="T3512" s="62" t="s">
        <v>4197</v>
      </c>
      <c r="U3512" s="77" t="s">
        <v>4197</v>
      </c>
      <c r="V3512" s="64" t="s">
        <v>624</v>
      </c>
    </row>
    <row r="3513" spans="20:22" x14ac:dyDescent="0.2">
      <c r="T3513" s="62" t="s">
        <v>4198</v>
      </c>
      <c r="U3513" s="77" t="s">
        <v>4198</v>
      </c>
      <c r="V3513" s="64" t="s">
        <v>643</v>
      </c>
    </row>
    <row r="3514" spans="20:22" x14ac:dyDescent="0.2">
      <c r="T3514" s="62" t="s">
        <v>4199</v>
      </c>
      <c r="U3514" s="77" t="s">
        <v>4199</v>
      </c>
      <c r="V3514" s="64" t="s">
        <v>645</v>
      </c>
    </row>
    <row r="3515" spans="20:22" x14ac:dyDescent="0.2">
      <c r="T3515" s="62" t="s">
        <v>4200</v>
      </c>
      <c r="U3515" s="77" t="s">
        <v>4200</v>
      </c>
      <c r="V3515" s="64" t="s">
        <v>647</v>
      </c>
    </row>
    <row r="3516" spans="20:22" x14ac:dyDescent="0.2">
      <c r="T3516" s="62" t="s">
        <v>4201</v>
      </c>
      <c r="U3516" s="77" t="s">
        <v>4201</v>
      </c>
      <c r="V3516" s="64" t="s">
        <v>650</v>
      </c>
    </row>
    <row r="3517" spans="20:22" x14ac:dyDescent="0.2">
      <c r="T3517" s="62" t="s">
        <v>4202</v>
      </c>
      <c r="U3517" s="77" t="s">
        <v>4202</v>
      </c>
      <c r="V3517" s="64" t="s">
        <v>653</v>
      </c>
    </row>
    <row r="3518" spans="20:22" x14ac:dyDescent="0.2">
      <c r="T3518" s="62" t="s">
        <v>4203</v>
      </c>
      <c r="U3518" s="77" t="s">
        <v>4203</v>
      </c>
      <c r="V3518" s="64" t="s">
        <v>621</v>
      </c>
    </row>
    <row r="3519" spans="20:22" x14ac:dyDescent="0.2">
      <c r="T3519" s="62" t="s">
        <v>4204</v>
      </c>
      <c r="U3519" s="77" t="s">
        <v>4204</v>
      </c>
      <c r="V3519" s="64" t="s">
        <v>624</v>
      </c>
    </row>
    <row r="3520" spans="20:22" x14ac:dyDescent="0.2">
      <c r="T3520" s="62" t="s">
        <v>4205</v>
      </c>
      <c r="U3520" s="77" t="s">
        <v>4205</v>
      </c>
      <c r="V3520" s="64" t="s">
        <v>643</v>
      </c>
    </row>
    <row r="3521" spans="20:22" x14ac:dyDescent="0.2">
      <c r="T3521" s="62" t="s">
        <v>4206</v>
      </c>
      <c r="U3521" s="77" t="s">
        <v>4206</v>
      </c>
      <c r="V3521" s="64" t="s">
        <v>645</v>
      </c>
    </row>
    <row r="3522" spans="20:22" x14ac:dyDescent="0.2">
      <c r="T3522" s="62" t="s">
        <v>4207</v>
      </c>
      <c r="U3522" s="77" t="s">
        <v>4207</v>
      </c>
      <c r="V3522" s="64" t="s">
        <v>647</v>
      </c>
    </row>
    <row r="3523" spans="20:22" x14ac:dyDescent="0.2">
      <c r="T3523" s="62" t="s">
        <v>4208</v>
      </c>
      <c r="U3523" s="77" t="s">
        <v>4208</v>
      </c>
      <c r="V3523" s="64" t="s">
        <v>650</v>
      </c>
    </row>
    <row r="3524" spans="20:22" x14ac:dyDescent="0.2">
      <c r="T3524" s="62" t="s">
        <v>4209</v>
      </c>
      <c r="U3524" s="77" t="s">
        <v>4209</v>
      </c>
      <c r="V3524" s="64" t="s">
        <v>653</v>
      </c>
    </row>
    <row r="3525" spans="20:22" x14ac:dyDescent="0.2">
      <c r="T3525" s="62" t="s">
        <v>4210</v>
      </c>
      <c r="U3525" s="77" t="s">
        <v>4210</v>
      </c>
      <c r="V3525" s="64" t="s">
        <v>621</v>
      </c>
    </row>
    <row r="3526" spans="20:22" x14ac:dyDescent="0.2">
      <c r="T3526" s="62" t="s">
        <v>4211</v>
      </c>
      <c r="U3526" s="77" t="s">
        <v>4211</v>
      </c>
      <c r="V3526" s="64" t="s">
        <v>624</v>
      </c>
    </row>
    <row r="3527" spans="20:22" x14ac:dyDescent="0.2">
      <c r="T3527" s="62" t="s">
        <v>4212</v>
      </c>
      <c r="U3527" s="77" t="s">
        <v>4212</v>
      </c>
      <c r="V3527" s="64" t="s">
        <v>643</v>
      </c>
    </row>
    <row r="3528" spans="20:22" x14ac:dyDescent="0.2">
      <c r="T3528" s="62" t="s">
        <v>4213</v>
      </c>
      <c r="U3528" s="77" t="s">
        <v>4213</v>
      </c>
      <c r="V3528" s="64" t="s">
        <v>645</v>
      </c>
    </row>
    <row r="3529" spans="20:22" x14ac:dyDescent="0.2">
      <c r="T3529" s="62" t="s">
        <v>4214</v>
      </c>
      <c r="U3529" s="77" t="s">
        <v>4214</v>
      </c>
      <c r="V3529" s="64" t="s">
        <v>647</v>
      </c>
    </row>
    <row r="3530" spans="20:22" x14ac:dyDescent="0.2">
      <c r="T3530" s="62" t="s">
        <v>4215</v>
      </c>
      <c r="U3530" s="77" t="s">
        <v>4215</v>
      </c>
      <c r="V3530" s="64" t="s">
        <v>650</v>
      </c>
    </row>
    <row r="3531" spans="20:22" x14ac:dyDescent="0.2">
      <c r="T3531" s="62" t="s">
        <v>4216</v>
      </c>
      <c r="U3531" s="77" t="s">
        <v>4216</v>
      </c>
      <c r="V3531" s="64" t="s">
        <v>653</v>
      </c>
    </row>
    <row r="3532" spans="20:22" x14ac:dyDescent="0.2">
      <c r="T3532" s="62" t="s">
        <v>4217</v>
      </c>
      <c r="U3532" s="77" t="s">
        <v>4217</v>
      </c>
      <c r="V3532" s="64" t="s">
        <v>621</v>
      </c>
    </row>
    <row r="3533" spans="20:22" x14ac:dyDescent="0.2">
      <c r="T3533" s="62" t="s">
        <v>4218</v>
      </c>
      <c r="U3533" s="77" t="s">
        <v>4218</v>
      </c>
      <c r="V3533" s="64" t="s">
        <v>624</v>
      </c>
    </row>
    <row r="3534" spans="20:22" x14ac:dyDescent="0.2">
      <c r="T3534" s="62" t="s">
        <v>4219</v>
      </c>
      <c r="U3534" s="77" t="s">
        <v>4219</v>
      </c>
      <c r="V3534" s="64" t="s">
        <v>643</v>
      </c>
    </row>
    <row r="3535" spans="20:22" x14ac:dyDescent="0.2">
      <c r="T3535" s="62" t="s">
        <v>4220</v>
      </c>
      <c r="U3535" s="77" t="s">
        <v>4220</v>
      </c>
      <c r="V3535" s="64" t="s">
        <v>645</v>
      </c>
    </row>
    <row r="3536" spans="20:22" x14ac:dyDescent="0.2">
      <c r="T3536" s="62" t="s">
        <v>4221</v>
      </c>
      <c r="U3536" s="77" t="s">
        <v>4221</v>
      </c>
      <c r="V3536" s="64" t="s">
        <v>647</v>
      </c>
    </row>
    <row r="3537" spans="20:22" x14ac:dyDescent="0.2">
      <c r="T3537" s="62" t="s">
        <v>4222</v>
      </c>
      <c r="U3537" s="77" t="s">
        <v>4222</v>
      </c>
      <c r="V3537" s="64" t="s">
        <v>650</v>
      </c>
    </row>
    <row r="3538" spans="20:22" x14ac:dyDescent="0.2">
      <c r="T3538" s="62" t="s">
        <v>4223</v>
      </c>
      <c r="U3538" s="77" t="s">
        <v>4223</v>
      </c>
      <c r="V3538" s="64" t="s">
        <v>653</v>
      </c>
    </row>
    <row r="3539" spans="20:22" x14ac:dyDescent="0.2">
      <c r="T3539" s="62" t="s">
        <v>4224</v>
      </c>
      <c r="U3539" s="77" t="s">
        <v>4224</v>
      </c>
      <c r="V3539" s="64" t="s">
        <v>621</v>
      </c>
    </row>
    <row r="3540" spans="20:22" x14ac:dyDescent="0.2">
      <c r="T3540" s="62" t="s">
        <v>4225</v>
      </c>
      <c r="U3540" s="77" t="s">
        <v>4225</v>
      </c>
      <c r="V3540" s="64" t="s">
        <v>624</v>
      </c>
    </row>
    <row r="3541" spans="20:22" x14ac:dyDescent="0.2">
      <c r="T3541" s="62" t="s">
        <v>4226</v>
      </c>
      <c r="U3541" s="77" t="s">
        <v>4226</v>
      </c>
      <c r="V3541" s="64" t="s">
        <v>643</v>
      </c>
    </row>
    <row r="3542" spans="20:22" x14ac:dyDescent="0.2">
      <c r="T3542" s="62" t="s">
        <v>4227</v>
      </c>
      <c r="U3542" s="77" t="s">
        <v>4227</v>
      </c>
      <c r="V3542" s="64" t="s">
        <v>645</v>
      </c>
    </row>
    <row r="3543" spans="20:22" x14ac:dyDescent="0.2">
      <c r="T3543" s="62" t="s">
        <v>4228</v>
      </c>
      <c r="U3543" s="77" t="s">
        <v>4228</v>
      </c>
      <c r="V3543" s="64" t="s">
        <v>647</v>
      </c>
    </row>
    <row r="3544" spans="20:22" x14ac:dyDescent="0.2">
      <c r="T3544" s="62" t="s">
        <v>4229</v>
      </c>
      <c r="U3544" s="77" t="s">
        <v>4229</v>
      </c>
      <c r="V3544" s="64" t="s">
        <v>650</v>
      </c>
    </row>
    <row r="3545" spans="20:22" x14ac:dyDescent="0.2">
      <c r="T3545" s="62" t="s">
        <v>4230</v>
      </c>
      <c r="U3545" s="77" t="s">
        <v>4230</v>
      </c>
      <c r="V3545" s="64" t="s">
        <v>653</v>
      </c>
    </row>
    <row r="3546" spans="20:22" x14ac:dyDescent="0.2">
      <c r="T3546" s="62" t="s">
        <v>4231</v>
      </c>
      <c r="U3546" s="77" t="s">
        <v>4231</v>
      </c>
      <c r="V3546" s="64" t="s">
        <v>621</v>
      </c>
    </row>
    <row r="3547" spans="20:22" x14ac:dyDescent="0.2">
      <c r="T3547" s="62" t="s">
        <v>4232</v>
      </c>
      <c r="U3547" s="77" t="s">
        <v>4232</v>
      </c>
      <c r="V3547" s="64" t="s">
        <v>624</v>
      </c>
    </row>
    <row r="3548" spans="20:22" x14ac:dyDescent="0.2">
      <c r="T3548" s="62" t="s">
        <v>4233</v>
      </c>
      <c r="U3548" s="77" t="s">
        <v>4233</v>
      </c>
      <c r="V3548" s="64" t="s">
        <v>643</v>
      </c>
    </row>
    <row r="3549" spans="20:22" x14ac:dyDescent="0.2">
      <c r="T3549" s="62" t="s">
        <v>4234</v>
      </c>
      <c r="U3549" s="77" t="s">
        <v>4234</v>
      </c>
      <c r="V3549" s="64" t="s">
        <v>645</v>
      </c>
    </row>
    <row r="3550" spans="20:22" x14ac:dyDescent="0.2">
      <c r="T3550" s="62" t="s">
        <v>4235</v>
      </c>
      <c r="U3550" s="77" t="s">
        <v>4235</v>
      </c>
      <c r="V3550" s="64" t="s">
        <v>647</v>
      </c>
    </row>
    <row r="3551" spans="20:22" x14ac:dyDescent="0.2">
      <c r="T3551" s="62" t="s">
        <v>4236</v>
      </c>
      <c r="U3551" s="77" t="s">
        <v>4236</v>
      </c>
      <c r="V3551" s="64" t="s">
        <v>650</v>
      </c>
    </row>
    <row r="3552" spans="20:22" x14ac:dyDescent="0.2">
      <c r="T3552" s="62" t="s">
        <v>4237</v>
      </c>
      <c r="U3552" s="77" t="s">
        <v>4237</v>
      </c>
      <c r="V3552" s="64" t="s">
        <v>653</v>
      </c>
    </row>
    <row r="3553" spans="20:22" x14ac:dyDescent="0.2">
      <c r="T3553" s="62" t="s">
        <v>4238</v>
      </c>
      <c r="U3553" s="77" t="s">
        <v>4238</v>
      </c>
      <c r="V3553" s="64" t="s">
        <v>621</v>
      </c>
    </row>
    <row r="3554" spans="20:22" x14ac:dyDescent="0.2">
      <c r="T3554" s="62" t="s">
        <v>4239</v>
      </c>
      <c r="U3554" s="77" t="s">
        <v>4239</v>
      </c>
      <c r="V3554" s="64" t="s">
        <v>624</v>
      </c>
    </row>
    <row r="3555" spans="20:22" x14ac:dyDescent="0.2">
      <c r="T3555" s="62" t="s">
        <v>4240</v>
      </c>
      <c r="U3555" s="77" t="s">
        <v>4240</v>
      </c>
      <c r="V3555" s="64" t="s">
        <v>643</v>
      </c>
    </row>
    <row r="3556" spans="20:22" x14ac:dyDescent="0.2">
      <c r="T3556" s="62" t="s">
        <v>4241</v>
      </c>
      <c r="U3556" s="77" t="s">
        <v>4241</v>
      </c>
      <c r="V3556" s="64" t="s">
        <v>645</v>
      </c>
    </row>
    <row r="3557" spans="20:22" x14ac:dyDescent="0.2">
      <c r="T3557" s="62" t="s">
        <v>4242</v>
      </c>
      <c r="U3557" s="77" t="s">
        <v>4242</v>
      </c>
      <c r="V3557" s="64" t="s">
        <v>647</v>
      </c>
    </row>
    <row r="3558" spans="20:22" x14ac:dyDescent="0.2">
      <c r="T3558" s="62" t="s">
        <v>4243</v>
      </c>
      <c r="U3558" s="77" t="s">
        <v>4243</v>
      </c>
      <c r="V3558" s="64" t="s">
        <v>650</v>
      </c>
    </row>
    <row r="3559" spans="20:22" x14ac:dyDescent="0.2">
      <c r="T3559" s="62" t="s">
        <v>4244</v>
      </c>
      <c r="U3559" s="77" t="s">
        <v>4244</v>
      </c>
      <c r="V3559" s="64" t="s">
        <v>653</v>
      </c>
    </row>
    <row r="3560" spans="20:22" x14ac:dyDescent="0.2">
      <c r="T3560" s="62" t="s">
        <v>4245</v>
      </c>
      <c r="U3560" s="77" t="s">
        <v>4245</v>
      </c>
      <c r="V3560" s="64" t="s">
        <v>621</v>
      </c>
    </row>
    <row r="3561" spans="20:22" x14ac:dyDescent="0.2">
      <c r="T3561" s="62" t="s">
        <v>4246</v>
      </c>
      <c r="U3561" s="77" t="s">
        <v>4246</v>
      </c>
      <c r="V3561" s="64" t="s">
        <v>624</v>
      </c>
    </row>
    <row r="3562" spans="20:22" x14ac:dyDescent="0.2">
      <c r="T3562" s="62" t="s">
        <v>4247</v>
      </c>
      <c r="U3562" s="77" t="s">
        <v>4247</v>
      </c>
      <c r="V3562" s="64" t="s">
        <v>643</v>
      </c>
    </row>
    <row r="3563" spans="20:22" x14ac:dyDescent="0.2">
      <c r="T3563" s="62" t="s">
        <v>4248</v>
      </c>
      <c r="U3563" s="77" t="s">
        <v>4248</v>
      </c>
      <c r="V3563" s="64" t="s">
        <v>645</v>
      </c>
    </row>
    <row r="3564" spans="20:22" x14ac:dyDescent="0.2">
      <c r="T3564" s="62" t="s">
        <v>4249</v>
      </c>
      <c r="U3564" s="77" t="s">
        <v>4249</v>
      </c>
      <c r="V3564" s="64" t="s">
        <v>647</v>
      </c>
    </row>
    <row r="3565" spans="20:22" x14ac:dyDescent="0.2">
      <c r="T3565" s="62" t="s">
        <v>4250</v>
      </c>
      <c r="U3565" s="77" t="s">
        <v>4250</v>
      </c>
      <c r="V3565" s="64" t="s">
        <v>650</v>
      </c>
    </row>
    <row r="3566" spans="20:22" x14ac:dyDescent="0.2">
      <c r="T3566" s="62" t="s">
        <v>4251</v>
      </c>
      <c r="U3566" s="77" t="s">
        <v>4251</v>
      </c>
      <c r="V3566" s="64" t="s">
        <v>653</v>
      </c>
    </row>
    <row r="3567" spans="20:22" x14ac:dyDescent="0.2">
      <c r="T3567" s="62" t="s">
        <v>4252</v>
      </c>
      <c r="U3567" s="77" t="s">
        <v>4252</v>
      </c>
      <c r="V3567" s="64" t="s">
        <v>621</v>
      </c>
    </row>
    <row r="3568" spans="20:22" x14ac:dyDescent="0.2">
      <c r="T3568" s="62" t="s">
        <v>4253</v>
      </c>
      <c r="U3568" s="77" t="s">
        <v>4253</v>
      </c>
      <c r="V3568" s="64" t="s">
        <v>624</v>
      </c>
    </row>
    <row r="3569" spans="20:22" x14ac:dyDescent="0.2">
      <c r="T3569" s="62" t="s">
        <v>4254</v>
      </c>
      <c r="U3569" s="77" t="s">
        <v>4254</v>
      </c>
      <c r="V3569" s="64" t="s">
        <v>643</v>
      </c>
    </row>
    <row r="3570" spans="20:22" x14ac:dyDescent="0.2">
      <c r="T3570" s="62" t="s">
        <v>4255</v>
      </c>
      <c r="U3570" s="77" t="s">
        <v>4255</v>
      </c>
      <c r="V3570" s="64" t="s">
        <v>645</v>
      </c>
    </row>
    <row r="3571" spans="20:22" x14ac:dyDescent="0.2">
      <c r="T3571" s="62" t="s">
        <v>4256</v>
      </c>
      <c r="U3571" s="77" t="s">
        <v>4256</v>
      </c>
      <c r="V3571" s="64" t="s">
        <v>647</v>
      </c>
    </row>
    <row r="3572" spans="20:22" x14ac:dyDescent="0.2">
      <c r="T3572" s="62" t="s">
        <v>4257</v>
      </c>
      <c r="U3572" s="77" t="s">
        <v>4257</v>
      </c>
      <c r="V3572" s="64" t="s">
        <v>650</v>
      </c>
    </row>
    <row r="3573" spans="20:22" x14ac:dyDescent="0.2">
      <c r="T3573" s="62" t="s">
        <v>4258</v>
      </c>
      <c r="U3573" s="77" t="s">
        <v>4258</v>
      </c>
      <c r="V3573" s="64" t="s">
        <v>653</v>
      </c>
    </row>
    <row r="3574" spans="20:22" x14ac:dyDescent="0.2">
      <c r="T3574" s="62" t="s">
        <v>4259</v>
      </c>
      <c r="U3574" s="77" t="s">
        <v>4259</v>
      </c>
      <c r="V3574" s="64" t="s">
        <v>621</v>
      </c>
    </row>
    <row r="3575" spans="20:22" x14ac:dyDescent="0.2">
      <c r="T3575" s="62" t="s">
        <v>4260</v>
      </c>
      <c r="U3575" s="77" t="s">
        <v>4260</v>
      </c>
      <c r="V3575" s="64" t="s">
        <v>624</v>
      </c>
    </row>
    <row r="3576" spans="20:22" x14ac:dyDescent="0.2">
      <c r="T3576" s="62" t="s">
        <v>4261</v>
      </c>
      <c r="U3576" s="77" t="s">
        <v>4261</v>
      </c>
      <c r="V3576" s="64" t="s">
        <v>643</v>
      </c>
    </row>
    <row r="3577" spans="20:22" x14ac:dyDescent="0.2">
      <c r="T3577" s="62" t="s">
        <v>4262</v>
      </c>
      <c r="U3577" s="77" t="s">
        <v>4262</v>
      </c>
      <c r="V3577" s="64" t="s">
        <v>645</v>
      </c>
    </row>
    <row r="3578" spans="20:22" x14ac:dyDescent="0.2">
      <c r="T3578" s="62" t="s">
        <v>4263</v>
      </c>
      <c r="U3578" s="77" t="s">
        <v>4263</v>
      </c>
      <c r="V3578" s="64" t="s">
        <v>647</v>
      </c>
    </row>
    <row r="3579" spans="20:22" x14ac:dyDescent="0.2">
      <c r="T3579" s="62" t="s">
        <v>4264</v>
      </c>
      <c r="U3579" s="77" t="s">
        <v>4264</v>
      </c>
      <c r="V3579" s="64" t="s">
        <v>650</v>
      </c>
    </row>
    <row r="3580" spans="20:22" x14ac:dyDescent="0.2">
      <c r="T3580" s="62" t="s">
        <v>4265</v>
      </c>
      <c r="U3580" s="77" t="s">
        <v>4265</v>
      </c>
      <c r="V3580" s="64" t="s">
        <v>653</v>
      </c>
    </row>
    <row r="3581" spans="20:22" x14ac:dyDescent="0.2">
      <c r="T3581" s="62" t="s">
        <v>4266</v>
      </c>
      <c r="U3581" s="77" t="s">
        <v>4266</v>
      </c>
      <c r="V3581" s="64" t="s">
        <v>621</v>
      </c>
    </row>
    <row r="3582" spans="20:22" x14ac:dyDescent="0.2">
      <c r="T3582" s="62" t="s">
        <v>4267</v>
      </c>
      <c r="U3582" s="77" t="s">
        <v>4267</v>
      </c>
      <c r="V3582" s="64" t="s">
        <v>624</v>
      </c>
    </row>
    <row r="3583" spans="20:22" x14ac:dyDescent="0.2">
      <c r="T3583" s="62" t="s">
        <v>4268</v>
      </c>
      <c r="U3583" s="77" t="s">
        <v>4268</v>
      </c>
      <c r="V3583" s="64" t="s">
        <v>643</v>
      </c>
    </row>
    <row r="3584" spans="20:22" x14ac:dyDescent="0.2">
      <c r="T3584" s="62" t="s">
        <v>4269</v>
      </c>
      <c r="U3584" s="77" t="s">
        <v>4269</v>
      </c>
      <c r="V3584" s="64" t="s">
        <v>645</v>
      </c>
    </row>
    <row r="3585" spans="20:22" x14ac:dyDescent="0.2">
      <c r="T3585" s="62" t="s">
        <v>4270</v>
      </c>
      <c r="U3585" s="77" t="s">
        <v>4270</v>
      </c>
      <c r="V3585" s="64" t="s">
        <v>647</v>
      </c>
    </row>
    <row r="3586" spans="20:22" x14ac:dyDescent="0.2">
      <c r="T3586" s="62" t="s">
        <v>4271</v>
      </c>
      <c r="U3586" s="77" t="s">
        <v>4271</v>
      </c>
      <c r="V3586" s="64" t="s">
        <v>650</v>
      </c>
    </row>
    <row r="3587" spans="20:22" x14ac:dyDescent="0.2">
      <c r="T3587" s="62" t="s">
        <v>4273</v>
      </c>
      <c r="U3587" s="77" t="s">
        <v>4273</v>
      </c>
      <c r="V3587" s="64" t="s">
        <v>653</v>
      </c>
    </row>
    <row r="3588" spans="20:22" x14ac:dyDescent="0.2">
      <c r="T3588" s="62" t="s">
        <v>4274</v>
      </c>
      <c r="U3588" s="77" t="s">
        <v>4274</v>
      </c>
      <c r="V3588" s="64" t="s">
        <v>621</v>
      </c>
    </row>
    <row r="3589" spans="20:22" x14ac:dyDescent="0.2">
      <c r="T3589" s="62" t="s">
        <v>4275</v>
      </c>
      <c r="U3589" s="77" t="s">
        <v>4275</v>
      </c>
      <c r="V3589" s="64" t="s">
        <v>624</v>
      </c>
    </row>
    <row r="3590" spans="20:22" x14ac:dyDescent="0.2">
      <c r="T3590" s="62" t="s">
        <v>4276</v>
      </c>
      <c r="U3590" s="77" t="s">
        <v>4276</v>
      </c>
      <c r="V3590" s="64" t="s">
        <v>643</v>
      </c>
    </row>
    <row r="3591" spans="20:22" x14ac:dyDescent="0.2">
      <c r="T3591" s="62" t="s">
        <v>4277</v>
      </c>
      <c r="U3591" s="77" t="s">
        <v>4277</v>
      </c>
      <c r="V3591" s="64" t="s">
        <v>645</v>
      </c>
    </row>
    <row r="3592" spans="20:22" x14ac:dyDescent="0.2">
      <c r="T3592" s="62" t="s">
        <v>4278</v>
      </c>
      <c r="U3592" s="77" t="s">
        <v>4278</v>
      </c>
      <c r="V3592" s="64" t="s">
        <v>647</v>
      </c>
    </row>
    <row r="3593" spans="20:22" x14ac:dyDescent="0.2">
      <c r="T3593" s="62" t="s">
        <v>4279</v>
      </c>
      <c r="U3593" s="77" t="s">
        <v>4279</v>
      </c>
      <c r="V3593" s="64" t="s">
        <v>650</v>
      </c>
    </row>
    <row r="3594" spans="20:22" x14ac:dyDescent="0.2">
      <c r="T3594" s="62" t="s">
        <v>4280</v>
      </c>
      <c r="U3594" s="77" t="s">
        <v>4280</v>
      </c>
      <c r="V3594" s="64" t="s">
        <v>653</v>
      </c>
    </row>
    <row r="3595" spans="20:22" x14ac:dyDescent="0.2">
      <c r="T3595" s="62" t="s">
        <v>4281</v>
      </c>
      <c r="U3595" s="77" t="s">
        <v>4281</v>
      </c>
      <c r="V3595" s="64" t="s">
        <v>621</v>
      </c>
    </row>
    <row r="3596" spans="20:22" x14ac:dyDescent="0.2">
      <c r="T3596" s="62" t="s">
        <v>4282</v>
      </c>
      <c r="U3596" s="77" t="s">
        <v>4282</v>
      </c>
      <c r="V3596" s="64" t="s">
        <v>624</v>
      </c>
    </row>
    <row r="3597" spans="20:22" x14ac:dyDescent="0.2">
      <c r="T3597" s="62" t="s">
        <v>4283</v>
      </c>
      <c r="U3597" s="77" t="s">
        <v>4283</v>
      </c>
      <c r="V3597" s="64" t="s">
        <v>643</v>
      </c>
    </row>
    <row r="3598" spans="20:22" x14ac:dyDescent="0.2">
      <c r="T3598" s="62" t="s">
        <v>4284</v>
      </c>
      <c r="U3598" s="77" t="s">
        <v>4284</v>
      </c>
      <c r="V3598" s="64" t="s">
        <v>645</v>
      </c>
    </row>
    <row r="3599" spans="20:22" x14ac:dyDescent="0.2">
      <c r="T3599" s="62" t="s">
        <v>4285</v>
      </c>
      <c r="U3599" s="77" t="s">
        <v>4285</v>
      </c>
      <c r="V3599" s="64" t="s">
        <v>647</v>
      </c>
    </row>
    <row r="3600" spans="20:22" x14ac:dyDescent="0.2">
      <c r="T3600" s="62" t="s">
        <v>4286</v>
      </c>
      <c r="U3600" s="77" t="s">
        <v>4286</v>
      </c>
      <c r="V3600" s="64" t="s">
        <v>650</v>
      </c>
    </row>
    <row r="3601" spans="20:22" x14ac:dyDescent="0.2">
      <c r="T3601" s="62" t="s">
        <v>4287</v>
      </c>
      <c r="U3601" s="77" t="s">
        <v>4287</v>
      </c>
      <c r="V3601" s="64" t="s">
        <v>653</v>
      </c>
    </row>
    <row r="3602" spans="20:22" x14ac:dyDescent="0.2">
      <c r="T3602" s="62" t="s">
        <v>4288</v>
      </c>
      <c r="U3602" s="77" t="s">
        <v>4288</v>
      </c>
      <c r="V3602" s="64" t="s">
        <v>621</v>
      </c>
    </row>
    <row r="3603" spans="20:22" x14ac:dyDescent="0.2">
      <c r="T3603" s="62" t="s">
        <v>4289</v>
      </c>
      <c r="U3603" s="77" t="s">
        <v>4289</v>
      </c>
      <c r="V3603" s="64" t="s">
        <v>624</v>
      </c>
    </row>
    <row r="3604" spans="20:22" x14ac:dyDescent="0.2">
      <c r="T3604" s="62" t="s">
        <v>4290</v>
      </c>
      <c r="U3604" s="77" t="s">
        <v>4290</v>
      </c>
      <c r="V3604" s="64" t="s">
        <v>643</v>
      </c>
    </row>
    <row r="3605" spans="20:22" x14ac:dyDescent="0.2">
      <c r="T3605" s="62" t="s">
        <v>4291</v>
      </c>
      <c r="U3605" s="77" t="s">
        <v>4291</v>
      </c>
      <c r="V3605" s="64" t="s">
        <v>645</v>
      </c>
    </row>
    <row r="3606" spans="20:22" x14ac:dyDescent="0.2">
      <c r="T3606" s="62" t="s">
        <v>4292</v>
      </c>
      <c r="U3606" s="77" t="s">
        <v>4292</v>
      </c>
      <c r="V3606" s="64" t="s">
        <v>647</v>
      </c>
    </row>
    <row r="3607" spans="20:22" x14ac:dyDescent="0.2">
      <c r="T3607" s="62" t="s">
        <v>4293</v>
      </c>
      <c r="U3607" s="77" t="s">
        <v>4293</v>
      </c>
      <c r="V3607" s="64" t="s">
        <v>650</v>
      </c>
    </row>
    <row r="3608" spans="20:22" x14ac:dyDescent="0.2">
      <c r="T3608" s="62" t="s">
        <v>4294</v>
      </c>
      <c r="U3608" s="77" t="s">
        <v>4294</v>
      </c>
      <c r="V3608" s="64" t="s">
        <v>653</v>
      </c>
    </row>
    <row r="3609" spans="20:22" x14ac:dyDescent="0.2">
      <c r="T3609" s="62" t="s">
        <v>4295</v>
      </c>
      <c r="U3609" s="77" t="s">
        <v>4295</v>
      </c>
      <c r="V3609" s="64" t="s">
        <v>621</v>
      </c>
    </row>
    <row r="3610" spans="20:22" x14ac:dyDescent="0.2">
      <c r="T3610" s="62" t="s">
        <v>4296</v>
      </c>
      <c r="U3610" s="77" t="s">
        <v>4296</v>
      </c>
      <c r="V3610" s="64" t="s">
        <v>624</v>
      </c>
    </row>
    <row r="3611" spans="20:22" x14ac:dyDescent="0.2">
      <c r="T3611" s="62" t="s">
        <v>4297</v>
      </c>
      <c r="U3611" s="77" t="s">
        <v>4297</v>
      </c>
      <c r="V3611" s="64" t="s">
        <v>643</v>
      </c>
    </row>
    <row r="3612" spans="20:22" x14ac:dyDescent="0.2">
      <c r="T3612" s="62" t="s">
        <v>4298</v>
      </c>
      <c r="U3612" s="77" t="s">
        <v>4298</v>
      </c>
      <c r="V3612" s="64" t="s">
        <v>645</v>
      </c>
    </row>
    <row r="3613" spans="20:22" x14ac:dyDescent="0.2">
      <c r="T3613" s="62" t="s">
        <v>4299</v>
      </c>
      <c r="U3613" s="77" t="s">
        <v>4299</v>
      </c>
      <c r="V3613" s="64" t="s">
        <v>647</v>
      </c>
    </row>
    <row r="3614" spans="20:22" x14ac:dyDescent="0.2">
      <c r="T3614" s="62" t="s">
        <v>4300</v>
      </c>
      <c r="U3614" s="77" t="s">
        <v>4300</v>
      </c>
      <c r="V3614" s="64" t="s">
        <v>650</v>
      </c>
    </row>
    <row r="3615" spans="20:22" x14ac:dyDescent="0.2">
      <c r="T3615" s="62" t="s">
        <v>4301</v>
      </c>
      <c r="U3615" s="77" t="s">
        <v>4301</v>
      </c>
      <c r="V3615" s="64" t="s">
        <v>653</v>
      </c>
    </row>
    <row r="3616" spans="20:22" x14ac:dyDescent="0.2">
      <c r="T3616" s="62" t="s">
        <v>4302</v>
      </c>
      <c r="U3616" s="77" t="s">
        <v>4302</v>
      </c>
      <c r="V3616" s="64" t="s">
        <v>621</v>
      </c>
    </row>
    <row r="3617" spans="20:22" x14ac:dyDescent="0.2">
      <c r="T3617" s="62" t="s">
        <v>4303</v>
      </c>
      <c r="U3617" s="77" t="s">
        <v>4303</v>
      </c>
      <c r="V3617" s="64" t="s">
        <v>624</v>
      </c>
    </row>
    <row r="3618" spans="20:22" x14ac:dyDescent="0.2">
      <c r="T3618" s="62" t="s">
        <v>4304</v>
      </c>
      <c r="U3618" s="77" t="s">
        <v>4304</v>
      </c>
      <c r="V3618" s="64" t="s">
        <v>643</v>
      </c>
    </row>
    <row r="3619" spans="20:22" x14ac:dyDescent="0.2">
      <c r="T3619" s="62" t="s">
        <v>4305</v>
      </c>
      <c r="U3619" s="77" t="s">
        <v>4305</v>
      </c>
      <c r="V3619" s="64" t="s">
        <v>645</v>
      </c>
    </row>
    <row r="3620" spans="20:22" x14ac:dyDescent="0.2">
      <c r="T3620" s="62" t="s">
        <v>4306</v>
      </c>
      <c r="U3620" s="77" t="s">
        <v>4306</v>
      </c>
      <c r="V3620" s="64" t="s">
        <v>647</v>
      </c>
    </row>
    <row r="3621" spans="20:22" x14ac:dyDescent="0.2">
      <c r="T3621" s="62" t="s">
        <v>4307</v>
      </c>
      <c r="U3621" s="77" t="s">
        <v>4307</v>
      </c>
      <c r="V3621" s="64" t="s">
        <v>650</v>
      </c>
    </row>
    <row r="3622" spans="20:22" x14ac:dyDescent="0.2">
      <c r="T3622" s="62" t="s">
        <v>4308</v>
      </c>
      <c r="U3622" s="77" t="s">
        <v>4308</v>
      </c>
      <c r="V3622" s="64" t="s">
        <v>653</v>
      </c>
    </row>
    <row r="3623" spans="20:22" x14ac:dyDescent="0.2">
      <c r="T3623" s="62" t="s">
        <v>4309</v>
      </c>
      <c r="U3623" s="77" t="s">
        <v>4309</v>
      </c>
      <c r="V3623" s="64" t="s">
        <v>621</v>
      </c>
    </row>
    <row r="3624" spans="20:22" x14ac:dyDescent="0.2">
      <c r="T3624" s="62" t="s">
        <v>4310</v>
      </c>
      <c r="U3624" s="77" t="s">
        <v>4310</v>
      </c>
      <c r="V3624" s="64" t="s">
        <v>624</v>
      </c>
    </row>
    <row r="3625" spans="20:22" x14ac:dyDescent="0.2">
      <c r="T3625" s="62" t="s">
        <v>4311</v>
      </c>
      <c r="U3625" s="77" t="s">
        <v>4311</v>
      </c>
      <c r="V3625" s="64" t="s">
        <v>643</v>
      </c>
    </row>
    <row r="3626" spans="20:22" x14ac:dyDescent="0.2">
      <c r="T3626" s="62" t="s">
        <v>4312</v>
      </c>
      <c r="U3626" s="77" t="s">
        <v>4312</v>
      </c>
      <c r="V3626" s="64" t="s">
        <v>645</v>
      </c>
    </row>
    <row r="3627" spans="20:22" x14ac:dyDescent="0.2">
      <c r="T3627" s="62" t="s">
        <v>4313</v>
      </c>
      <c r="U3627" s="77" t="s">
        <v>4313</v>
      </c>
      <c r="V3627" s="64" t="s">
        <v>647</v>
      </c>
    </row>
    <row r="3628" spans="20:22" x14ac:dyDescent="0.2">
      <c r="T3628" s="62" t="s">
        <v>4314</v>
      </c>
      <c r="U3628" s="77" t="s">
        <v>4314</v>
      </c>
      <c r="V3628" s="64" t="s">
        <v>650</v>
      </c>
    </row>
    <row r="3629" spans="20:22" x14ac:dyDescent="0.2">
      <c r="T3629" s="62" t="s">
        <v>4315</v>
      </c>
      <c r="U3629" s="77" t="s">
        <v>4315</v>
      </c>
      <c r="V3629" s="64" t="s">
        <v>653</v>
      </c>
    </row>
    <row r="3630" spans="20:22" x14ac:dyDescent="0.2">
      <c r="T3630" s="62" t="s">
        <v>4316</v>
      </c>
      <c r="U3630" s="77" t="s">
        <v>4316</v>
      </c>
      <c r="V3630" s="64" t="s">
        <v>621</v>
      </c>
    </row>
    <row r="3631" spans="20:22" x14ac:dyDescent="0.2">
      <c r="T3631" s="62" t="s">
        <v>4317</v>
      </c>
      <c r="U3631" s="77" t="s">
        <v>4317</v>
      </c>
      <c r="V3631" s="64" t="s">
        <v>624</v>
      </c>
    </row>
    <row r="3632" spans="20:22" x14ac:dyDescent="0.2">
      <c r="T3632" s="62" t="s">
        <v>4318</v>
      </c>
      <c r="U3632" s="77" t="s">
        <v>4318</v>
      </c>
      <c r="V3632" s="64" t="s">
        <v>643</v>
      </c>
    </row>
    <row r="3633" spans="20:22" x14ac:dyDescent="0.2">
      <c r="T3633" s="62" t="s">
        <v>4319</v>
      </c>
      <c r="U3633" s="77" t="s">
        <v>4319</v>
      </c>
      <c r="V3633" s="64" t="s">
        <v>645</v>
      </c>
    </row>
    <row r="3634" spans="20:22" x14ac:dyDescent="0.2">
      <c r="T3634" s="62" t="s">
        <v>4320</v>
      </c>
      <c r="U3634" s="77" t="s">
        <v>4320</v>
      </c>
      <c r="V3634" s="64" t="s">
        <v>647</v>
      </c>
    </row>
    <row r="3635" spans="20:22" x14ac:dyDescent="0.2">
      <c r="T3635" s="62" t="s">
        <v>4321</v>
      </c>
      <c r="U3635" s="77" t="s">
        <v>4321</v>
      </c>
      <c r="V3635" s="64" t="s">
        <v>650</v>
      </c>
    </row>
    <row r="3636" spans="20:22" x14ac:dyDescent="0.2">
      <c r="T3636" s="62" t="s">
        <v>4322</v>
      </c>
      <c r="U3636" s="77" t="s">
        <v>4322</v>
      </c>
      <c r="V3636" s="64" t="s">
        <v>653</v>
      </c>
    </row>
    <row r="3637" spans="20:22" x14ac:dyDescent="0.2">
      <c r="T3637" s="62" t="s">
        <v>4323</v>
      </c>
      <c r="U3637" s="77" t="s">
        <v>4323</v>
      </c>
      <c r="V3637" s="64" t="s">
        <v>621</v>
      </c>
    </row>
    <row r="3638" spans="20:22" x14ac:dyDescent="0.2">
      <c r="T3638" s="62" t="s">
        <v>4324</v>
      </c>
      <c r="U3638" s="77" t="s">
        <v>4324</v>
      </c>
      <c r="V3638" s="64" t="s">
        <v>624</v>
      </c>
    </row>
    <row r="3639" spans="20:22" x14ac:dyDescent="0.2">
      <c r="T3639" s="62" t="s">
        <v>4325</v>
      </c>
      <c r="U3639" s="77" t="s">
        <v>4325</v>
      </c>
      <c r="V3639" s="64" t="s">
        <v>643</v>
      </c>
    </row>
    <row r="3640" spans="20:22" x14ac:dyDescent="0.2">
      <c r="T3640" s="62" t="s">
        <v>4326</v>
      </c>
      <c r="U3640" s="77" t="s">
        <v>4326</v>
      </c>
      <c r="V3640" s="64" t="s">
        <v>645</v>
      </c>
    </row>
    <row r="3641" spans="20:22" x14ac:dyDescent="0.2">
      <c r="T3641" s="62" t="s">
        <v>4327</v>
      </c>
      <c r="U3641" s="77" t="s">
        <v>4327</v>
      </c>
      <c r="V3641" s="64" t="s">
        <v>647</v>
      </c>
    </row>
    <row r="3642" spans="20:22" x14ac:dyDescent="0.2">
      <c r="T3642" s="62" t="s">
        <v>4328</v>
      </c>
      <c r="U3642" s="77" t="s">
        <v>4328</v>
      </c>
      <c r="V3642" s="64" t="s">
        <v>650</v>
      </c>
    </row>
    <row r="3643" spans="20:22" x14ac:dyDescent="0.2">
      <c r="T3643" s="62" t="s">
        <v>4329</v>
      </c>
      <c r="U3643" s="77" t="s">
        <v>4329</v>
      </c>
      <c r="V3643" s="64" t="s">
        <v>653</v>
      </c>
    </row>
    <row r="3644" spans="20:22" x14ac:dyDescent="0.2">
      <c r="T3644" s="62" t="s">
        <v>4330</v>
      </c>
      <c r="U3644" s="77" t="s">
        <v>4330</v>
      </c>
      <c r="V3644" s="64" t="s">
        <v>621</v>
      </c>
    </row>
    <row r="3645" spans="20:22" x14ac:dyDescent="0.2">
      <c r="T3645" s="62" t="s">
        <v>4331</v>
      </c>
      <c r="U3645" s="77" t="s">
        <v>4331</v>
      </c>
      <c r="V3645" s="64" t="s">
        <v>624</v>
      </c>
    </row>
    <row r="3646" spans="20:22" x14ac:dyDescent="0.2">
      <c r="T3646" s="62" t="s">
        <v>4332</v>
      </c>
      <c r="U3646" s="77" t="s">
        <v>4332</v>
      </c>
      <c r="V3646" s="64" t="s">
        <v>643</v>
      </c>
    </row>
    <row r="3647" spans="20:22" x14ac:dyDescent="0.2">
      <c r="T3647" s="62" t="s">
        <v>4333</v>
      </c>
      <c r="U3647" s="77" t="s">
        <v>4333</v>
      </c>
      <c r="V3647" s="64" t="s">
        <v>645</v>
      </c>
    </row>
    <row r="3648" spans="20:22" x14ac:dyDescent="0.2">
      <c r="T3648" s="62" t="s">
        <v>4334</v>
      </c>
      <c r="U3648" s="77" t="s">
        <v>4334</v>
      </c>
      <c r="V3648" s="64" t="s">
        <v>647</v>
      </c>
    </row>
    <row r="3649" spans="20:22" x14ac:dyDescent="0.2">
      <c r="T3649" s="62" t="s">
        <v>4335</v>
      </c>
      <c r="U3649" s="77" t="s">
        <v>4335</v>
      </c>
      <c r="V3649" s="64" t="s">
        <v>650</v>
      </c>
    </row>
    <row r="3650" spans="20:22" x14ac:dyDescent="0.2">
      <c r="T3650" s="62" t="s">
        <v>4336</v>
      </c>
      <c r="U3650" s="77" t="s">
        <v>4336</v>
      </c>
      <c r="V3650" s="64" t="s">
        <v>653</v>
      </c>
    </row>
    <row r="3651" spans="20:22" x14ac:dyDescent="0.2">
      <c r="T3651" s="62" t="s">
        <v>4337</v>
      </c>
      <c r="U3651" s="77" t="s">
        <v>4337</v>
      </c>
      <c r="V3651" s="64" t="s">
        <v>621</v>
      </c>
    </row>
    <row r="3652" spans="20:22" x14ac:dyDescent="0.2">
      <c r="T3652" s="62" t="s">
        <v>4338</v>
      </c>
      <c r="U3652" s="77" t="s">
        <v>4338</v>
      </c>
      <c r="V3652" s="64" t="s">
        <v>624</v>
      </c>
    </row>
    <row r="3653" spans="20:22" x14ac:dyDescent="0.2">
      <c r="T3653" s="62" t="s">
        <v>4339</v>
      </c>
      <c r="U3653" s="77" t="s">
        <v>4339</v>
      </c>
      <c r="V3653" s="64" t="s">
        <v>643</v>
      </c>
    </row>
    <row r="3654" spans="20:22" x14ac:dyDescent="0.2">
      <c r="T3654" s="62" t="s">
        <v>4340</v>
      </c>
      <c r="U3654" s="77" t="s">
        <v>4340</v>
      </c>
      <c r="V3654" s="64" t="s">
        <v>645</v>
      </c>
    </row>
    <row r="3655" spans="20:22" x14ac:dyDescent="0.2">
      <c r="T3655" s="62" t="s">
        <v>4341</v>
      </c>
      <c r="U3655" s="77" t="s">
        <v>4341</v>
      </c>
      <c r="V3655" s="64" t="s">
        <v>647</v>
      </c>
    </row>
    <row r="3656" spans="20:22" x14ac:dyDescent="0.2">
      <c r="T3656" s="62" t="s">
        <v>4342</v>
      </c>
      <c r="U3656" s="77" t="s">
        <v>4342</v>
      </c>
      <c r="V3656" s="64" t="s">
        <v>650</v>
      </c>
    </row>
    <row r="3657" spans="20:22" x14ac:dyDescent="0.2">
      <c r="T3657" s="62" t="s">
        <v>4343</v>
      </c>
      <c r="U3657" s="77" t="s">
        <v>4343</v>
      </c>
      <c r="V3657" s="64" t="s">
        <v>653</v>
      </c>
    </row>
    <row r="3658" spans="20:22" x14ac:dyDescent="0.2">
      <c r="T3658" s="62" t="s">
        <v>4344</v>
      </c>
      <c r="U3658" s="77" t="s">
        <v>4344</v>
      </c>
      <c r="V3658" s="64" t="s">
        <v>621</v>
      </c>
    </row>
    <row r="3659" spans="20:22" x14ac:dyDescent="0.2">
      <c r="T3659" s="62" t="s">
        <v>4345</v>
      </c>
      <c r="U3659" s="77" t="s">
        <v>4345</v>
      </c>
      <c r="V3659" s="64" t="s">
        <v>624</v>
      </c>
    </row>
    <row r="3660" spans="20:22" x14ac:dyDescent="0.2">
      <c r="T3660" s="62" t="s">
        <v>4346</v>
      </c>
      <c r="U3660" s="77" t="s">
        <v>4346</v>
      </c>
      <c r="V3660" s="64" t="s">
        <v>643</v>
      </c>
    </row>
    <row r="3661" spans="20:22" x14ac:dyDescent="0.2">
      <c r="T3661" s="62" t="s">
        <v>4347</v>
      </c>
      <c r="U3661" s="77" t="s">
        <v>4347</v>
      </c>
      <c r="V3661" s="64" t="s">
        <v>645</v>
      </c>
    </row>
    <row r="3662" spans="20:22" x14ac:dyDescent="0.2">
      <c r="T3662" s="62" t="s">
        <v>4348</v>
      </c>
      <c r="U3662" s="77" t="s">
        <v>4348</v>
      </c>
      <c r="V3662" s="64" t="s">
        <v>647</v>
      </c>
    </row>
    <row r="3663" spans="20:22" x14ac:dyDescent="0.2">
      <c r="T3663" s="62" t="s">
        <v>4349</v>
      </c>
      <c r="U3663" s="77" t="s">
        <v>4349</v>
      </c>
      <c r="V3663" s="64" t="s">
        <v>650</v>
      </c>
    </row>
    <row r="3664" spans="20:22" x14ac:dyDescent="0.2">
      <c r="T3664" s="62" t="s">
        <v>4350</v>
      </c>
      <c r="U3664" s="77" t="s">
        <v>4350</v>
      </c>
      <c r="V3664" s="64" t="s">
        <v>653</v>
      </c>
    </row>
    <row r="3665" spans="20:22" x14ac:dyDescent="0.2">
      <c r="T3665" s="62" t="s">
        <v>4351</v>
      </c>
      <c r="U3665" s="77" t="s">
        <v>4351</v>
      </c>
      <c r="V3665" s="64" t="s">
        <v>621</v>
      </c>
    </row>
    <row r="3666" spans="20:22" x14ac:dyDescent="0.2">
      <c r="T3666" s="62" t="s">
        <v>4352</v>
      </c>
      <c r="U3666" s="77" t="s">
        <v>4352</v>
      </c>
      <c r="V3666" s="64" t="s">
        <v>624</v>
      </c>
    </row>
    <row r="3667" spans="20:22" x14ac:dyDescent="0.2">
      <c r="T3667" s="62" t="s">
        <v>4353</v>
      </c>
      <c r="U3667" s="77" t="s">
        <v>4353</v>
      </c>
      <c r="V3667" s="64" t="s">
        <v>643</v>
      </c>
    </row>
    <row r="3668" spans="20:22" x14ac:dyDescent="0.2">
      <c r="T3668" s="62" t="s">
        <v>4354</v>
      </c>
      <c r="U3668" s="77" t="s">
        <v>4354</v>
      </c>
      <c r="V3668" s="64" t="s">
        <v>645</v>
      </c>
    </row>
    <row r="3669" spans="20:22" x14ac:dyDescent="0.2">
      <c r="T3669" s="62" t="s">
        <v>4355</v>
      </c>
      <c r="U3669" s="77" t="s">
        <v>4355</v>
      </c>
      <c r="V3669" s="64" t="s">
        <v>647</v>
      </c>
    </row>
    <row r="3670" spans="20:22" x14ac:dyDescent="0.2">
      <c r="T3670" s="62" t="s">
        <v>4356</v>
      </c>
      <c r="U3670" s="77" t="s">
        <v>4356</v>
      </c>
      <c r="V3670" s="64" t="s">
        <v>650</v>
      </c>
    </row>
    <row r="3671" spans="20:22" x14ac:dyDescent="0.2">
      <c r="T3671" s="62" t="s">
        <v>4357</v>
      </c>
      <c r="U3671" s="77" t="s">
        <v>4357</v>
      </c>
      <c r="V3671" s="64" t="s">
        <v>653</v>
      </c>
    </row>
    <row r="3672" spans="20:22" x14ac:dyDescent="0.2">
      <c r="T3672" s="62" t="s">
        <v>4358</v>
      </c>
      <c r="U3672" s="77" t="s">
        <v>4358</v>
      </c>
      <c r="V3672" s="64" t="s">
        <v>621</v>
      </c>
    </row>
    <row r="3673" spans="20:22" x14ac:dyDescent="0.2">
      <c r="T3673" s="62" t="s">
        <v>4359</v>
      </c>
      <c r="U3673" s="77" t="s">
        <v>4359</v>
      </c>
      <c r="V3673" s="64" t="s">
        <v>624</v>
      </c>
    </row>
    <row r="3674" spans="20:22" x14ac:dyDescent="0.2">
      <c r="T3674" s="62" t="s">
        <v>4360</v>
      </c>
      <c r="U3674" s="77" t="s">
        <v>4360</v>
      </c>
      <c r="V3674" s="64" t="s">
        <v>643</v>
      </c>
    </row>
    <row r="3675" spans="20:22" x14ac:dyDescent="0.2">
      <c r="T3675" s="62" t="s">
        <v>4361</v>
      </c>
      <c r="U3675" s="77" t="s">
        <v>4361</v>
      </c>
      <c r="V3675" s="64" t="s">
        <v>645</v>
      </c>
    </row>
    <row r="3676" spans="20:22" x14ac:dyDescent="0.2">
      <c r="T3676" s="62" t="s">
        <v>4362</v>
      </c>
      <c r="U3676" s="77" t="s">
        <v>4362</v>
      </c>
      <c r="V3676" s="64" t="s">
        <v>647</v>
      </c>
    </row>
    <row r="3677" spans="20:22" x14ac:dyDescent="0.2">
      <c r="T3677" s="62" t="s">
        <v>4363</v>
      </c>
      <c r="U3677" s="77" t="s">
        <v>4363</v>
      </c>
      <c r="V3677" s="64" t="s">
        <v>650</v>
      </c>
    </row>
    <row r="3678" spans="20:22" x14ac:dyDescent="0.2">
      <c r="T3678" s="62" t="s">
        <v>4364</v>
      </c>
      <c r="U3678" s="77" t="s">
        <v>4364</v>
      </c>
      <c r="V3678" s="64" t="s">
        <v>653</v>
      </c>
    </row>
    <row r="3679" spans="20:22" x14ac:dyDescent="0.2">
      <c r="T3679" s="62" t="s">
        <v>4365</v>
      </c>
      <c r="U3679" s="77" t="s">
        <v>4365</v>
      </c>
      <c r="V3679" s="64" t="s">
        <v>621</v>
      </c>
    </row>
    <row r="3680" spans="20:22" x14ac:dyDescent="0.2">
      <c r="T3680" s="62" t="s">
        <v>4366</v>
      </c>
      <c r="U3680" s="77" t="s">
        <v>4366</v>
      </c>
      <c r="V3680" s="64" t="s">
        <v>624</v>
      </c>
    </row>
    <row r="3681" spans="20:22" x14ac:dyDescent="0.2">
      <c r="T3681" s="62" t="s">
        <v>4367</v>
      </c>
      <c r="U3681" s="77" t="s">
        <v>4367</v>
      </c>
      <c r="V3681" s="64" t="s">
        <v>643</v>
      </c>
    </row>
    <row r="3682" spans="20:22" x14ac:dyDescent="0.2">
      <c r="T3682" s="62" t="s">
        <v>4368</v>
      </c>
      <c r="U3682" s="77" t="s">
        <v>4368</v>
      </c>
      <c r="V3682" s="64" t="s">
        <v>645</v>
      </c>
    </row>
    <row r="3683" spans="20:22" x14ac:dyDescent="0.2">
      <c r="T3683" s="62" t="s">
        <v>4369</v>
      </c>
      <c r="U3683" s="77" t="s">
        <v>4369</v>
      </c>
      <c r="V3683" s="64" t="s">
        <v>647</v>
      </c>
    </row>
    <row r="3684" spans="20:22" x14ac:dyDescent="0.2">
      <c r="T3684" s="62" t="s">
        <v>4370</v>
      </c>
      <c r="U3684" s="77" t="s">
        <v>4370</v>
      </c>
      <c r="V3684" s="64" t="s">
        <v>650</v>
      </c>
    </row>
    <row r="3685" spans="20:22" x14ac:dyDescent="0.2">
      <c r="T3685" s="62" t="s">
        <v>4371</v>
      </c>
      <c r="U3685" s="77" t="s">
        <v>4371</v>
      </c>
      <c r="V3685" s="64" t="s">
        <v>653</v>
      </c>
    </row>
    <row r="3686" spans="20:22" x14ac:dyDescent="0.2">
      <c r="T3686" s="62" t="s">
        <v>4372</v>
      </c>
      <c r="U3686" s="77" t="s">
        <v>4372</v>
      </c>
      <c r="V3686" s="64" t="s">
        <v>621</v>
      </c>
    </row>
    <row r="3687" spans="20:22" x14ac:dyDescent="0.2">
      <c r="T3687" s="62" t="s">
        <v>4373</v>
      </c>
      <c r="U3687" s="77" t="s">
        <v>4373</v>
      </c>
      <c r="V3687" s="64" t="s">
        <v>624</v>
      </c>
    </row>
    <row r="3688" spans="20:22" x14ac:dyDescent="0.2">
      <c r="T3688" s="62" t="s">
        <v>4374</v>
      </c>
      <c r="U3688" s="77" t="s">
        <v>4374</v>
      </c>
      <c r="V3688" s="64" t="s">
        <v>643</v>
      </c>
    </row>
    <row r="3689" spans="20:22" x14ac:dyDescent="0.2">
      <c r="T3689" s="62" t="s">
        <v>4375</v>
      </c>
      <c r="U3689" s="77" t="s">
        <v>4375</v>
      </c>
      <c r="V3689" s="64" t="s">
        <v>645</v>
      </c>
    </row>
    <row r="3690" spans="20:22" x14ac:dyDescent="0.2">
      <c r="T3690" s="62" t="s">
        <v>4376</v>
      </c>
      <c r="U3690" s="77" t="s">
        <v>4376</v>
      </c>
      <c r="V3690" s="64" t="s">
        <v>647</v>
      </c>
    </row>
    <row r="3691" spans="20:22" x14ac:dyDescent="0.2">
      <c r="T3691" s="62" t="s">
        <v>4377</v>
      </c>
      <c r="U3691" s="77" t="s">
        <v>4377</v>
      </c>
      <c r="V3691" s="64" t="s">
        <v>650</v>
      </c>
    </row>
    <row r="3692" spans="20:22" x14ac:dyDescent="0.2">
      <c r="T3692" s="62" t="s">
        <v>4378</v>
      </c>
      <c r="U3692" s="77" t="s">
        <v>4378</v>
      </c>
      <c r="V3692" s="64" t="s">
        <v>653</v>
      </c>
    </row>
    <row r="3693" spans="20:22" x14ac:dyDescent="0.2">
      <c r="T3693" s="62" t="s">
        <v>4379</v>
      </c>
      <c r="U3693" s="77" t="s">
        <v>4379</v>
      </c>
      <c r="V3693" s="64" t="s">
        <v>621</v>
      </c>
    </row>
    <row r="3694" spans="20:22" x14ac:dyDescent="0.2">
      <c r="T3694" s="62" t="s">
        <v>4380</v>
      </c>
      <c r="U3694" s="77" t="s">
        <v>4380</v>
      </c>
      <c r="V3694" s="64" t="s">
        <v>624</v>
      </c>
    </row>
    <row r="3695" spans="20:22" x14ac:dyDescent="0.2">
      <c r="T3695" s="62" t="s">
        <v>4381</v>
      </c>
      <c r="U3695" s="77" t="s">
        <v>4381</v>
      </c>
      <c r="V3695" s="64" t="s">
        <v>643</v>
      </c>
    </row>
    <row r="3696" spans="20:22" x14ac:dyDescent="0.2">
      <c r="T3696" s="62" t="s">
        <v>4382</v>
      </c>
      <c r="U3696" s="77" t="s">
        <v>4382</v>
      </c>
      <c r="V3696" s="64" t="s">
        <v>645</v>
      </c>
    </row>
    <row r="3697" spans="20:22" x14ac:dyDescent="0.2">
      <c r="T3697" s="62" t="s">
        <v>4383</v>
      </c>
      <c r="U3697" s="77" t="s">
        <v>4383</v>
      </c>
      <c r="V3697" s="64" t="s">
        <v>647</v>
      </c>
    </row>
    <row r="3698" spans="20:22" x14ac:dyDescent="0.2">
      <c r="T3698" s="62" t="s">
        <v>4384</v>
      </c>
      <c r="U3698" s="77" t="s">
        <v>4384</v>
      </c>
      <c r="V3698" s="64" t="s">
        <v>650</v>
      </c>
    </row>
    <row r="3699" spans="20:22" x14ac:dyDescent="0.2">
      <c r="T3699" s="62" t="s">
        <v>4385</v>
      </c>
      <c r="U3699" s="77" t="s">
        <v>4385</v>
      </c>
      <c r="V3699" s="64" t="s">
        <v>653</v>
      </c>
    </row>
    <row r="3700" spans="20:22" x14ac:dyDescent="0.2">
      <c r="T3700" s="62" t="s">
        <v>4386</v>
      </c>
      <c r="U3700" s="77" t="s">
        <v>4386</v>
      </c>
      <c r="V3700" s="64" t="s">
        <v>621</v>
      </c>
    </row>
    <row r="3701" spans="20:22" x14ac:dyDescent="0.2">
      <c r="T3701" s="62" t="s">
        <v>4387</v>
      </c>
      <c r="U3701" s="77" t="s">
        <v>4387</v>
      </c>
      <c r="V3701" s="64" t="s">
        <v>624</v>
      </c>
    </row>
    <row r="3702" spans="20:22" x14ac:dyDescent="0.2">
      <c r="T3702" s="62" t="s">
        <v>4388</v>
      </c>
      <c r="U3702" s="77" t="s">
        <v>4388</v>
      </c>
      <c r="V3702" s="64" t="s">
        <v>643</v>
      </c>
    </row>
    <row r="3703" spans="20:22" x14ac:dyDescent="0.2">
      <c r="T3703" s="62" t="s">
        <v>4389</v>
      </c>
      <c r="U3703" s="77" t="s">
        <v>4389</v>
      </c>
      <c r="V3703" s="64" t="s">
        <v>645</v>
      </c>
    </row>
    <row r="3704" spans="20:22" x14ac:dyDescent="0.2">
      <c r="T3704" s="62" t="s">
        <v>4390</v>
      </c>
      <c r="U3704" s="77" t="s">
        <v>4390</v>
      </c>
      <c r="V3704" s="64" t="s">
        <v>647</v>
      </c>
    </row>
    <row r="3705" spans="20:22" x14ac:dyDescent="0.2">
      <c r="T3705" s="62" t="s">
        <v>4391</v>
      </c>
      <c r="U3705" s="77" t="s">
        <v>4391</v>
      </c>
      <c r="V3705" s="64" t="s">
        <v>650</v>
      </c>
    </row>
    <row r="3706" spans="20:22" x14ac:dyDescent="0.2">
      <c r="T3706" s="62" t="s">
        <v>4392</v>
      </c>
      <c r="U3706" s="77" t="s">
        <v>4392</v>
      </c>
      <c r="V3706" s="64" t="s">
        <v>653</v>
      </c>
    </row>
    <row r="3707" spans="20:22" x14ac:dyDescent="0.2">
      <c r="T3707" s="62" t="s">
        <v>4393</v>
      </c>
      <c r="U3707" s="77" t="s">
        <v>4393</v>
      </c>
      <c r="V3707" s="64" t="s">
        <v>621</v>
      </c>
    </row>
    <row r="3708" spans="20:22" x14ac:dyDescent="0.2">
      <c r="T3708" s="62" t="s">
        <v>4394</v>
      </c>
      <c r="U3708" s="77" t="s">
        <v>4394</v>
      </c>
      <c r="V3708" s="64" t="s">
        <v>624</v>
      </c>
    </row>
    <row r="3709" spans="20:22" x14ac:dyDescent="0.2">
      <c r="T3709" s="62" t="s">
        <v>4395</v>
      </c>
      <c r="U3709" s="77" t="s">
        <v>4395</v>
      </c>
      <c r="V3709" s="64" t="s">
        <v>643</v>
      </c>
    </row>
    <row r="3710" spans="20:22" x14ac:dyDescent="0.2">
      <c r="T3710" s="62" t="s">
        <v>4396</v>
      </c>
      <c r="U3710" s="77" t="s">
        <v>4396</v>
      </c>
      <c r="V3710" s="64" t="s">
        <v>645</v>
      </c>
    </row>
    <row r="3711" spans="20:22" x14ac:dyDescent="0.2">
      <c r="T3711" s="62" t="s">
        <v>4397</v>
      </c>
      <c r="U3711" s="77" t="s">
        <v>4397</v>
      </c>
      <c r="V3711" s="64" t="s">
        <v>647</v>
      </c>
    </row>
    <row r="3712" spans="20:22" x14ac:dyDescent="0.2">
      <c r="T3712" s="62" t="s">
        <v>4398</v>
      </c>
      <c r="U3712" s="77" t="s">
        <v>4398</v>
      </c>
      <c r="V3712" s="64" t="s">
        <v>650</v>
      </c>
    </row>
    <row r="3713" spans="20:22" x14ac:dyDescent="0.2">
      <c r="T3713" s="62" t="s">
        <v>4399</v>
      </c>
      <c r="U3713" s="77" t="s">
        <v>4399</v>
      </c>
      <c r="V3713" s="64" t="s">
        <v>653</v>
      </c>
    </row>
    <row r="3714" spans="20:22" x14ac:dyDescent="0.2">
      <c r="T3714" s="62" t="s">
        <v>4400</v>
      </c>
      <c r="U3714" s="77" t="s">
        <v>4400</v>
      </c>
      <c r="V3714" s="64" t="s">
        <v>621</v>
      </c>
    </row>
    <row r="3715" spans="20:22" x14ac:dyDescent="0.2">
      <c r="T3715" s="62" t="s">
        <v>4401</v>
      </c>
      <c r="U3715" s="77" t="s">
        <v>4401</v>
      </c>
      <c r="V3715" s="64" t="s">
        <v>624</v>
      </c>
    </row>
    <row r="3716" spans="20:22" x14ac:dyDescent="0.2">
      <c r="T3716" s="62" t="s">
        <v>4402</v>
      </c>
      <c r="U3716" s="77" t="s">
        <v>4402</v>
      </c>
      <c r="V3716" s="64" t="s">
        <v>643</v>
      </c>
    </row>
    <row r="3717" spans="20:22" x14ac:dyDescent="0.2">
      <c r="T3717" s="62" t="s">
        <v>4403</v>
      </c>
      <c r="U3717" s="77" t="s">
        <v>4403</v>
      </c>
      <c r="V3717" s="64" t="s">
        <v>645</v>
      </c>
    </row>
    <row r="3718" spans="20:22" x14ac:dyDescent="0.2">
      <c r="T3718" s="62" t="s">
        <v>4404</v>
      </c>
      <c r="U3718" s="77" t="s">
        <v>4404</v>
      </c>
      <c r="V3718" s="64" t="s">
        <v>647</v>
      </c>
    </row>
    <row r="3719" spans="20:22" x14ac:dyDescent="0.2">
      <c r="T3719" s="62" t="s">
        <v>4405</v>
      </c>
      <c r="U3719" s="77" t="s">
        <v>4405</v>
      </c>
      <c r="V3719" s="64" t="s">
        <v>650</v>
      </c>
    </row>
    <row r="3720" spans="20:22" x14ac:dyDescent="0.2">
      <c r="T3720" s="62" t="s">
        <v>4406</v>
      </c>
      <c r="U3720" s="77" t="s">
        <v>4406</v>
      </c>
      <c r="V3720" s="64" t="s">
        <v>653</v>
      </c>
    </row>
    <row r="3721" spans="20:22" x14ac:dyDescent="0.2">
      <c r="T3721" s="62" t="s">
        <v>4407</v>
      </c>
      <c r="U3721" s="77" t="s">
        <v>4407</v>
      </c>
      <c r="V3721" s="64" t="s">
        <v>621</v>
      </c>
    </row>
    <row r="3722" spans="20:22" x14ac:dyDescent="0.2">
      <c r="T3722" s="62" t="s">
        <v>4408</v>
      </c>
      <c r="U3722" s="77" t="s">
        <v>4408</v>
      </c>
      <c r="V3722" s="64" t="s">
        <v>624</v>
      </c>
    </row>
    <row r="3723" spans="20:22" x14ac:dyDescent="0.2">
      <c r="T3723" s="62" t="s">
        <v>4409</v>
      </c>
      <c r="U3723" s="77" t="s">
        <v>4409</v>
      </c>
      <c r="V3723" s="64" t="s">
        <v>643</v>
      </c>
    </row>
    <row r="3724" spans="20:22" x14ac:dyDescent="0.2">
      <c r="T3724" s="62" t="s">
        <v>4410</v>
      </c>
      <c r="U3724" s="77" t="s">
        <v>4410</v>
      </c>
      <c r="V3724" s="64" t="s">
        <v>645</v>
      </c>
    </row>
    <row r="3725" spans="20:22" x14ac:dyDescent="0.2">
      <c r="T3725" s="62" t="s">
        <v>4411</v>
      </c>
      <c r="U3725" s="77" t="s">
        <v>4411</v>
      </c>
      <c r="V3725" s="64" t="s">
        <v>647</v>
      </c>
    </row>
    <row r="3726" spans="20:22" x14ac:dyDescent="0.2">
      <c r="T3726" s="62" t="s">
        <v>4412</v>
      </c>
      <c r="U3726" s="77" t="s">
        <v>4412</v>
      </c>
      <c r="V3726" s="64" t="s">
        <v>650</v>
      </c>
    </row>
    <row r="3727" spans="20:22" x14ac:dyDescent="0.2">
      <c r="T3727" s="62" t="s">
        <v>4413</v>
      </c>
      <c r="U3727" s="77" t="s">
        <v>4413</v>
      </c>
      <c r="V3727" s="64" t="s">
        <v>653</v>
      </c>
    </row>
    <row r="3728" spans="20:22" x14ac:dyDescent="0.2">
      <c r="T3728" s="62" t="s">
        <v>4414</v>
      </c>
      <c r="U3728" s="77" t="s">
        <v>4414</v>
      </c>
      <c r="V3728" s="64" t="s">
        <v>621</v>
      </c>
    </row>
    <row r="3729" spans="20:22" x14ac:dyDescent="0.2">
      <c r="T3729" s="62" t="s">
        <v>4415</v>
      </c>
      <c r="U3729" s="77" t="s">
        <v>4415</v>
      </c>
      <c r="V3729" s="64" t="s">
        <v>624</v>
      </c>
    </row>
    <row r="3730" spans="20:22" x14ac:dyDescent="0.2">
      <c r="T3730" s="62" t="s">
        <v>4416</v>
      </c>
      <c r="U3730" s="77" t="s">
        <v>4416</v>
      </c>
      <c r="V3730" s="64" t="s">
        <v>643</v>
      </c>
    </row>
    <row r="3731" spans="20:22" x14ac:dyDescent="0.2">
      <c r="T3731" s="62" t="s">
        <v>4417</v>
      </c>
      <c r="U3731" s="77" t="s">
        <v>4417</v>
      </c>
      <c r="V3731" s="64" t="s">
        <v>645</v>
      </c>
    </row>
    <row r="3732" spans="20:22" x14ac:dyDescent="0.2">
      <c r="T3732" s="62" t="s">
        <v>4418</v>
      </c>
      <c r="U3732" s="77" t="s">
        <v>4418</v>
      </c>
      <c r="V3732" s="64" t="s">
        <v>647</v>
      </c>
    </row>
    <row r="3733" spans="20:22" x14ac:dyDescent="0.2">
      <c r="T3733" s="62" t="s">
        <v>4419</v>
      </c>
      <c r="U3733" s="77" t="s">
        <v>4419</v>
      </c>
      <c r="V3733" s="64" t="s">
        <v>650</v>
      </c>
    </row>
    <row r="3734" spans="20:22" x14ac:dyDescent="0.2">
      <c r="T3734" s="62" t="s">
        <v>4420</v>
      </c>
      <c r="U3734" s="77" t="s">
        <v>4420</v>
      </c>
      <c r="V3734" s="64" t="s">
        <v>653</v>
      </c>
    </row>
    <row r="3735" spans="20:22" x14ac:dyDescent="0.2">
      <c r="T3735" s="62" t="s">
        <v>4421</v>
      </c>
      <c r="U3735" s="77" t="s">
        <v>4421</v>
      </c>
      <c r="V3735" s="64" t="s">
        <v>621</v>
      </c>
    </row>
    <row r="3736" spans="20:22" x14ac:dyDescent="0.2">
      <c r="T3736" s="62" t="s">
        <v>4422</v>
      </c>
      <c r="U3736" s="77" t="s">
        <v>4422</v>
      </c>
      <c r="V3736" s="64" t="s">
        <v>624</v>
      </c>
    </row>
    <row r="3737" spans="20:22" x14ac:dyDescent="0.2">
      <c r="T3737" s="62" t="s">
        <v>4423</v>
      </c>
      <c r="U3737" s="77" t="s">
        <v>4423</v>
      </c>
      <c r="V3737" s="64" t="s">
        <v>643</v>
      </c>
    </row>
    <row r="3738" spans="20:22" x14ac:dyDescent="0.2">
      <c r="T3738" s="62" t="s">
        <v>4424</v>
      </c>
      <c r="U3738" s="77" t="s">
        <v>4424</v>
      </c>
      <c r="V3738" s="64" t="s">
        <v>645</v>
      </c>
    </row>
    <row r="3739" spans="20:22" x14ac:dyDescent="0.2">
      <c r="T3739" s="62" t="s">
        <v>4425</v>
      </c>
      <c r="U3739" s="77" t="s">
        <v>4425</v>
      </c>
      <c r="V3739" s="64" t="s">
        <v>647</v>
      </c>
    </row>
    <row r="3740" spans="20:22" x14ac:dyDescent="0.2">
      <c r="T3740" s="62" t="s">
        <v>4426</v>
      </c>
      <c r="U3740" s="77" t="s">
        <v>4426</v>
      </c>
      <c r="V3740" s="64" t="s">
        <v>650</v>
      </c>
    </row>
    <row r="3741" spans="20:22" x14ac:dyDescent="0.2">
      <c r="T3741" s="62" t="s">
        <v>4427</v>
      </c>
      <c r="U3741" s="77" t="s">
        <v>4427</v>
      </c>
      <c r="V3741" s="64" t="s">
        <v>653</v>
      </c>
    </row>
    <row r="3742" spans="20:22" x14ac:dyDescent="0.2">
      <c r="T3742" s="62" t="s">
        <v>4428</v>
      </c>
      <c r="U3742" s="77" t="s">
        <v>4428</v>
      </c>
      <c r="V3742" s="64" t="s">
        <v>621</v>
      </c>
    </row>
    <row r="3743" spans="20:22" x14ac:dyDescent="0.2">
      <c r="T3743" s="62" t="s">
        <v>4429</v>
      </c>
      <c r="U3743" s="77" t="s">
        <v>4429</v>
      </c>
      <c r="V3743" s="64" t="s">
        <v>624</v>
      </c>
    </row>
    <row r="3744" spans="20:22" x14ac:dyDescent="0.2">
      <c r="T3744" s="62" t="s">
        <v>4430</v>
      </c>
      <c r="U3744" s="77" t="s">
        <v>4430</v>
      </c>
      <c r="V3744" s="64" t="s">
        <v>643</v>
      </c>
    </row>
    <row r="3745" spans="20:22" x14ac:dyDescent="0.2">
      <c r="T3745" s="62" t="s">
        <v>4431</v>
      </c>
      <c r="U3745" s="77" t="s">
        <v>4431</v>
      </c>
      <c r="V3745" s="64" t="s">
        <v>645</v>
      </c>
    </row>
    <row r="3746" spans="20:22" x14ac:dyDescent="0.2">
      <c r="T3746" s="62" t="s">
        <v>4432</v>
      </c>
      <c r="U3746" s="77" t="s">
        <v>4432</v>
      </c>
      <c r="V3746" s="64" t="s">
        <v>647</v>
      </c>
    </row>
    <row r="3747" spans="20:22" x14ac:dyDescent="0.2">
      <c r="T3747" s="62" t="s">
        <v>4433</v>
      </c>
      <c r="U3747" s="77" t="s">
        <v>4433</v>
      </c>
      <c r="V3747" s="64" t="s">
        <v>650</v>
      </c>
    </row>
    <row r="3748" spans="20:22" x14ac:dyDescent="0.2">
      <c r="T3748" s="62" t="s">
        <v>4434</v>
      </c>
      <c r="U3748" s="77" t="s">
        <v>4434</v>
      </c>
      <c r="V3748" s="64" t="s">
        <v>653</v>
      </c>
    </row>
    <row r="3749" spans="20:22" x14ac:dyDescent="0.2">
      <c r="T3749" s="62" t="s">
        <v>4435</v>
      </c>
      <c r="U3749" s="77" t="s">
        <v>4435</v>
      </c>
      <c r="V3749" s="64" t="s">
        <v>621</v>
      </c>
    </row>
    <row r="3750" spans="20:22" x14ac:dyDescent="0.2">
      <c r="T3750" s="62" t="s">
        <v>4436</v>
      </c>
      <c r="U3750" s="77" t="s">
        <v>4436</v>
      </c>
      <c r="V3750" s="64" t="s">
        <v>624</v>
      </c>
    </row>
    <row r="3751" spans="20:22" x14ac:dyDescent="0.2">
      <c r="T3751" s="62" t="s">
        <v>4437</v>
      </c>
      <c r="U3751" s="77" t="s">
        <v>4437</v>
      </c>
      <c r="V3751" s="64" t="s">
        <v>643</v>
      </c>
    </row>
    <row r="3752" spans="20:22" x14ac:dyDescent="0.2">
      <c r="T3752" s="62" t="s">
        <v>4438</v>
      </c>
      <c r="U3752" s="77" t="s">
        <v>4438</v>
      </c>
      <c r="V3752" s="64" t="s">
        <v>645</v>
      </c>
    </row>
    <row r="3753" spans="20:22" x14ac:dyDescent="0.2">
      <c r="T3753" s="62" t="s">
        <v>4439</v>
      </c>
      <c r="U3753" s="77" t="s">
        <v>4439</v>
      </c>
      <c r="V3753" s="64" t="s">
        <v>647</v>
      </c>
    </row>
    <row r="3754" spans="20:22" x14ac:dyDescent="0.2">
      <c r="T3754" s="62" t="s">
        <v>4440</v>
      </c>
      <c r="U3754" s="77" t="s">
        <v>4440</v>
      </c>
      <c r="V3754" s="64" t="s">
        <v>650</v>
      </c>
    </row>
    <row r="3755" spans="20:22" x14ac:dyDescent="0.2">
      <c r="T3755" s="62" t="s">
        <v>4441</v>
      </c>
      <c r="U3755" s="77" t="s">
        <v>4441</v>
      </c>
      <c r="V3755" s="64" t="s">
        <v>653</v>
      </c>
    </row>
    <row r="3756" spans="20:22" x14ac:dyDescent="0.2">
      <c r="T3756" s="62" t="s">
        <v>4442</v>
      </c>
      <c r="U3756" s="77" t="s">
        <v>4442</v>
      </c>
      <c r="V3756" s="64" t="s">
        <v>621</v>
      </c>
    </row>
    <row r="3757" spans="20:22" x14ac:dyDescent="0.2">
      <c r="T3757" s="62" t="s">
        <v>4443</v>
      </c>
      <c r="U3757" s="77" t="s">
        <v>4443</v>
      </c>
      <c r="V3757" s="64" t="s">
        <v>624</v>
      </c>
    </row>
    <row r="3758" spans="20:22" x14ac:dyDescent="0.2">
      <c r="T3758" s="62" t="s">
        <v>4444</v>
      </c>
      <c r="U3758" s="77" t="s">
        <v>4444</v>
      </c>
      <c r="V3758" s="64" t="s">
        <v>643</v>
      </c>
    </row>
    <row r="3759" spans="20:22" x14ac:dyDescent="0.2">
      <c r="T3759" s="62" t="s">
        <v>4445</v>
      </c>
      <c r="U3759" s="77" t="s">
        <v>4445</v>
      </c>
      <c r="V3759" s="64" t="s">
        <v>645</v>
      </c>
    </row>
    <row r="3760" spans="20:22" x14ac:dyDescent="0.2">
      <c r="T3760" s="62" t="s">
        <v>4446</v>
      </c>
      <c r="U3760" s="77" t="s">
        <v>4446</v>
      </c>
      <c r="V3760" s="64" t="s">
        <v>647</v>
      </c>
    </row>
    <row r="3761" spans="20:22" x14ac:dyDescent="0.2">
      <c r="T3761" s="62" t="s">
        <v>4447</v>
      </c>
      <c r="U3761" s="77" t="s">
        <v>4447</v>
      </c>
      <c r="V3761" s="64" t="s">
        <v>650</v>
      </c>
    </row>
    <row r="3762" spans="20:22" x14ac:dyDescent="0.2">
      <c r="T3762" s="62" t="s">
        <v>4448</v>
      </c>
      <c r="U3762" s="77" t="s">
        <v>4448</v>
      </c>
      <c r="V3762" s="64" t="s">
        <v>653</v>
      </c>
    </row>
    <row r="3763" spans="20:22" x14ac:dyDescent="0.2">
      <c r="T3763" s="62" t="s">
        <v>4449</v>
      </c>
      <c r="U3763" s="77" t="s">
        <v>4449</v>
      </c>
      <c r="V3763" s="64" t="s">
        <v>621</v>
      </c>
    </row>
    <row r="3764" spans="20:22" x14ac:dyDescent="0.2">
      <c r="T3764" s="62" t="s">
        <v>4450</v>
      </c>
      <c r="U3764" s="77" t="s">
        <v>4450</v>
      </c>
      <c r="V3764" s="64" t="s">
        <v>624</v>
      </c>
    </row>
    <row r="3765" spans="20:22" x14ac:dyDescent="0.2">
      <c r="T3765" s="62" t="s">
        <v>4451</v>
      </c>
      <c r="U3765" s="77" t="s">
        <v>4451</v>
      </c>
      <c r="V3765" s="64" t="s">
        <v>643</v>
      </c>
    </row>
    <row r="3766" spans="20:22" x14ac:dyDescent="0.2">
      <c r="T3766" s="62" t="s">
        <v>4452</v>
      </c>
      <c r="U3766" s="77" t="s">
        <v>4452</v>
      </c>
      <c r="V3766" s="64" t="s">
        <v>645</v>
      </c>
    </row>
    <row r="3767" spans="20:22" x14ac:dyDescent="0.2">
      <c r="T3767" s="62" t="s">
        <v>4453</v>
      </c>
      <c r="U3767" s="77" t="s">
        <v>4453</v>
      </c>
      <c r="V3767" s="64" t="s">
        <v>647</v>
      </c>
    </row>
    <row r="3768" spans="20:22" x14ac:dyDescent="0.2">
      <c r="T3768" s="62" t="s">
        <v>4454</v>
      </c>
      <c r="U3768" s="77" t="s">
        <v>4454</v>
      </c>
      <c r="V3768" s="64" t="s">
        <v>650</v>
      </c>
    </row>
    <row r="3769" spans="20:22" x14ac:dyDescent="0.2">
      <c r="T3769" s="62" t="s">
        <v>4455</v>
      </c>
      <c r="U3769" s="77" t="s">
        <v>4455</v>
      </c>
      <c r="V3769" s="64" t="s">
        <v>653</v>
      </c>
    </row>
    <row r="3770" spans="20:22" x14ac:dyDescent="0.2">
      <c r="T3770" s="62" t="s">
        <v>4456</v>
      </c>
      <c r="U3770" s="77" t="s">
        <v>4456</v>
      </c>
      <c r="V3770" s="64" t="s">
        <v>621</v>
      </c>
    </row>
    <row r="3771" spans="20:22" x14ac:dyDescent="0.2">
      <c r="T3771" s="62" t="s">
        <v>4457</v>
      </c>
      <c r="U3771" s="77" t="s">
        <v>4457</v>
      </c>
      <c r="V3771" s="64" t="s">
        <v>624</v>
      </c>
    </row>
    <row r="3772" spans="20:22" x14ac:dyDescent="0.2">
      <c r="T3772" s="62" t="s">
        <v>4458</v>
      </c>
      <c r="U3772" s="77" t="s">
        <v>4458</v>
      </c>
      <c r="V3772" s="64" t="s">
        <v>643</v>
      </c>
    </row>
    <row r="3773" spans="20:22" x14ac:dyDescent="0.2">
      <c r="T3773" s="62" t="s">
        <v>4459</v>
      </c>
      <c r="U3773" s="77" t="s">
        <v>4459</v>
      </c>
      <c r="V3773" s="64" t="s">
        <v>645</v>
      </c>
    </row>
    <row r="3774" spans="20:22" x14ac:dyDescent="0.2">
      <c r="T3774" s="62" t="s">
        <v>4460</v>
      </c>
      <c r="U3774" s="77" t="s">
        <v>4460</v>
      </c>
      <c r="V3774" s="64" t="s">
        <v>647</v>
      </c>
    </row>
    <row r="3775" spans="20:22" x14ac:dyDescent="0.2">
      <c r="T3775" s="62" t="s">
        <v>4461</v>
      </c>
      <c r="U3775" s="77" t="s">
        <v>4461</v>
      </c>
      <c r="V3775" s="64" t="s">
        <v>650</v>
      </c>
    </row>
    <row r="3776" spans="20:22" x14ac:dyDescent="0.2">
      <c r="T3776" s="62" t="s">
        <v>4462</v>
      </c>
      <c r="U3776" s="77" t="s">
        <v>4462</v>
      </c>
      <c r="V3776" s="64" t="s">
        <v>653</v>
      </c>
    </row>
    <row r="3777" spans="20:22" x14ac:dyDescent="0.2">
      <c r="T3777" s="62" t="s">
        <v>4463</v>
      </c>
      <c r="U3777" s="77" t="s">
        <v>4463</v>
      </c>
      <c r="V3777" s="64" t="s">
        <v>621</v>
      </c>
    </row>
    <row r="3778" spans="20:22" x14ac:dyDescent="0.2">
      <c r="T3778" s="62" t="s">
        <v>4464</v>
      </c>
      <c r="U3778" s="77" t="s">
        <v>4464</v>
      </c>
      <c r="V3778" s="64" t="s">
        <v>624</v>
      </c>
    </row>
    <row r="3779" spans="20:22" x14ac:dyDescent="0.2">
      <c r="T3779" s="62" t="s">
        <v>4465</v>
      </c>
      <c r="U3779" s="77" t="s">
        <v>4465</v>
      </c>
      <c r="V3779" s="64" t="s">
        <v>643</v>
      </c>
    </row>
    <row r="3780" spans="20:22" x14ac:dyDescent="0.2">
      <c r="T3780" s="62" t="s">
        <v>4466</v>
      </c>
      <c r="U3780" s="77" t="s">
        <v>4466</v>
      </c>
      <c r="V3780" s="64" t="s">
        <v>645</v>
      </c>
    </row>
    <row r="3781" spans="20:22" x14ac:dyDescent="0.2">
      <c r="T3781" s="62" t="s">
        <v>4467</v>
      </c>
      <c r="U3781" s="77" t="s">
        <v>4467</v>
      </c>
      <c r="V3781" s="64" t="s">
        <v>647</v>
      </c>
    </row>
    <row r="3782" spans="20:22" x14ac:dyDescent="0.2">
      <c r="T3782" s="62" t="s">
        <v>4468</v>
      </c>
      <c r="U3782" s="77" t="s">
        <v>4468</v>
      </c>
      <c r="V3782" s="64" t="s">
        <v>650</v>
      </c>
    </row>
    <row r="3783" spans="20:22" x14ac:dyDescent="0.2">
      <c r="T3783" s="62" t="s">
        <v>4469</v>
      </c>
      <c r="U3783" s="77" t="s">
        <v>4469</v>
      </c>
      <c r="V3783" s="64" t="s">
        <v>653</v>
      </c>
    </row>
    <row r="3784" spans="20:22" x14ac:dyDescent="0.2">
      <c r="T3784" s="62" t="s">
        <v>4470</v>
      </c>
      <c r="U3784" s="77" t="s">
        <v>4470</v>
      </c>
      <c r="V3784" s="64" t="s">
        <v>621</v>
      </c>
    </row>
    <row r="3785" spans="20:22" x14ac:dyDescent="0.2">
      <c r="T3785" s="62" t="s">
        <v>4471</v>
      </c>
      <c r="U3785" s="77" t="s">
        <v>4471</v>
      </c>
      <c r="V3785" s="64" t="s">
        <v>624</v>
      </c>
    </row>
    <row r="3786" spans="20:22" x14ac:dyDescent="0.2">
      <c r="T3786" s="62" t="s">
        <v>4472</v>
      </c>
      <c r="U3786" s="77" t="s">
        <v>4472</v>
      </c>
      <c r="V3786" s="64" t="s">
        <v>643</v>
      </c>
    </row>
    <row r="3787" spans="20:22" x14ac:dyDescent="0.2">
      <c r="T3787" s="62" t="s">
        <v>4473</v>
      </c>
      <c r="U3787" s="77" t="s">
        <v>4473</v>
      </c>
      <c r="V3787" s="64" t="s">
        <v>645</v>
      </c>
    </row>
    <row r="3788" spans="20:22" x14ac:dyDescent="0.2">
      <c r="T3788" s="62" t="s">
        <v>4474</v>
      </c>
      <c r="U3788" s="77" t="s">
        <v>4474</v>
      </c>
      <c r="V3788" s="64" t="s">
        <v>647</v>
      </c>
    </row>
    <row r="3789" spans="20:22" x14ac:dyDescent="0.2">
      <c r="T3789" s="62" t="s">
        <v>4475</v>
      </c>
      <c r="U3789" s="77" t="s">
        <v>4475</v>
      </c>
      <c r="V3789" s="64" t="s">
        <v>650</v>
      </c>
    </row>
    <row r="3790" spans="20:22" x14ac:dyDescent="0.2">
      <c r="T3790" s="62" t="s">
        <v>4476</v>
      </c>
      <c r="U3790" s="77" t="s">
        <v>4476</v>
      </c>
      <c r="V3790" s="64" t="s">
        <v>653</v>
      </c>
    </row>
    <row r="3791" spans="20:22" x14ac:dyDescent="0.2">
      <c r="T3791" s="62" t="s">
        <v>4477</v>
      </c>
      <c r="U3791" s="77" t="s">
        <v>4477</v>
      </c>
      <c r="V3791" s="64" t="s">
        <v>621</v>
      </c>
    </row>
    <row r="3792" spans="20:22" x14ac:dyDescent="0.2">
      <c r="T3792" s="62" t="s">
        <v>4478</v>
      </c>
      <c r="U3792" s="77" t="s">
        <v>4478</v>
      </c>
      <c r="V3792" s="64" t="s">
        <v>624</v>
      </c>
    </row>
    <row r="3793" spans="20:22" x14ac:dyDescent="0.2">
      <c r="T3793" s="62" t="s">
        <v>4479</v>
      </c>
      <c r="U3793" s="77" t="s">
        <v>4479</v>
      </c>
      <c r="V3793" s="64" t="s">
        <v>643</v>
      </c>
    </row>
    <row r="3794" spans="20:22" x14ac:dyDescent="0.2">
      <c r="T3794" s="62" t="s">
        <v>4480</v>
      </c>
      <c r="U3794" s="77" t="s">
        <v>4480</v>
      </c>
      <c r="V3794" s="64" t="s">
        <v>645</v>
      </c>
    </row>
    <row r="3795" spans="20:22" x14ac:dyDescent="0.2">
      <c r="T3795" s="62" t="s">
        <v>4481</v>
      </c>
      <c r="U3795" s="77" t="s">
        <v>4481</v>
      </c>
      <c r="V3795" s="64" t="s">
        <v>647</v>
      </c>
    </row>
    <row r="3796" spans="20:22" x14ac:dyDescent="0.2">
      <c r="T3796" s="62" t="s">
        <v>4482</v>
      </c>
      <c r="U3796" s="77" t="s">
        <v>4482</v>
      </c>
      <c r="V3796" s="64" t="s">
        <v>650</v>
      </c>
    </row>
    <row r="3797" spans="20:22" x14ac:dyDescent="0.2">
      <c r="T3797" s="62" t="s">
        <v>4483</v>
      </c>
      <c r="U3797" s="77" t="s">
        <v>4483</v>
      </c>
      <c r="V3797" s="64" t="s">
        <v>653</v>
      </c>
    </row>
    <row r="3798" spans="20:22" x14ac:dyDescent="0.2">
      <c r="T3798" s="62" t="s">
        <v>4484</v>
      </c>
      <c r="U3798" s="77" t="s">
        <v>4484</v>
      </c>
      <c r="V3798" s="64" t="s">
        <v>621</v>
      </c>
    </row>
    <row r="3799" spans="20:22" x14ac:dyDescent="0.2">
      <c r="T3799" s="62" t="s">
        <v>4485</v>
      </c>
      <c r="U3799" s="77" t="s">
        <v>4485</v>
      </c>
      <c r="V3799" s="64" t="s">
        <v>624</v>
      </c>
    </row>
    <row r="3800" spans="20:22" x14ac:dyDescent="0.2">
      <c r="T3800" s="62" t="s">
        <v>4486</v>
      </c>
      <c r="U3800" s="77" t="s">
        <v>4486</v>
      </c>
      <c r="V3800" s="64" t="s">
        <v>643</v>
      </c>
    </row>
    <row r="3801" spans="20:22" x14ac:dyDescent="0.2">
      <c r="T3801" s="62" t="s">
        <v>4487</v>
      </c>
      <c r="U3801" s="77" t="s">
        <v>4487</v>
      </c>
      <c r="V3801" s="64" t="s">
        <v>645</v>
      </c>
    </row>
    <row r="3802" spans="20:22" x14ac:dyDescent="0.2">
      <c r="T3802" s="62" t="s">
        <v>4488</v>
      </c>
      <c r="U3802" s="77" t="s">
        <v>4488</v>
      </c>
      <c r="V3802" s="64" t="s">
        <v>647</v>
      </c>
    </row>
    <row r="3803" spans="20:22" x14ac:dyDescent="0.2">
      <c r="T3803" s="62" t="s">
        <v>4489</v>
      </c>
      <c r="U3803" s="77" t="s">
        <v>4489</v>
      </c>
      <c r="V3803" s="64" t="s">
        <v>650</v>
      </c>
    </row>
    <row r="3804" spans="20:22" x14ac:dyDescent="0.2">
      <c r="T3804" s="62" t="s">
        <v>4490</v>
      </c>
      <c r="U3804" s="77" t="s">
        <v>4490</v>
      </c>
      <c r="V3804" s="64" t="s">
        <v>653</v>
      </c>
    </row>
    <row r="3805" spans="20:22" x14ac:dyDescent="0.2">
      <c r="T3805" s="62" t="s">
        <v>4491</v>
      </c>
      <c r="U3805" s="77" t="s">
        <v>4491</v>
      </c>
      <c r="V3805" s="64" t="s">
        <v>621</v>
      </c>
    </row>
    <row r="3806" spans="20:22" x14ac:dyDescent="0.2">
      <c r="T3806" s="62" t="s">
        <v>4492</v>
      </c>
      <c r="U3806" s="77" t="s">
        <v>4492</v>
      </c>
      <c r="V3806" s="64" t="s">
        <v>624</v>
      </c>
    </row>
    <row r="3807" spans="20:22" x14ac:dyDescent="0.2">
      <c r="T3807" s="62" t="s">
        <v>4493</v>
      </c>
      <c r="U3807" s="77" t="s">
        <v>4493</v>
      </c>
      <c r="V3807" s="64" t="s">
        <v>643</v>
      </c>
    </row>
    <row r="3808" spans="20:22" x14ac:dyDescent="0.2">
      <c r="T3808" s="62" t="s">
        <v>4494</v>
      </c>
      <c r="U3808" s="77" t="s">
        <v>4494</v>
      </c>
      <c r="V3808" s="64" t="s">
        <v>645</v>
      </c>
    </row>
    <row r="3809" spans="20:22" x14ac:dyDescent="0.2">
      <c r="T3809" s="62" t="s">
        <v>4495</v>
      </c>
      <c r="U3809" s="77" t="s">
        <v>4495</v>
      </c>
      <c r="V3809" s="64" t="s">
        <v>647</v>
      </c>
    </row>
    <row r="3810" spans="20:22" x14ac:dyDescent="0.2">
      <c r="T3810" s="62" t="s">
        <v>4496</v>
      </c>
      <c r="U3810" s="77" t="s">
        <v>4496</v>
      </c>
      <c r="V3810" s="64" t="s">
        <v>650</v>
      </c>
    </row>
    <row r="3811" spans="20:22" x14ac:dyDescent="0.2">
      <c r="T3811" s="62" t="s">
        <v>4497</v>
      </c>
      <c r="U3811" s="77" t="s">
        <v>4497</v>
      </c>
      <c r="V3811" s="64" t="s">
        <v>653</v>
      </c>
    </row>
    <row r="3812" spans="20:22" x14ac:dyDescent="0.2">
      <c r="T3812" s="62" t="s">
        <v>4498</v>
      </c>
      <c r="U3812" s="77" t="s">
        <v>4498</v>
      </c>
      <c r="V3812" s="64" t="s">
        <v>621</v>
      </c>
    </row>
    <row r="3813" spans="20:22" x14ac:dyDescent="0.2">
      <c r="T3813" s="62" t="s">
        <v>4499</v>
      </c>
      <c r="U3813" s="77" t="s">
        <v>4499</v>
      </c>
      <c r="V3813" s="64" t="s">
        <v>624</v>
      </c>
    </row>
    <row r="3814" spans="20:22" x14ac:dyDescent="0.2">
      <c r="T3814" s="62" t="s">
        <v>4500</v>
      </c>
      <c r="U3814" s="77" t="s">
        <v>4500</v>
      </c>
      <c r="V3814" s="64" t="s">
        <v>643</v>
      </c>
    </row>
    <row r="3815" spans="20:22" x14ac:dyDescent="0.2">
      <c r="T3815" s="62" t="s">
        <v>4501</v>
      </c>
      <c r="U3815" s="77" t="s">
        <v>4501</v>
      </c>
      <c r="V3815" s="64" t="s">
        <v>645</v>
      </c>
    </row>
    <row r="3816" spans="20:22" x14ac:dyDescent="0.2">
      <c r="T3816" s="62" t="s">
        <v>4502</v>
      </c>
      <c r="U3816" s="77" t="s">
        <v>4502</v>
      </c>
      <c r="V3816" s="64" t="s">
        <v>647</v>
      </c>
    </row>
    <row r="3817" spans="20:22" x14ac:dyDescent="0.2">
      <c r="T3817" s="62" t="s">
        <v>4503</v>
      </c>
      <c r="U3817" s="77" t="s">
        <v>4503</v>
      </c>
      <c r="V3817" s="64" t="s">
        <v>650</v>
      </c>
    </row>
    <row r="3818" spans="20:22" x14ac:dyDescent="0.2">
      <c r="T3818" s="62" t="s">
        <v>4504</v>
      </c>
      <c r="U3818" s="77" t="s">
        <v>4504</v>
      </c>
      <c r="V3818" s="64" t="s">
        <v>653</v>
      </c>
    </row>
    <row r="3819" spans="20:22" x14ac:dyDescent="0.2">
      <c r="T3819" s="62" t="s">
        <v>4505</v>
      </c>
      <c r="U3819" s="77" t="s">
        <v>4505</v>
      </c>
      <c r="V3819" s="64" t="s">
        <v>621</v>
      </c>
    </row>
    <row r="3820" spans="20:22" x14ac:dyDescent="0.2">
      <c r="T3820" s="62" t="s">
        <v>4506</v>
      </c>
      <c r="U3820" s="77" t="s">
        <v>4506</v>
      </c>
      <c r="V3820" s="64" t="s">
        <v>624</v>
      </c>
    </row>
    <row r="3821" spans="20:22" x14ac:dyDescent="0.2">
      <c r="T3821" s="62" t="s">
        <v>4507</v>
      </c>
      <c r="U3821" s="77" t="s">
        <v>4507</v>
      </c>
      <c r="V3821" s="64" t="s">
        <v>643</v>
      </c>
    </row>
    <row r="3822" spans="20:22" x14ac:dyDescent="0.2">
      <c r="T3822" s="62" t="s">
        <v>4508</v>
      </c>
      <c r="U3822" s="77" t="s">
        <v>4508</v>
      </c>
      <c r="V3822" s="64" t="s">
        <v>645</v>
      </c>
    </row>
    <row r="3823" spans="20:22" x14ac:dyDescent="0.2">
      <c r="T3823" s="62" t="s">
        <v>4509</v>
      </c>
      <c r="U3823" s="77" t="s">
        <v>4509</v>
      </c>
      <c r="V3823" s="64" t="s">
        <v>647</v>
      </c>
    </row>
    <row r="3824" spans="20:22" x14ac:dyDescent="0.2">
      <c r="T3824" s="62" t="s">
        <v>4510</v>
      </c>
      <c r="U3824" s="77" t="s">
        <v>4510</v>
      </c>
      <c r="V3824" s="64" t="s">
        <v>650</v>
      </c>
    </row>
    <row r="3825" spans="20:22" x14ac:dyDescent="0.2">
      <c r="T3825" s="62" t="s">
        <v>4511</v>
      </c>
      <c r="U3825" s="77" t="s">
        <v>4511</v>
      </c>
      <c r="V3825" s="64" t="s">
        <v>653</v>
      </c>
    </row>
    <row r="3826" spans="20:22" x14ac:dyDescent="0.2">
      <c r="T3826" s="62" t="s">
        <v>4512</v>
      </c>
      <c r="U3826" s="77" t="s">
        <v>4512</v>
      </c>
      <c r="V3826" s="64" t="s">
        <v>621</v>
      </c>
    </row>
    <row r="3827" spans="20:22" x14ac:dyDescent="0.2">
      <c r="T3827" s="62" t="s">
        <v>4513</v>
      </c>
      <c r="U3827" s="77" t="s">
        <v>4513</v>
      </c>
      <c r="V3827" s="64" t="s">
        <v>624</v>
      </c>
    </row>
    <row r="3828" spans="20:22" x14ac:dyDescent="0.2">
      <c r="T3828" s="62" t="s">
        <v>4514</v>
      </c>
      <c r="U3828" s="77" t="s">
        <v>4514</v>
      </c>
      <c r="V3828" s="64" t="s">
        <v>643</v>
      </c>
    </row>
    <row r="3829" spans="20:22" x14ac:dyDescent="0.2">
      <c r="T3829" s="62" t="s">
        <v>4515</v>
      </c>
      <c r="U3829" s="77" t="s">
        <v>4515</v>
      </c>
      <c r="V3829" s="64" t="s">
        <v>645</v>
      </c>
    </row>
    <row r="3830" spans="20:22" x14ac:dyDescent="0.2">
      <c r="T3830" s="62" t="s">
        <v>4516</v>
      </c>
      <c r="U3830" s="77" t="s">
        <v>4516</v>
      </c>
      <c r="V3830" s="64" t="s">
        <v>647</v>
      </c>
    </row>
    <row r="3831" spans="20:22" x14ac:dyDescent="0.2">
      <c r="T3831" s="62" t="s">
        <v>4517</v>
      </c>
      <c r="U3831" s="77" t="s">
        <v>4517</v>
      </c>
      <c r="V3831" s="64" t="s">
        <v>650</v>
      </c>
    </row>
    <row r="3832" spans="20:22" x14ac:dyDescent="0.2">
      <c r="T3832" s="62" t="s">
        <v>4518</v>
      </c>
      <c r="U3832" s="77" t="s">
        <v>4518</v>
      </c>
      <c r="V3832" s="64" t="s">
        <v>653</v>
      </c>
    </row>
    <row r="3833" spans="20:22" x14ac:dyDescent="0.2">
      <c r="T3833" s="62" t="s">
        <v>4519</v>
      </c>
      <c r="U3833" s="77" t="s">
        <v>4519</v>
      </c>
      <c r="V3833" s="64" t="s">
        <v>621</v>
      </c>
    </row>
    <row r="3834" spans="20:22" x14ac:dyDescent="0.2">
      <c r="T3834" s="62" t="s">
        <v>4520</v>
      </c>
      <c r="U3834" s="77" t="s">
        <v>4520</v>
      </c>
      <c r="V3834" s="64" t="s">
        <v>624</v>
      </c>
    </row>
    <row r="3835" spans="20:22" x14ac:dyDescent="0.2">
      <c r="T3835" s="62" t="s">
        <v>4521</v>
      </c>
      <c r="U3835" s="77" t="s">
        <v>4521</v>
      </c>
      <c r="V3835" s="64" t="s">
        <v>643</v>
      </c>
    </row>
    <row r="3836" spans="20:22" x14ac:dyDescent="0.2">
      <c r="T3836" s="62" t="s">
        <v>4522</v>
      </c>
      <c r="U3836" s="77" t="s">
        <v>4522</v>
      </c>
      <c r="V3836" s="64" t="s">
        <v>645</v>
      </c>
    </row>
    <row r="3837" spans="20:22" x14ac:dyDescent="0.2">
      <c r="T3837" s="62" t="s">
        <v>4523</v>
      </c>
      <c r="U3837" s="77" t="s">
        <v>4523</v>
      </c>
      <c r="V3837" s="64" t="s">
        <v>647</v>
      </c>
    </row>
    <row r="3838" spans="20:22" x14ac:dyDescent="0.2">
      <c r="T3838" s="62" t="s">
        <v>4524</v>
      </c>
      <c r="U3838" s="77" t="s">
        <v>4524</v>
      </c>
      <c r="V3838" s="64" t="s">
        <v>650</v>
      </c>
    </row>
    <row r="3839" spans="20:22" x14ac:dyDescent="0.2">
      <c r="T3839" s="62" t="s">
        <v>4525</v>
      </c>
      <c r="U3839" s="77" t="s">
        <v>4525</v>
      </c>
      <c r="V3839" s="64" t="s">
        <v>653</v>
      </c>
    </row>
    <row r="3840" spans="20:22" x14ac:dyDescent="0.2">
      <c r="T3840" s="62" t="s">
        <v>4526</v>
      </c>
      <c r="U3840" s="77" t="s">
        <v>4526</v>
      </c>
      <c r="V3840" s="64" t="s">
        <v>621</v>
      </c>
    </row>
    <row r="3841" spans="20:22" x14ac:dyDescent="0.2">
      <c r="T3841" s="62" t="s">
        <v>4527</v>
      </c>
      <c r="U3841" s="77" t="s">
        <v>4527</v>
      </c>
      <c r="V3841" s="64" t="s">
        <v>624</v>
      </c>
    </row>
    <row r="3842" spans="20:22" x14ac:dyDescent="0.2">
      <c r="T3842" s="62" t="s">
        <v>4528</v>
      </c>
      <c r="U3842" s="77" t="s">
        <v>4528</v>
      </c>
      <c r="V3842" s="64" t="s">
        <v>643</v>
      </c>
    </row>
    <row r="3843" spans="20:22" x14ac:dyDescent="0.2">
      <c r="T3843" s="62" t="s">
        <v>4529</v>
      </c>
      <c r="U3843" s="77" t="s">
        <v>4529</v>
      </c>
      <c r="V3843" s="64" t="s">
        <v>645</v>
      </c>
    </row>
    <row r="3844" spans="20:22" x14ac:dyDescent="0.2">
      <c r="T3844" s="62" t="s">
        <v>4530</v>
      </c>
      <c r="U3844" s="77" t="s">
        <v>4530</v>
      </c>
      <c r="V3844" s="64" t="s">
        <v>647</v>
      </c>
    </row>
    <row r="3845" spans="20:22" x14ac:dyDescent="0.2">
      <c r="T3845" s="62" t="s">
        <v>4531</v>
      </c>
      <c r="U3845" s="77" t="s">
        <v>4531</v>
      </c>
      <c r="V3845" s="64" t="s">
        <v>650</v>
      </c>
    </row>
    <row r="3846" spans="20:22" x14ac:dyDescent="0.2">
      <c r="T3846" s="62" t="s">
        <v>4532</v>
      </c>
      <c r="U3846" s="77" t="s">
        <v>4532</v>
      </c>
      <c r="V3846" s="64" t="s">
        <v>653</v>
      </c>
    </row>
    <row r="3847" spans="20:22" x14ac:dyDescent="0.2">
      <c r="T3847" s="62" t="s">
        <v>4533</v>
      </c>
      <c r="U3847" s="77" t="s">
        <v>4533</v>
      </c>
      <c r="V3847" s="64" t="s">
        <v>621</v>
      </c>
    </row>
    <row r="3848" spans="20:22" x14ac:dyDescent="0.2">
      <c r="T3848" s="62" t="s">
        <v>4534</v>
      </c>
      <c r="U3848" s="77" t="s">
        <v>4534</v>
      </c>
      <c r="V3848" s="64" t="s">
        <v>624</v>
      </c>
    </row>
    <row r="3849" spans="20:22" x14ac:dyDescent="0.2">
      <c r="T3849" s="62" t="s">
        <v>4535</v>
      </c>
      <c r="U3849" s="77" t="s">
        <v>4535</v>
      </c>
      <c r="V3849" s="64" t="s">
        <v>643</v>
      </c>
    </row>
    <row r="3850" spans="20:22" x14ac:dyDescent="0.2">
      <c r="T3850" s="62" t="s">
        <v>4536</v>
      </c>
      <c r="U3850" s="77" t="s">
        <v>4536</v>
      </c>
      <c r="V3850" s="64" t="s">
        <v>645</v>
      </c>
    </row>
    <row r="3851" spans="20:22" x14ac:dyDescent="0.2">
      <c r="T3851" s="62" t="s">
        <v>4537</v>
      </c>
      <c r="U3851" s="77" t="s">
        <v>4537</v>
      </c>
      <c r="V3851" s="64" t="s">
        <v>647</v>
      </c>
    </row>
    <row r="3852" spans="20:22" x14ac:dyDescent="0.2">
      <c r="T3852" s="62" t="s">
        <v>4538</v>
      </c>
      <c r="U3852" s="77" t="s">
        <v>4538</v>
      </c>
      <c r="V3852" s="64" t="s">
        <v>650</v>
      </c>
    </row>
    <row r="3853" spans="20:22" x14ac:dyDescent="0.2">
      <c r="T3853" s="62" t="s">
        <v>4539</v>
      </c>
      <c r="U3853" s="77" t="s">
        <v>4539</v>
      </c>
      <c r="V3853" s="64" t="s">
        <v>653</v>
      </c>
    </row>
    <row r="3854" spans="20:22" x14ac:dyDescent="0.2">
      <c r="T3854" s="62" t="s">
        <v>4540</v>
      </c>
      <c r="U3854" s="77" t="s">
        <v>4540</v>
      </c>
      <c r="V3854" s="64" t="s">
        <v>621</v>
      </c>
    </row>
    <row r="3855" spans="20:22" x14ac:dyDescent="0.2">
      <c r="T3855" s="62" t="s">
        <v>4541</v>
      </c>
      <c r="U3855" s="77" t="s">
        <v>4541</v>
      </c>
      <c r="V3855" s="64" t="s">
        <v>624</v>
      </c>
    </row>
    <row r="3856" spans="20:22" x14ac:dyDescent="0.2">
      <c r="T3856" s="62" t="s">
        <v>4542</v>
      </c>
      <c r="U3856" s="77" t="s">
        <v>4542</v>
      </c>
      <c r="V3856" s="64" t="s">
        <v>643</v>
      </c>
    </row>
    <row r="3857" spans="20:22" x14ac:dyDescent="0.2">
      <c r="T3857" s="62" t="s">
        <v>4543</v>
      </c>
      <c r="U3857" s="77" t="s">
        <v>4543</v>
      </c>
      <c r="V3857" s="64" t="s">
        <v>645</v>
      </c>
    </row>
    <row r="3858" spans="20:22" x14ac:dyDescent="0.2">
      <c r="T3858" s="62" t="s">
        <v>4544</v>
      </c>
      <c r="U3858" s="77" t="s">
        <v>4544</v>
      </c>
      <c r="V3858" s="64" t="s">
        <v>647</v>
      </c>
    </row>
    <row r="3859" spans="20:22" x14ac:dyDescent="0.2">
      <c r="T3859" s="62" t="s">
        <v>4545</v>
      </c>
      <c r="U3859" s="77" t="s">
        <v>4545</v>
      </c>
      <c r="V3859" s="64" t="s">
        <v>650</v>
      </c>
    </row>
    <row r="3860" spans="20:22" x14ac:dyDescent="0.2">
      <c r="T3860" s="62" t="s">
        <v>4546</v>
      </c>
      <c r="U3860" s="77" t="s">
        <v>4546</v>
      </c>
      <c r="V3860" s="64" t="s">
        <v>653</v>
      </c>
    </row>
    <row r="3861" spans="20:22" x14ac:dyDescent="0.2">
      <c r="T3861" s="62" t="s">
        <v>4547</v>
      </c>
      <c r="U3861" s="77" t="s">
        <v>4547</v>
      </c>
      <c r="V3861" s="64" t="s">
        <v>621</v>
      </c>
    </row>
    <row r="3862" spans="20:22" x14ac:dyDescent="0.2">
      <c r="T3862" s="62" t="s">
        <v>4548</v>
      </c>
      <c r="U3862" s="77" t="s">
        <v>4548</v>
      </c>
      <c r="V3862" s="64" t="s">
        <v>624</v>
      </c>
    </row>
    <row r="3863" spans="20:22" x14ac:dyDescent="0.2">
      <c r="T3863" s="62" t="s">
        <v>4549</v>
      </c>
      <c r="U3863" s="77" t="s">
        <v>4549</v>
      </c>
      <c r="V3863" s="64" t="s">
        <v>643</v>
      </c>
    </row>
    <row r="3864" spans="20:22" x14ac:dyDescent="0.2">
      <c r="T3864" s="62" t="s">
        <v>4550</v>
      </c>
      <c r="U3864" s="77" t="s">
        <v>4550</v>
      </c>
      <c r="V3864" s="64" t="s">
        <v>645</v>
      </c>
    </row>
    <row r="3865" spans="20:22" x14ac:dyDescent="0.2">
      <c r="T3865" s="62" t="s">
        <v>4551</v>
      </c>
      <c r="U3865" s="77" t="s">
        <v>4551</v>
      </c>
      <c r="V3865" s="64" t="s">
        <v>647</v>
      </c>
    </row>
    <row r="3866" spans="20:22" x14ac:dyDescent="0.2">
      <c r="T3866" s="62" t="s">
        <v>4552</v>
      </c>
      <c r="U3866" s="77" t="s">
        <v>4552</v>
      </c>
      <c r="V3866" s="64" t="s">
        <v>650</v>
      </c>
    </row>
    <row r="3867" spans="20:22" x14ac:dyDescent="0.2">
      <c r="T3867" s="62" t="s">
        <v>4553</v>
      </c>
      <c r="U3867" s="77" t="s">
        <v>4553</v>
      </c>
      <c r="V3867" s="64" t="s">
        <v>653</v>
      </c>
    </row>
    <row r="3868" spans="20:22" x14ac:dyDescent="0.2">
      <c r="T3868" s="62" t="s">
        <v>4554</v>
      </c>
      <c r="U3868" s="77" t="s">
        <v>4554</v>
      </c>
      <c r="V3868" s="64" t="s">
        <v>621</v>
      </c>
    </row>
    <row r="3869" spans="20:22" x14ac:dyDescent="0.2">
      <c r="T3869" s="62" t="s">
        <v>4555</v>
      </c>
      <c r="U3869" s="77" t="s">
        <v>4555</v>
      </c>
      <c r="V3869" s="64" t="s">
        <v>624</v>
      </c>
    </row>
    <row r="3870" spans="20:22" x14ac:dyDescent="0.2">
      <c r="T3870" s="62" t="s">
        <v>4556</v>
      </c>
      <c r="U3870" s="77" t="s">
        <v>4556</v>
      </c>
      <c r="V3870" s="64" t="s">
        <v>643</v>
      </c>
    </row>
    <row r="3871" spans="20:22" x14ac:dyDescent="0.2">
      <c r="T3871" s="62" t="s">
        <v>4557</v>
      </c>
      <c r="U3871" s="77" t="s">
        <v>4557</v>
      </c>
      <c r="V3871" s="64" t="s">
        <v>645</v>
      </c>
    </row>
    <row r="3872" spans="20:22" x14ac:dyDescent="0.2">
      <c r="T3872" s="62" t="s">
        <v>4558</v>
      </c>
      <c r="U3872" s="77" t="s">
        <v>4558</v>
      </c>
      <c r="V3872" s="64" t="s">
        <v>647</v>
      </c>
    </row>
    <row r="3873" spans="20:22" x14ac:dyDescent="0.2">
      <c r="T3873" s="62" t="s">
        <v>4559</v>
      </c>
      <c r="U3873" s="77" t="s">
        <v>4559</v>
      </c>
      <c r="V3873" s="64" t="s">
        <v>650</v>
      </c>
    </row>
    <row r="3874" spans="20:22" x14ac:dyDescent="0.2">
      <c r="T3874" s="62" t="s">
        <v>4560</v>
      </c>
      <c r="U3874" s="77" t="s">
        <v>4560</v>
      </c>
      <c r="V3874" s="64" t="s">
        <v>653</v>
      </c>
    </row>
    <row r="3875" spans="20:22" x14ac:dyDescent="0.2">
      <c r="T3875" s="62" t="s">
        <v>4561</v>
      </c>
      <c r="U3875" s="77" t="s">
        <v>4561</v>
      </c>
      <c r="V3875" s="64" t="s">
        <v>621</v>
      </c>
    </row>
    <row r="3876" spans="20:22" x14ac:dyDescent="0.2">
      <c r="T3876" s="62" t="s">
        <v>4562</v>
      </c>
      <c r="U3876" s="77" t="s">
        <v>4562</v>
      </c>
      <c r="V3876" s="64" t="s">
        <v>624</v>
      </c>
    </row>
    <row r="3877" spans="20:22" x14ac:dyDescent="0.2">
      <c r="T3877" s="62" t="s">
        <v>4563</v>
      </c>
      <c r="U3877" s="77" t="s">
        <v>4563</v>
      </c>
      <c r="V3877" s="64" t="s">
        <v>643</v>
      </c>
    </row>
    <row r="3878" spans="20:22" x14ac:dyDescent="0.2">
      <c r="T3878" s="62" t="s">
        <v>4564</v>
      </c>
      <c r="U3878" s="77" t="s">
        <v>4564</v>
      </c>
      <c r="V3878" s="64" t="s">
        <v>645</v>
      </c>
    </row>
    <row r="3879" spans="20:22" x14ac:dyDescent="0.2">
      <c r="T3879" s="62" t="s">
        <v>4565</v>
      </c>
      <c r="U3879" s="77" t="s">
        <v>4565</v>
      </c>
      <c r="V3879" s="64" t="s">
        <v>647</v>
      </c>
    </row>
    <row r="3880" spans="20:22" x14ac:dyDescent="0.2">
      <c r="T3880" s="62" t="s">
        <v>4566</v>
      </c>
      <c r="U3880" s="77" t="s">
        <v>4566</v>
      </c>
      <c r="V3880" s="64" t="s">
        <v>650</v>
      </c>
    </row>
    <row r="3881" spans="20:22" x14ac:dyDescent="0.2">
      <c r="T3881" s="62" t="s">
        <v>4567</v>
      </c>
      <c r="U3881" s="77" t="s">
        <v>4567</v>
      </c>
      <c r="V3881" s="64" t="s">
        <v>653</v>
      </c>
    </row>
    <row r="3882" spans="20:22" x14ac:dyDescent="0.2">
      <c r="T3882" s="62" t="s">
        <v>4568</v>
      </c>
      <c r="U3882" s="77" t="s">
        <v>4568</v>
      </c>
      <c r="V3882" s="64" t="s">
        <v>621</v>
      </c>
    </row>
    <row r="3883" spans="20:22" x14ac:dyDescent="0.2">
      <c r="T3883" s="62" t="s">
        <v>4569</v>
      </c>
      <c r="U3883" s="77" t="s">
        <v>4569</v>
      </c>
      <c r="V3883" s="64" t="s">
        <v>624</v>
      </c>
    </row>
    <row r="3884" spans="20:22" x14ac:dyDescent="0.2">
      <c r="T3884" s="62" t="s">
        <v>4570</v>
      </c>
      <c r="U3884" s="77" t="s">
        <v>4570</v>
      </c>
      <c r="V3884" s="64" t="s">
        <v>643</v>
      </c>
    </row>
    <row r="3885" spans="20:22" x14ac:dyDescent="0.2">
      <c r="T3885" s="62" t="s">
        <v>4571</v>
      </c>
      <c r="U3885" s="77" t="s">
        <v>4571</v>
      </c>
      <c r="V3885" s="64" t="s">
        <v>645</v>
      </c>
    </row>
    <row r="3886" spans="20:22" x14ac:dyDescent="0.2">
      <c r="T3886" s="62" t="s">
        <v>4572</v>
      </c>
      <c r="U3886" s="77" t="s">
        <v>4572</v>
      </c>
      <c r="V3886" s="64" t="s">
        <v>647</v>
      </c>
    </row>
    <row r="3887" spans="20:22" x14ac:dyDescent="0.2">
      <c r="T3887" s="62" t="s">
        <v>4573</v>
      </c>
      <c r="U3887" s="77" t="s">
        <v>4573</v>
      </c>
      <c r="V3887" s="64" t="s">
        <v>650</v>
      </c>
    </row>
    <row r="3888" spans="20:22" x14ac:dyDescent="0.2">
      <c r="T3888" s="62" t="s">
        <v>4574</v>
      </c>
      <c r="U3888" s="77" t="s">
        <v>4574</v>
      </c>
      <c r="V3888" s="64" t="s">
        <v>653</v>
      </c>
    </row>
    <row r="3889" spans="20:22" x14ac:dyDescent="0.2">
      <c r="T3889" s="62" t="s">
        <v>4575</v>
      </c>
      <c r="U3889" s="77" t="s">
        <v>4575</v>
      </c>
      <c r="V3889" s="64" t="s">
        <v>621</v>
      </c>
    </row>
    <row r="3890" spans="20:22" x14ac:dyDescent="0.2">
      <c r="T3890" s="62" t="s">
        <v>4576</v>
      </c>
      <c r="U3890" s="77" t="s">
        <v>4576</v>
      </c>
      <c r="V3890" s="64" t="s">
        <v>624</v>
      </c>
    </row>
    <row r="3891" spans="20:22" x14ac:dyDescent="0.2">
      <c r="T3891" s="62" t="s">
        <v>4577</v>
      </c>
      <c r="U3891" s="77" t="s">
        <v>4577</v>
      </c>
      <c r="V3891" s="64" t="s">
        <v>643</v>
      </c>
    </row>
    <row r="3892" spans="20:22" x14ac:dyDescent="0.2">
      <c r="T3892" s="62" t="s">
        <v>4578</v>
      </c>
      <c r="U3892" s="77" t="s">
        <v>4578</v>
      </c>
      <c r="V3892" s="64" t="s">
        <v>645</v>
      </c>
    </row>
    <row r="3893" spans="20:22" x14ac:dyDescent="0.2">
      <c r="T3893" s="62" t="s">
        <v>4579</v>
      </c>
      <c r="U3893" s="77" t="s">
        <v>4579</v>
      </c>
      <c r="V3893" s="64" t="s">
        <v>647</v>
      </c>
    </row>
    <row r="3894" spans="20:22" x14ac:dyDescent="0.2">
      <c r="T3894" s="62" t="s">
        <v>4580</v>
      </c>
      <c r="U3894" s="77" t="s">
        <v>4580</v>
      </c>
      <c r="V3894" s="64" t="s">
        <v>650</v>
      </c>
    </row>
    <row r="3895" spans="20:22" x14ac:dyDescent="0.2">
      <c r="T3895" s="62" t="s">
        <v>4581</v>
      </c>
      <c r="U3895" s="77" t="s">
        <v>4581</v>
      </c>
      <c r="V3895" s="64" t="s">
        <v>653</v>
      </c>
    </row>
    <row r="3896" spans="20:22" x14ac:dyDescent="0.2">
      <c r="T3896" s="62" t="s">
        <v>4582</v>
      </c>
      <c r="U3896" s="77" t="s">
        <v>4582</v>
      </c>
      <c r="V3896" s="64" t="s">
        <v>621</v>
      </c>
    </row>
    <row r="3897" spans="20:22" x14ac:dyDescent="0.2">
      <c r="T3897" s="62" t="s">
        <v>4583</v>
      </c>
      <c r="U3897" s="77" t="s">
        <v>4583</v>
      </c>
      <c r="V3897" s="64" t="s">
        <v>624</v>
      </c>
    </row>
    <row r="3898" spans="20:22" x14ac:dyDescent="0.2">
      <c r="T3898" s="62" t="s">
        <v>4584</v>
      </c>
      <c r="U3898" s="77" t="s">
        <v>4584</v>
      </c>
      <c r="V3898" s="64" t="s">
        <v>643</v>
      </c>
    </row>
    <row r="3899" spans="20:22" x14ac:dyDescent="0.2">
      <c r="T3899" s="62" t="s">
        <v>4585</v>
      </c>
      <c r="U3899" s="77" t="s">
        <v>4585</v>
      </c>
      <c r="V3899" s="64" t="s">
        <v>645</v>
      </c>
    </row>
    <row r="3900" spans="20:22" x14ac:dyDescent="0.2">
      <c r="T3900" s="62" t="s">
        <v>4586</v>
      </c>
      <c r="U3900" s="77" t="s">
        <v>4586</v>
      </c>
      <c r="V3900" s="64" t="s">
        <v>647</v>
      </c>
    </row>
    <row r="3901" spans="20:22" x14ac:dyDescent="0.2">
      <c r="T3901" s="62" t="s">
        <v>4587</v>
      </c>
      <c r="U3901" s="77" t="s">
        <v>4587</v>
      </c>
      <c r="V3901" s="64" t="s">
        <v>650</v>
      </c>
    </row>
    <row r="3902" spans="20:22" x14ac:dyDescent="0.2">
      <c r="T3902" s="62" t="s">
        <v>4588</v>
      </c>
      <c r="U3902" s="77" t="s">
        <v>4588</v>
      </c>
      <c r="V3902" s="64" t="s">
        <v>653</v>
      </c>
    </row>
    <row r="3903" spans="20:22" x14ac:dyDescent="0.2">
      <c r="T3903" s="62" t="s">
        <v>4589</v>
      </c>
      <c r="U3903" s="77" t="s">
        <v>4589</v>
      </c>
      <c r="V3903" s="64" t="s">
        <v>621</v>
      </c>
    </row>
    <row r="3904" spans="20:22" x14ac:dyDescent="0.2">
      <c r="T3904" s="62" t="s">
        <v>4590</v>
      </c>
      <c r="U3904" s="77" t="s">
        <v>4590</v>
      </c>
      <c r="V3904" s="64" t="s">
        <v>624</v>
      </c>
    </row>
    <row r="3905" spans="20:22" x14ac:dyDescent="0.2">
      <c r="T3905" s="62" t="s">
        <v>4591</v>
      </c>
      <c r="U3905" s="77" t="s">
        <v>4591</v>
      </c>
      <c r="V3905" s="64" t="s">
        <v>643</v>
      </c>
    </row>
    <row r="3906" spans="20:22" x14ac:dyDescent="0.2">
      <c r="T3906" s="62" t="s">
        <v>4592</v>
      </c>
      <c r="U3906" s="77" t="s">
        <v>4592</v>
      </c>
      <c r="V3906" s="64" t="s">
        <v>645</v>
      </c>
    </row>
    <row r="3907" spans="20:22" x14ac:dyDescent="0.2">
      <c r="T3907" s="62" t="s">
        <v>4593</v>
      </c>
      <c r="U3907" s="77" t="s">
        <v>4593</v>
      </c>
      <c r="V3907" s="64" t="s">
        <v>647</v>
      </c>
    </row>
    <row r="3908" spans="20:22" x14ac:dyDescent="0.2">
      <c r="T3908" s="62" t="s">
        <v>4594</v>
      </c>
      <c r="U3908" s="77" t="s">
        <v>4594</v>
      </c>
      <c r="V3908" s="64" t="s">
        <v>650</v>
      </c>
    </row>
    <row r="3909" spans="20:22" x14ac:dyDescent="0.2">
      <c r="T3909" s="62" t="s">
        <v>4595</v>
      </c>
      <c r="U3909" s="77" t="s">
        <v>4595</v>
      </c>
      <c r="V3909" s="64" t="s">
        <v>653</v>
      </c>
    </row>
    <row r="3910" spans="20:22" x14ac:dyDescent="0.2">
      <c r="T3910" s="62" t="s">
        <v>4596</v>
      </c>
      <c r="U3910" s="77" t="s">
        <v>4596</v>
      </c>
      <c r="V3910" s="64" t="s">
        <v>621</v>
      </c>
    </row>
    <row r="3911" spans="20:22" x14ac:dyDescent="0.2">
      <c r="T3911" s="62" t="s">
        <v>4597</v>
      </c>
      <c r="U3911" s="77" t="s">
        <v>4597</v>
      </c>
      <c r="V3911" s="64" t="s">
        <v>624</v>
      </c>
    </row>
    <row r="3912" spans="20:22" x14ac:dyDescent="0.2">
      <c r="T3912" s="62" t="s">
        <v>4598</v>
      </c>
      <c r="U3912" s="77" t="s">
        <v>4598</v>
      </c>
      <c r="V3912" s="64" t="s">
        <v>643</v>
      </c>
    </row>
    <row r="3913" spans="20:22" x14ac:dyDescent="0.2">
      <c r="T3913" s="62" t="s">
        <v>4599</v>
      </c>
      <c r="U3913" s="77" t="s">
        <v>4599</v>
      </c>
      <c r="V3913" s="64" t="s">
        <v>645</v>
      </c>
    </row>
    <row r="3914" spans="20:22" x14ac:dyDescent="0.2">
      <c r="T3914" s="62" t="s">
        <v>4600</v>
      </c>
      <c r="U3914" s="77" t="s">
        <v>4600</v>
      </c>
      <c r="V3914" s="64" t="s">
        <v>647</v>
      </c>
    </row>
    <row r="3915" spans="20:22" x14ac:dyDescent="0.2">
      <c r="T3915" s="62" t="s">
        <v>4601</v>
      </c>
      <c r="U3915" s="77" t="s">
        <v>4601</v>
      </c>
      <c r="V3915" s="64" t="s">
        <v>650</v>
      </c>
    </row>
    <row r="3916" spans="20:22" x14ac:dyDescent="0.2">
      <c r="T3916" s="62" t="s">
        <v>4602</v>
      </c>
      <c r="U3916" s="77" t="s">
        <v>4602</v>
      </c>
      <c r="V3916" s="64" t="s">
        <v>653</v>
      </c>
    </row>
    <row r="3917" spans="20:22" x14ac:dyDescent="0.2">
      <c r="T3917" s="62" t="s">
        <v>4603</v>
      </c>
      <c r="U3917" s="77" t="s">
        <v>4603</v>
      </c>
      <c r="V3917" s="64" t="s">
        <v>621</v>
      </c>
    </row>
    <row r="3918" spans="20:22" x14ac:dyDescent="0.2">
      <c r="T3918" s="62" t="s">
        <v>4604</v>
      </c>
      <c r="U3918" s="77" t="s">
        <v>4604</v>
      </c>
      <c r="V3918" s="64" t="s">
        <v>624</v>
      </c>
    </row>
    <row r="3919" spans="20:22" x14ac:dyDescent="0.2">
      <c r="T3919" s="62" t="s">
        <v>4605</v>
      </c>
      <c r="U3919" s="77" t="s">
        <v>4605</v>
      </c>
      <c r="V3919" s="64" t="s">
        <v>643</v>
      </c>
    </row>
    <row r="3920" spans="20:22" x14ac:dyDescent="0.2">
      <c r="T3920" s="62" t="s">
        <v>4606</v>
      </c>
      <c r="U3920" s="77" t="s">
        <v>4606</v>
      </c>
      <c r="V3920" s="64" t="s">
        <v>645</v>
      </c>
    </row>
    <row r="3921" spans="20:22" x14ac:dyDescent="0.2">
      <c r="T3921" s="62" t="s">
        <v>4607</v>
      </c>
      <c r="U3921" s="77" t="s">
        <v>4607</v>
      </c>
      <c r="V3921" s="64" t="s">
        <v>647</v>
      </c>
    </row>
    <row r="3922" spans="20:22" x14ac:dyDescent="0.2">
      <c r="T3922" s="62" t="s">
        <v>4608</v>
      </c>
      <c r="U3922" s="77" t="s">
        <v>4608</v>
      </c>
      <c r="V3922" s="64" t="s">
        <v>650</v>
      </c>
    </row>
    <row r="3923" spans="20:22" x14ac:dyDescent="0.2">
      <c r="T3923" s="62" t="s">
        <v>4609</v>
      </c>
      <c r="U3923" s="77" t="s">
        <v>4609</v>
      </c>
      <c r="V3923" s="64" t="s">
        <v>653</v>
      </c>
    </row>
    <row r="3924" spans="20:22" x14ac:dyDescent="0.2">
      <c r="T3924" s="62" t="s">
        <v>4610</v>
      </c>
      <c r="U3924" s="77" t="s">
        <v>4610</v>
      </c>
      <c r="V3924" s="64" t="s">
        <v>621</v>
      </c>
    </row>
    <row r="3925" spans="20:22" x14ac:dyDescent="0.2">
      <c r="T3925" s="62" t="s">
        <v>4611</v>
      </c>
      <c r="U3925" s="77" t="s">
        <v>4611</v>
      </c>
      <c r="V3925" s="64" t="s">
        <v>624</v>
      </c>
    </row>
    <row r="3926" spans="20:22" x14ac:dyDescent="0.2">
      <c r="T3926" s="62" t="s">
        <v>4612</v>
      </c>
      <c r="U3926" s="77" t="s">
        <v>4612</v>
      </c>
      <c r="V3926" s="64" t="s">
        <v>643</v>
      </c>
    </row>
    <row r="3927" spans="20:22" x14ac:dyDescent="0.2">
      <c r="T3927" s="62" t="s">
        <v>4613</v>
      </c>
      <c r="U3927" s="77" t="s">
        <v>4613</v>
      </c>
      <c r="V3927" s="64" t="s">
        <v>645</v>
      </c>
    </row>
    <row r="3928" spans="20:22" x14ac:dyDescent="0.2">
      <c r="T3928" s="62" t="s">
        <v>4614</v>
      </c>
      <c r="U3928" s="77" t="s">
        <v>4614</v>
      </c>
      <c r="V3928" s="64" t="s">
        <v>647</v>
      </c>
    </row>
    <row r="3929" spans="20:22" x14ac:dyDescent="0.2">
      <c r="T3929" s="62" t="s">
        <v>4615</v>
      </c>
      <c r="U3929" s="77" t="s">
        <v>4615</v>
      </c>
      <c r="V3929" s="64" t="s">
        <v>650</v>
      </c>
    </row>
    <row r="3930" spans="20:22" x14ac:dyDescent="0.2">
      <c r="T3930" s="62" t="s">
        <v>4616</v>
      </c>
      <c r="U3930" s="77" t="s">
        <v>4616</v>
      </c>
      <c r="V3930" s="64" t="s">
        <v>653</v>
      </c>
    </row>
    <row r="3931" spans="20:22" x14ac:dyDescent="0.2">
      <c r="T3931" s="62" t="s">
        <v>4617</v>
      </c>
      <c r="U3931" s="77" t="s">
        <v>4617</v>
      </c>
      <c r="V3931" s="64" t="s">
        <v>621</v>
      </c>
    </row>
    <row r="3932" spans="20:22" x14ac:dyDescent="0.2">
      <c r="T3932" s="62" t="s">
        <v>4618</v>
      </c>
      <c r="U3932" s="77" t="s">
        <v>4618</v>
      </c>
      <c r="V3932" s="64" t="s">
        <v>624</v>
      </c>
    </row>
    <row r="3933" spans="20:22" x14ac:dyDescent="0.2">
      <c r="T3933" s="62" t="s">
        <v>4619</v>
      </c>
      <c r="U3933" s="77" t="s">
        <v>4619</v>
      </c>
      <c r="V3933" s="64" t="s">
        <v>643</v>
      </c>
    </row>
    <row r="3934" spans="20:22" x14ac:dyDescent="0.2">
      <c r="T3934" s="62" t="s">
        <v>4620</v>
      </c>
      <c r="U3934" s="77" t="s">
        <v>4620</v>
      </c>
      <c r="V3934" s="64" t="s">
        <v>645</v>
      </c>
    </row>
    <row r="3935" spans="20:22" x14ac:dyDescent="0.2">
      <c r="T3935" s="62" t="s">
        <v>4621</v>
      </c>
      <c r="U3935" s="77" t="s">
        <v>4621</v>
      </c>
      <c r="V3935" s="64" t="s">
        <v>647</v>
      </c>
    </row>
    <row r="3936" spans="20:22" x14ac:dyDescent="0.2">
      <c r="T3936" s="62" t="s">
        <v>4622</v>
      </c>
      <c r="U3936" s="77" t="s">
        <v>4622</v>
      </c>
      <c r="V3936" s="64" t="s">
        <v>650</v>
      </c>
    </row>
    <row r="3937" spans="20:22" x14ac:dyDescent="0.2">
      <c r="T3937" s="62" t="s">
        <v>4623</v>
      </c>
      <c r="U3937" s="77" t="s">
        <v>4623</v>
      </c>
      <c r="V3937" s="64" t="s">
        <v>653</v>
      </c>
    </row>
    <row r="3938" spans="20:22" x14ac:dyDescent="0.2">
      <c r="T3938" s="62" t="s">
        <v>4624</v>
      </c>
      <c r="U3938" s="77" t="s">
        <v>4624</v>
      </c>
      <c r="V3938" s="64" t="s">
        <v>621</v>
      </c>
    </row>
    <row r="3939" spans="20:22" x14ac:dyDescent="0.2">
      <c r="T3939" s="62" t="s">
        <v>4625</v>
      </c>
      <c r="U3939" s="77" t="s">
        <v>4625</v>
      </c>
      <c r="V3939" s="64" t="s">
        <v>624</v>
      </c>
    </row>
    <row r="3940" spans="20:22" x14ac:dyDescent="0.2">
      <c r="T3940" s="62" t="s">
        <v>4626</v>
      </c>
      <c r="U3940" s="77" t="s">
        <v>4626</v>
      </c>
      <c r="V3940" s="64" t="s">
        <v>643</v>
      </c>
    </row>
    <row r="3941" spans="20:22" x14ac:dyDescent="0.2">
      <c r="T3941" s="62" t="s">
        <v>4627</v>
      </c>
      <c r="U3941" s="77" t="s">
        <v>4627</v>
      </c>
      <c r="V3941" s="64" t="s">
        <v>645</v>
      </c>
    </row>
    <row r="3942" spans="20:22" x14ac:dyDescent="0.2">
      <c r="T3942" s="62" t="s">
        <v>4628</v>
      </c>
      <c r="U3942" s="77" t="s">
        <v>4628</v>
      </c>
      <c r="V3942" s="64" t="s">
        <v>647</v>
      </c>
    </row>
    <row r="3943" spans="20:22" x14ac:dyDescent="0.2">
      <c r="T3943" s="62" t="s">
        <v>4629</v>
      </c>
      <c r="U3943" s="77" t="s">
        <v>4629</v>
      </c>
      <c r="V3943" s="64" t="s">
        <v>650</v>
      </c>
    </row>
    <row r="3944" spans="20:22" x14ac:dyDescent="0.2">
      <c r="T3944" s="62" t="s">
        <v>4630</v>
      </c>
      <c r="U3944" s="77" t="s">
        <v>4630</v>
      </c>
      <c r="V3944" s="64" t="s">
        <v>653</v>
      </c>
    </row>
    <row r="3945" spans="20:22" x14ac:dyDescent="0.2">
      <c r="T3945" s="62" t="s">
        <v>4631</v>
      </c>
      <c r="U3945" s="77" t="s">
        <v>4631</v>
      </c>
      <c r="V3945" s="64" t="s">
        <v>621</v>
      </c>
    </row>
    <row r="3946" spans="20:22" x14ac:dyDescent="0.2">
      <c r="T3946" s="62" t="s">
        <v>4632</v>
      </c>
      <c r="U3946" s="77" t="s">
        <v>4632</v>
      </c>
      <c r="V3946" s="64" t="s">
        <v>624</v>
      </c>
    </row>
    <row r="3947" spans="20:22" x14ac:dyDescent="0.2">
      <c r="T3947" s="62" t="s">
        <v>4633</v>
      </c>
      <c r="U3947" s="77" t="s">
        <v>4633</v>
      </c>
      <c r="V3947" s="64" t="s">
        <v>643</v>
      </c>
    </row>
    <row r="3948" spans="20:22" x14ac:dyDescent="0.2">
      <c r="T3948" s="62" t="s">
        <v>4634</v>
      </c>
      <c r="U3948" s="77" t="s">
        <v>4634</v>
      </c>
      <c r="V3948" s="64" t="s">
        <v>645</v>
      </c>
    </row>
    <row r="3949" spans="20:22" x14ac:dyDescent="0.2">
      <c r="T3949" s="62" t="s">
        <v>4635</v>
      </c>
      <c r="U3949" s="77" t="s">
        <v>4635</v>
      </c>
      <c r="V3949" s="64" t="s">
        <v>647</v>
      </c>
    </row>
    <row r="3950" spans="20:22" x14ac:dyDescent="0.2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27">
    <cfRule type="cellIs" dxfId="1648" priority="25" stopIfTrue="1" operator="between">
      <formula>"r3"</formula>
      <formula>"r4"</formula>
    </cfRule>
    <cfRule type="cellIs" dxfId="1647" priority="26" stopIfTrue="1" operator="between">
      <formula>"r5"</formula>
      <formula>"r6"</formula>
    </cfRule>
    <cfRule type="cellIs" dxfId="1646" priority="27" stopIfTrue="1" operator="between">
      <formula>"r1"</formula>
      <formula>"r2"</formula>
    </cfRule>
  </conditionalFormatting>
  <conditionalFormatting sqref="H3:I4 H25:I27">
    <cfRule type="containsText" dxfId="1645" priority="24" stopIfTrue="1" operator="containsText" text="X">
      <formula>NOT(ISERROR(SEARCH("X",H3)))</formula>
    </cfRule>
  </conditionalFormatting>
  <conditionalFormatting sqref="F3:F4">
    <cfRule type="expression" dxfId="1644" priority="23">
      <formula>OR(H3="x",I3="x")</formula>
    </cfRule>
  </conditionalFormatting>
  <conditionalFormatting sqref="A3:A4">
    <cfRule type="expression" dxfId="1643" priority="22">
      <formula>OR(H3="x",I3="x")</formula>
    </cfRule>
  </conditionalFormatting>
  <conditionalFormatting sqref="B3:B4">
    <cfRule type="expression" dxfId="1642" priority="21">
      <formula>OR($H3="x",$I3="x")</formula>
    </cfRule>
  </conditionalFormatting>
  <conditionalFormatting sqref="D3:E4 E25:E27">
    <cfRule type="expression" dxfId="1641" priority="20">
      <formula>OR(H3="x",I3="x")</formula>
    </cfRule>
  </conditionalFormatting>
  <conditionalFormatting sqref="C3:C4">
    <cfRule type="expression" dxfId="1640" priority="19">
      <formula>OR(H3="x",I3="x")</formula>
    </cfRule>
  </conditionalFormatting>
  <conditionalFormatting sqref="H5:I22">
    <cfRule type="containsText" dxfId="1639" priority="15" stopIfTrue="1" operator="containsText" text="X">
      <formula>NOT(ISERROR(SEARCH("X",H5)))</formula>
    </cfRule>
  </conditionalFormatting>
  <conditionalFormatting sqref="F5:F27">
    <cfRule type="expression" dxfId="1638" priority="14">
      <formula>OR(H5="x",I5="x")</formula>
    </cfRule>
  </conditionalFormatting>
  <conditionalFormatting sqref="A5:A27">
    <cfRule type="expression" dxfId="1637" priority="13">
      <formula>OR(H5="x",I5="x")</formula>
    </cfRule>
  </conditionalFormatting>
  <conditionalFormatting sqref="B5:B27">
    <cfRule type="expression" dxfId="1636" priority="12">
      <formula>OR($H5="x",$I5="x")</formula>
    </cfRule>
  </conditionalFormatting>
  <conditionalFormatting sqref="D5:E21 E22 D22:D27">
    <cfRule type="expression" dxfId="1635" priority="11">
      <formula>OR(H5="x",I5="x")</formula>
    </cfRule>
  </conditionalFormatting>
  <conditionalFormatting sqref="C5:C27">
    <cfRule type="expression" dxfId="1634" priority="10">
      <formula>OR(H5="x",I5="x")</formula>
    </cfRule>
  </conditionalFormatting>
  <conditionalFormatting sqref="H23:I24">
    <cfRule type="containsText" dxfId="1633" priority="6" stopIfTrue="1" operator="containsText" text="X">
      <formula>NOT(ISERROR(SEARCH("X",H23)))</formula>
    </cfRule>
  </conditionalFormatting>
  <conditionalFormatting sqref="E23:E24">
    <cfRule type="expression" dxfId="1632" priority="2">
      <formula>OR(I23="x",J23="x")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7B78-47C5-4A48-9A3E-7B0BD48CF04B}">
  <sheetPr codeName="Feuil44">
    <tabColor rgb="FFFF0000"/>
    <pageSetUpPr fitToPage="1"/>
  </sheetPr>
  <dimension ref="A1:W171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customWidth="1"/>
    <col min="14" max="15" width="5.85546875" style="33" customWidth="1"/>
    <col min="16" max="16" width="11.42578125" style="33" customWidth="1"/>
    <col min="17" max="17" width="11.42578125" style="32" customWidth="1"/>
    <col min="18" max="16384" width="11.42578125" style="32"/>
  </cols>
  <sheetData>
    <row r="1" spans="1:23" ht="37.5" customHeight="1" x14ac:dyDescent="0.2">
      <c r="A1" s="1270" t="s">
        <v>4654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23" ht="45" x14ac:dyDescent="0.2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 x14ac:dyDescent="0.2">
      <c r="A3" s="56" t="s">
        <v>144</v>
      </c>
      <c r="B3" s="56">
        <v>1</v>
      </c>
      <c r="C3" s="185">
        <v>0.16388888888888889</v>
      </c>
      <c r="D3" s="185">
        <v>0.17777777777777778</v>
      </c>
      <c r="E3" s="79" t="s">
        <v>4656</v>
      </c>
      <c r="F3" s="56" t="str">
        <f>IF('Samedi S2'!X9&lt;&gt;"",'Samedi S2'!X9,"")</f>
        <v/>
      </c>
      <c r="G3" s="56" t="str">
        <f>IF('Samedi S2'!X9&lt;&gt;"",'Samedi S2'!A9,"")</f>
        <v/>
      </c>
      <c r="H3" s="56" t="str">
        <f t="shared" ref="H3:H24" si="0">IF(F3="","",INDEX($L$3:$M$40,MATCH(F3,$L$3:$L$38,0),2))</f>
        <v/>
      </c>
      <c r="I3" s="56" t="str">
        <f t="shared" ref="I3:I24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/>
      </c>
      <c r="V3" s="118"/>
      <c r="W3" s="118"/>
    </row>
    <row r="4" spans="1:23" x14ac:dyDescent="0.2">
      <c r="A4" s="44" t="s">
        <v>86</v>
      </c>
      <c r="B4" s="44">
        <v>1</v>
      </c>
      <c r="C4" s="186">
        <v>0.17708333333333334</v>
      </c>
      <c r="D4" s="186">
        <v>0.19097222222222221</v>
      </c>
      <c r="E4" s="80" t="s">
        <v>4657</v>
      </c>
      <c r="F4" s="44" t="str">
        <f>IF('Samedi S2'!X13&lt;&gt;"",'Samedi S2'!X13,"")</f>
        <v/>
      </c>
      <c r="G4" s="44" t="str">
        <f>IF('Samedi S2'!X13&lt;&gt;"",'Samedi S2'!A13,"")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 x14ac:dyDescent="0.2">
      <c r="A5" s="44" t="s">
        <v>144</v>
      </c>
      <c r="B5" s="44">
        <v>2</v>
      </c>
      <c r="C5" s="186">
        <v>0.17916666666666667</v>
      </c>
      <c r="D5" s="186">
        <v>0.19305555555555556</v>
      </c>
      <c r="E5" s="80" t="s">
        <v>4658</v>
      </c>
      <c r="F5" s="44" t="str">
        <f>IF('Samedi S2'!S13&lt;&gt;"",'Samedi S2'!S13,"")</f>
        <v/>
      </c>
      <c r="G5" s="44" t="str">
        <f>IF('Samedi S2'!S13&lt;&gt;"",'Samedi S2'!A13,"")</f>
        <v/>
      </c>
      <c r="H5" s="44" t="str">
        <f t="shared" si="0"/>
        <v/>
      </c>
      <c r="I5" s="44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118"/>
      <c r="W5" s="118"/>
    </row>
    <row r="6" spans="1:23" x14ac:dyDescent="0.2">
      <c r="A6" s="44" t="s">
        <v>86</v>
      </c>
      <c r="B6" s="44">
        <v>2</v>
      </c>
      <c r="C6" s="186">
        <v>0.19027777777777777</v>
      </c>
      <c r="D6" s="186">
        <v>0.20416666666666666</v>
      </c>
      <c r="E6" s="80" t="s">
        <v>4659</v>
      </c>
      <c r="F6" s="44" t="str">
        <f>IF('Samedi S2'!S9&lt;&gt;"",'Samedi S2'!S9,"")</f>
        <v/>
      </c>
      <c r="G6" s="44" t="str">
        <f>IF('Samedi S2'!S9&lt;&gt;"",'Samedi S2'!A9,"")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  <c r="V6" s="118"/>
      <c r="W6" s="118"/>
    </row>
    <row r="7" spans="1:23" x14ac:dyDescent="0.2">
      <c r="A7" s="44" t="s">
        <v>144</v>
      </c>
      <c r="B7" s="44">
        <v>3</v>
      </c>
      <c r="C7" s="186">
        <v>0.19027777777777777</v>
      </c>
      <c r="D7" s="186">
        <v>0.20416666666666666</v>
      </c>
      <c r="E7" s="80" t="s">
        <v>4660</v>
      </c>
      <c r="F7" s="44" t="str">
        <f>IF('Samedi S2'!N13&lt;&gt;"",'Samedi S2'!N13,"")</f>
        <v/>
      </c>
      <c r="G7" s="44" t="str">
        <f>IF('Samedi S2'!N13&lt;&gt;"",'Samedi S2'!A13,"")</f>
        <v/>
      </c>
      <c r="H7" s="44" t="str">
        <f t="shared" si="0"/>
        <v/>
      </c>
      <c r="I7" s="44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  <c r="V7" s="118"/>
      <c r="W7" s="118"/>
    </row>
    <row r="8" spans="1:23" x14ac:dyDescent="0.2">
      <c r="A8" s="44" t="s">
        <v>144</v>
      </c>
      <c r="B8" s="44">
        <v>4</v>
      </c>
      <c r="C8" s="186">
        <v>0.19444444444444445</v>
      </c>
      <c r="D8" s="186">
        <v>0.20833333333333334</v>
      </c>
      <c r="E8" s="80" t="s">
        <v>4661</v>
      </c>
      <c r="F8" s="44" t="str">
        <f>IF('Samedi S2'!N9&lt;&gt;"",'Samedi S2'!N9,"")</f>
        <v/>
      </c>
      <c r="G8" s="44" t="str">
        <f>IF('Samedi S2'!N9&lt;&gt;"",'Samedi S2'!A9,"")</f>
        <v/>
      </c>
      <c r="H8" s="44" t="str">
        <f t="shared" si="0"/>
        <v/>
      </c>
      <c r="I8" s="44" t="str">
        <f t="shared" si="1"/>
        <v/>
      </c>
      <c r="J8" s="700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  <c r="V8" s="118"/>
      <c r="W8" s="118"/>
    </row>
    <row r="9" spans="1:23" x14ac:dyDescent="0.2">
      <c r="A9" s="44" t="s">
        <v>86</v>
      </c>
      <c r="B9" s="44">
        <v>3</v>
      </c>
      <c r="C9" s="186">
        <v>0.20069444444444445</v>
      </c>
      <c r="D9" s="186">
        <v>0.21458333333333332</v>
      </c>
      <c r="E9" s="80" t="s">
        <v>4662</v>
      </c>
      <c r="F9" s="44" t="str">
        <f>IF('Samedi S2'!I13&lt;&gt;"",'Samedi S2'!I13,"")</f>
        <v/>
      </c>
      <c r="G9" s="44" t="str">
        <f>IF('Samedi S2'!I13&lt;&gt;"",'Samedi S2'!A13,"")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 x14ac:dyDescent="0.2">
      <c r="A10" s="44" t="s">
        <v>86</v>
      </c>
      <c r="B10" s="44">
        <v>4</v>
      </c>
      <c r="C10" s="186">
        <v>0.2097222222222222</v>
      </c>
      <c r="D10" s="186">
        <v>0.22361111111111109</v>
      </c>
      <c r="E10" s="80" t="s">
        <v>4663</v>
      </c>
      <c r="F10" s="44" t="str">
        <f>IF('Samedi S2'!I9&lt;&gt;"",'Samedi S2'!I9,"")</f>
        <v/>
      </c>
      <c r="G10" s="44" t="str">
        <f>IF('Samedi S2'!I9&lt;&gt;"",'Samedi S2'!A9,"")</f>
        <v/>
      </c>
      <c r="H10" s="44" t="str">
        <f t="shared" si="0"/>
        <v/>
      </c>
      <c r="I10" s="44" t="str">
        <f t="shared" si="1"/>
        <v/>
      </c>
      <c r="J10" s="45" t="s">
        <v>486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 x14ac:dyDescent="0.2">
      <c r="A11" s="44" t="s">
        <v>86</v>
      </c>
      <c r="B11" s="44">
        <v>5</v>
      </c>
      <c r="C11" s="186">
        <v>0.21805555555555556</v>
      </c>
      <c r="D11" s="186">
        <v>0.23194444444444445</v>
      </c>
      <c r="E11" s="80" t="s">
        <v>4664</v>
      </c>
      <c r="F11" s="44" t="str">
        <f>IF('Samedi S2'!X17&lt;&gt;"",'Samedi S2'!X17,"")</f>
        <v/>
      </c>
      <c r="G11" s="44" t="str">
        <f>IF('Samedi S2'!X17&lt;&gt;"",'Samedi S2'!A17,"")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 x14ac:dyDescent="0.2">
      <c r="A12" s="44" t="s">
        <v>144</v>
      </c>
      <c r="B12" s="44">
        <v>5</v>
      </c>
      <c r="C12" s="186">
        <v>0.22638888888888889</v>
      </c>
      <c r="D12" s="186">
        <v>0.24027777777777778</v>
      </c>
      <c r="E12" s="80" t="s">
        <v>4665</v>
      </c>
      <c r="F12" s="44" t="str">
        <f>IF('Samedi S2'!D9&lt;&gt;"",'Samedi S2'!D9,"")</f>
        <v/>
      </c>
      <c r="G12" s="44" t="str">
        <f>IF('Samedi S2'!D9&lt;&gt;"",'Samedi S2'!A9,"")</f>
        <v/>
      </c>
      <c r="H12" s="44" t="str">
        <f t="shared" si="0"/>
        <v/>
      </c>
      <c r="I12" s="44" t="str">
        <f t="shared" si="1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 x14ac:dyDescent="0.2">
      <c r="A13" s="44" t="s">
        <v>86</v>
      </c>
      <c r="B13" s="44">
        <v>6</v>
      </c>
      <c r="C13" s="186">
        <v>0.22916666666666666</v>
      </c>
      <c r="D13" s="186">
        <v>0.24305555555555555</v>
      </c>
      <c r="E13" s="80" t="s">
        <v>4666</v>
      </c>
      <c r="F13" s="44" t="str">
        <f>IF('Samedi S2'!X21&lt;&gt;"",'Samedi S2'!X21,"")</f>
        <v/>
      </c>
      <c r="G13" s="44" t="str">
        <f>IF('Samedi S2'!X21&lt;&gt;"",'Samedi S2'!A21,"")</f>
        <v/>
      </c>
      <c r="H13" s="44" t="str">
        <f t="shared" si="0"/>
        <v/>
      </c>
      <c r="I13" s="44" t="str">
        <f t="shared" si="1"/>
        <v/>
      </c>
      <c r="J13" s="45" t="s">
        <v>486</v>
      </c>
      <c r="K13" s="40"/>
      <c r="L13" s="34">
        <v>1011</v>
      </c>
      <c r="M13" s="34" t="str">
        <f t="shared" si="3"/>
        <v/>
      </c>
      <c r="V13" s="118"/>
      <c r="W13" s="118"/>
    </row>
    <row r="14" spans="1:23" x14ac:dyDescent="0.2">
      <c r="A14" s="44" t="s">
        <v>144</v>
      </c>
      <c r="B14" s="44">
        <v>6</v>
      </c>
      <c r="C14" s="186">
        <v>0.24513888888888888</v>
      </c>
      <c r="D14" s="186">
        <v>0.2590277777777778</v>
      </c>
      <c r="E14" s="80" t="s">
        <v>4667</v>
      </c>
      <c r="F14" s="44" t="str">
        <f>IF('Samedi S2'!D13&lt;&gt;"",'Samedi S2'!D13,"")</f>
        <v/>
      </c>
      <c r="G14" s="44" t="str">
        <f>IF('Samedi S2'!D13&lt;&gt;"",'Samedi S2'!A13,"")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 x14ac:dyDescent="0.2">
      <c r="A15" s="362" t="s">
        <v>144</v>
      </c>
      <c r="B15" s="362">
        <v>7</v>
      </c>
      <c r="C15" s="369">
        <v>0.25347222222222221</v>
      </c>
      <c r="D15" s="369">
        <v>0.2673611111111111</v>
      </c>
      <c r="E15" s="367" t="s">
        <v>4668</v>
      </c>
      <c r="F15" s="362" t="str">
        <f>IF('Samedi S2'!S21&lt;&gt;"",'Samedi S2'!S21,"")</f>
        <v/>
      </c>
      <c r="G15" s="362" t="str">
        <f>IF('Samedi S2'!S21&lt;&gt;"",'Samedi S2'!A21,"")</f>
        <v/>
      </c>
      <c r="H15" s="362" t="str">
        <f t="shared" si="0"/>
        <v/>
      </c>
      <c r="I15" s="362" t="str">
        <f t="shared" si="1"/>
        <v/>
      </c>
      <c r="J15" s="364" t="s">
        <v>491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ht="13.5" thickBot="1" x14ac:dyDescent="0.25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4669</v>
      </c>
      <c r="F16" s="44" t="str">
        <f>IF('Samedi S2'!S17&lt;&gt;"",'Samedi S2'!S17,"")</f>
        <v/>
      </c>
      <c r="G16" s="44" t="str">
        <f>IF('Samedi S2'!X17&lt;&gt;"",'Samedi S2'!A17,"")</f>
        <v/>
      </c>
      <c r="H16" s="44" t="str">
        <f>IF(F16="","",INDEX($L$3:$M$40,MATCH(F16,$L$3:$L$38,0),2))</f>
        <v/>
      </c>
      <c r="I16" s="44" t="str">
        <f>IF(F16="","",INDEX($L$3:$M$40,MATCH(F16,$L$3:$L$38,0),2))</f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ht="13.5" thickTop="1" x14ac:dyDescent="0.2">
      <c r="A17" s="363" t="s">
        <v>86</v>
      </c>
      <c r="B17" s="363">
        <v>8</v>
      </c>
      <c r="C17" s="651">
        <v>0.48541666666666666</v>
      </c>
      <c r="D17" s="651">
        <v>0.49930555555555556</v>
      </c>
      <c r="E17" s="368" t="s">
        <v>4666</v>
      </c>
      <c r="F17" s="363" t="str">
        <f>IF('Samedi S2'!N17&lt;&gt;"",'Samedi S2'!N17,"")</f>
        <v/>
      </c>
      <c r="G17" s="363" t="str">
        <f>IF('Samedi S2'!N17&lt;&gt;"",'Samedi S2'!A17,"")</f>
        <v/>
      </c>
      <c r="H17" s="363" t="str">
        <f t="shared" si="0"/>
        <v/>
      </c>
      <c r="I17" s="363" t="str">
        <f t="shared" si="1"/>
        <v/>
      </c>
      <c r="J17" s="834" t="s">
        <v>486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x14ac:dyDescent="0.2">
      <c r="A18" s="44" t="s">
        <v>86</v>
      </c>
      <c r="B18" s="44">
        <v>9</v>
      </c>
      <c r="C18" s="186">
        <v>0.50347222222222221</v>
      </c>
      <c r="D18" s="186">
        <v>0.51736111111111116</v>
      </c>
      <c r="E18" s="80" t="s">
        <v>4670</v>
      </c>
      <c r="F18" s="44" t="str">
        <f>IF('Samedi S2'!N21&lt;&gt;"",'Samedi S2'!N21,"")</f>
        <v/>
      </c>
      <c r="G18" s="44" t="str">
        <f>IF('Samedi S2'!N21&lt;&gt;"",'Samedi S2'!A21,"")</f>
        <v/>
      </c>
      <c r="H18" s="44" t="str">
        <f t="shared" si="0"/>
        <v/>
      </c>
      <c r="I18" s="44" t="str">
        <f t="shared" si="1"/>
        <v/>
      </c>
      <c r="J18" s="45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x14ac:dyDescent="0.2">
      <c r="A19" s="44" t="s">
        <v>144</v>
      </c>
      <c r="B19" s="44">
        <v>8</v>
      </c>
      <c r="C19" s="186">
        <v>0.50972222222222219</v>
      </c>
      <c r="D19" s="186">
        <v>0.52361111111111114</v>
      </c>
      <c r="E19" s="80" t="s">
        <v>4671</v>
      </c>
      <c r="F19" s="44" t="str">
        <f>IF('Samedi S2'!I17&lt;&gt;"",'Samedi S2'!I17,"")</f>
        <v/>
      </c>
      <c r="G19" s="44" t="str">
        <f>IF('Samedi S2'!I17&lt;&gt;"",'Samedi S2'!A17,"")</f>
        <v/>
      </c>
      <c r="H19" s="44" t="str">
        <f t="shared" si="0"/>
        <v/>
      </c>
      <c r="I19" s="44" t="str">
        <f t="shared" si="1"/>
        <v/>
      </c>
      <c r="J19" s="700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 x14ac:dyDescent="0.2">
      <c r="A20" s="44" t="s">
        <v>86</v>
      </c>
      <c r="B20" s="44">
        <v>10</v>
      </c>
      <c r="C20" s="186">
        <v>0.5180555555555556</v>
      </c>
      <c r="D20" s="186">
        <v>0.53194444444444444</v>
      </c>
      <c r="E20" s="80" t="s">
        <v>4673</v>
      </c>
      <c r="F20" s="44" t="str">
        <f>IF('Samedi S2'!X25&lt;&gt;"",'Samedi S2'!X25,"")</f>
        <v/>
      </c>
      <c r="G20" s="44" t="str">
        <f>IF('Samedi S2'!X25&lt;&gt;"",'Samedi S2'!A25,"")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 x14ac:dyDescent="0.2">
      <c r="A21" s="44" t="s">
        <v>144</v>
      </c>
      <c r="B21" s="44">
        <v>9</v>
      </c>
      <c r="C21" s="186">
        <v>0.51875000000000004</v>
      </c>
      <c r="D21" s="186">
        <v>0.53263888888888888</v>
      </c>
      <c r="E21" s="80" t="s">
        <v>4674</v>
      </c>
      <c r="F21" s="44" t="str">
        <f>IF('Samedi S2'!D17&lt;&gt;"",'Samedi S2'!D17,"")</f>
        <v/>
      </c>
      <c r="G21" s="44" t="str">
        <f>IF('Samedi S2'!D17&lt;&gt;"",'Samedi S2'!A17,"")</f>
        <v/>
      </c>
      <c r="H21" s="44" t="str">
        <f t="shared" si="0"/>
        <v/>
      </c>
      <c r="I21" s="44" t="str">
        <f t="shared" si="1"/>
        <v/>
      </c>
      <c r="J21" s="45" t="s">
        <v>491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 x14ac:dyDescent="0.2">
      <c r="A22" s="44" t="s">
        <v>144</v>
      </c>
      <c r="B22" s="44">
        <v>10</v>
      </c>
      <c r="C22" s="186">
        <v>0.52361111111111114</v>
      </c>
      <c r="D22" s="186">
        <v>0.53749999999999998</v>
      </c>
      <c r="E22" s="80" t="s">
        <v>4675</v>
      </c>
      <c r="F22" s="44" t="str">
        <f>IF('Samedi S2'!S25&lt;&gt;"",'Samedi S2'!S25,"")</f>
        <v/>
      </c>
      <c r="G22" s="44" t="str">
        <f>IF('Samedi S2'!S25&lt;&gt;"",'Samedi S2'!A25,"")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 x14ac:dyDescent="0.2">
      <c r="A23" s="44" t="s">
        <v>144</v>
      </c>
      <c r="B23" s="44">
        <v>11</v>
      </c>
      <c r="C23" s="186">
        <v>0.52777777777777779</v>
      </c>
      <c r="D23" s="186">
        <v>0.54166666666666663</v>
      </c>
      <c r="E23" s="80" t="s">
        <v>4676</v>
      </c>
      <c r="F23" s="44" t="str">
        <f>IF('Samedi S2'!I21&lt;&gt;"",'Samedi S2'!I21,"")</f>
        <v/>
      </c>
      <c r="G23" s="44" t="str">
        <f>IF('Samedi S2'!I21&lt;&gt;"",'Samedi S2'!A21,"")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 x14ac:dyDescent="0.2">
      <c r="A24" s="46" t="s">
        <v>144</v>
      </c>
      <c r="B24" s="46">
        <v>12</v>
      </c>
      <c r="C24" s="187">
        <v>0.54166666666666663</v>
      </c>
      <c r="D24" s="187">
        <v>0.55555555555555558</v>
      </c>
      <c r="E24" s="81" t="s">
        <v>4668</v>
      </c>
      <c r="F24" s="46">
        <f>IF('Samedi S2'!N25&lt;&gt;"",'Samedi S2'!N25,"")</f>
        <v>1023</v>
      </c>
      <c r="G24" s="46" t="str">
        <f>IF('Samedi S2'!N25&lt;&gt;"",'Samedi S2'!A25,"")</f>
        <v>R2</v>
      </c>
      <c r="H24" s="46" t="str">
        <f t="shared" si="0"/>
        <v/>
      </c>
      <c r="I24" s="46" t="str">
        <f t="shared" si="1"/>
        <v/>
      </c>
      <c r="J24" s="47" t="s">
        <v>491</v>
      </c>
      <c r="K24" s="40"/>
      <c r="L24" s="34">
        <v>1022</v>
      </c>
      <c r="M24" s="34" t="str">
        <f t="shared" si="5"/>
        <v/>
      </c>
      <c r="V24" s="118"/>
      <c r="W24" s="118"/>
    </row>
    <row r="25" spans="1:23" x14ac:dyDescent="0.2">
      <c r="A25"/>
      <c r="B25"/>
      <c r="C25"/>
      <c r="D25"/>
      <c r="E25"/>
      <c r="F25"/>
      <c r="G25"/>
      <c r="H25"/>
      <c r="I25"/>
      <c r="J25"/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 x14ac:dyDescent="0.2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 x14ac:dyDescent="0.2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 x14ac:dyDescent="0.2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 x14ac:dyDescent="0.2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>X</v>
      </c>
      <c r="N33" s="34"/>
      <c r="O33" s="34"/>
      <c r="P33" s="34"/>
      <c r="Q33" s="34"/>
      <c r="V33" s="118"/>
      <c r="W33" s="118"/>
    </row>
    <row r="34" spans="1:23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>X</v>
      </c>
      <c r="V34" s="118"/>
      <c r="W34" s="118"/>
    </row>
    <row r="35" spans="1:23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>X</v>
      </c>
      <c r="N35" s="34"/>
      <c r="O35" s="34"/>
      <c r="P35" s="34"/>
      <c r="Q35" s="34"/>
      <c r="V35" s="118"/>
      <c r="W35" s="118"/>
    </row>
    <row r="36" spans="1:23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 x14ac:dyDescent="0.2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 x14ac:dyDescent="0.2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 x14ac:dyDescent="0.2">
      <c r="C40" s="38"/>
      <c r="D40" s="37"/>
      <c r="E40" s="39"/>
      <c r="F40" s="36"/>
      <c r="G40" s="37"/>
      <c r="H40" s="300"/>
      <c r="I40" s="300"/>
      <c r="J40" s="300"/>
      <c r="K40" s="40"/>
    </row>
    <row r="41" spans="1:23" x14ac:dyDescent="0.2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 x14ac:dyDescent="0.2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 x14ac:dyDescent="0.2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 x14ac:dyDescent="0.2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 x14ac:dyDescent="0.2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 x14ac:dyDescent="0.2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 x14ac:dyDescent="0.2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 x14ac:dyDescent="0.2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 x14ac:dyDescent="0.2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 x14ac:dyDescent="0.2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 x14ac:dyDescent="0.2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 x14ac:dyDescent="0.2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24">
    <cfRule type="containsText" dxfId="1631" priority="20" stopIfTrue="1" operator="containsText" text="X">
      <formula>NOT(ISERROR(SEARCH("X",H3)))</formula>
    </cfRule>
  </conditionalFormatting>
  <conditionalFormatting sqref="A3:A24">
    <cfRule type="expression" dxfId="1630" priority="19">
      <formula>OR(H3="x",I3="x")</formula>
    </cfRule>
  </conditionalFormatting>
  <conditionalFormatting sqref="B3:B24">
    <cfRule type="expression" dxfId="1629" priority="18">
      <formula>OR($H3="x",$I3="x")</formula>
    </cfRule>
  </conditionalFormatting>
  <conditionalFormatting sqref="C3 C4:D24">
    <cfRule type="expression" dxfId="1628" priority="17">
      <formula>OR(H3="x",I3="x")</formula>
    </cfRule>
  </conditionalFormatting>
  <conditionalFormatting sqref="E3:E24">
    <cfRule type="expression" dxfId="1627" priority="16">
      <formula>OR(H3="x",I3="x")</formula>
    </cfRule>
  </conditionalFormatting>
  <conditionalFormatting sqref="G3:G24">
    <cfRule type="cellIs" dxfId="1626" priority="13" stopIfTrue="1" operator="between">
      <formula>"r3"</formula>
      <formula>"r4"</formula>
    </cfRule>
    <cfRule type="cellIs" dxfId="1625" priority="14" stopIfTrue="1" operator="between">
      <formula>"r5"</formula>
      <formula>"r6"</formula>
    </cfRule>
    <cfRule type="cellIs" dxfId="1624" priority="15" stopIfTrue="1" operator="between">
      <formula>"r1"</formula>
      <formula>"r2"</formula>
    </cfRule>
  </conditionalFormatting>
  <conditionalFormatting sqref="F3:F24">
    <cfRule type="expression" dxfId="1623" priority="12">
      <formula>OR(H3="x",I3="x")</formula>
    </cfRule>
  </conditionalFormatting>
  <conditionalFormatting sqref="D3">
    <cfRule type="expression" dxfId="1622" priority="2">
      <formula>OR(I3="x",J3="x")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3">
    <tabColor rgb="FFFFFF00"/>
    <pageSetUpPr fitToPage="1"/>
  </sheetPr>
  <dimension ref="A1:AM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29" width="0" style="32" hidden="1" customWidth="1"/>
    <col min="30" max="16384" width="11.42578125" style="32"/>
  </cols>
  <sheetData>
    <row r="1" spans="1:39" ht="37.5" customHeight="1" x14ac:dyDescent="0.2">
      <c r="A1" s="1270" t="s">
        <v>4677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39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 x14ac:dyDescent="0.2">
      <c r="A3" s="48" t="s">
        <v>144</v>
      </c>
      <c r="B3" s="48">
        <v>1</v>
      </c>
      <c r="C3" s="48">
        <v>9201</v>
      </c>
      <c r="D3" s="49">
        <v>0.16458333333333333</v>
      </c>
      <c r="E3" s="79" t="s">
        <v>495</v>
      </c>
      <c r="F3" s="41" t="str">
        <f>IF('Samedi S1 old'!X9&lt;&gt;"",'Samedi S1 old'!X9,"")</f>
        <v/>
      </c>
      <c r="G3" s="41" t="str">
        <f>IF('Samedi S1 old'!X9&lt;&gt;"",'Samedi S1 old'!A9,"")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 t="s">
        <v>486</v>
      </c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 x14ac:dyDescent="0.2">
      <c r="A4" s="50" t="s">
        <v>86</v>
      </c>
      <c r="B4" s="50">
        <v>1</v>
      </c>
      <c r="C4" s="50">
        <v>9101</v>
      </c>
      <c r="D4" s="51">
        <v>0.17777777777777778</v>
      </c>
      <c r="E4" s="80" t="s">
        <v>498</v>
      </c>
      <c r="F4" s="41" t="str">
        <f>IF('Samedi S1 old'!X13&lt;&gt;"",'Samedi S1 old'!X13,"")</f>
        <v/>
      </c>
      <c r="G4" s="41" t="str">
        <f>IF('Samedi S1 old'!X13&lt;&gt;"",'Samedi S1 old'!A13,"")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 x14ac:dyDescent="0.2">
      <c r="A5" s="50" t="s">
        <v>144</v>
      </c>
      <c r="B5" s="50">
        <v>2</v>
      </c>
      <c r="C5" s="50">
        <v>9202</v>
      </c>
      <c r="D5" s="51">
        <v>0.1875</v>
      </c>
      <c r="E5" s="80" t="s">
        <v>610</v>
      </c>
      <c r="F5" s="41" t="str">
        <f>IF('Samedi S1 old'!X17&lt;&gt;"",'Samedi S1 old'!X17,"")</f>
        <v/>
      </c>
      <c r="G5" s="41" t="str">
        <f>IF('Samedi S1 old'!X17&lt;&gt;"",'Samedi S1 old'!A17,"")</f>
        <v/>
      </c>
      <c r="H5" s="41" t="str">
        <f t="shared" si="0"/>
        <v/>
      </c>
      <c r="I5" s="41" t="str">
        <f t="shared" si="1"/>
        <v/>
      </c>
      <c r="J5" s="45" t="s">
        <v>491</v>
      </c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 x14ac:dyDescent="0.2">
      <c r="A6" s="50" t="s">
        <v>86</v>
      </c>
      <c r="B6" s="50">
        <v>2</v>
      </c>
      <c r="C6" s="50">
        <v>9102</v>
      </c>
      <c r="D6" s="51">
        <v>0.18958333333333333</v>
      </c>
      <c r="E6" s="80" t="s">
        <v>521</v>
      </c>
      <c r="F6" s="41" t="str">
        <f>IF('Samedi S1 old'!S9&lt;&gt;"",'Samedi S1 old'!S9,"")</f>
        <v/>
      </c>
      <c r="G6" s="41" t="str">
        <f>IF('Samedi S1 old'!S9&lt;&gt;"",'Samedi S1 old'!A9,"")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 x14ac:dyDescent="0.2">
      <c r="A7" s="50" t="s">
        <v>144</v>
      </c>
      <c r="B7" s="50">
        <v>3</v>
      </c>
      <c r="C7" s="50">
        <v>9203</v>
      </c>
      <c r="D7" s="51">
        <v>0.19444444444444445</v>
      </c>
      <c r="E7" s="80" t="s">
        <v>610</v>
      </c>
      <c r="F7" s="41" t="str">
        <f>IF('Samedi S1 old'!S13&lt;&gt;"",'Samedi S1 old'!S13,"")</f>
        <v/>
      </c>
      <c r="G7" s="41" t="str">
        <f>IF('Samedi S1 old'!S13&lt;&gt;"",'Samedi S1 old'!A13,"")</f>
        <v/>
      </c>
      <c r="H7" s="41" t="str">
        <f t="shared" si="0"/>
        <v/>
      </c>
      <c r="I7" s="41" t="str">
        <f t="shared" si="1"/>
        <v/>
      </c>
      <c r="J7" s="45" t="s">
        <v>486</v>
      </c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 x14ac:dyDescent="0.2">
      <c r="A8" s="50" t="s">
        <v>86</v>
      </c>
      <c r="B8" s="50">
        <v>3</v>
      </c>
      <c r="C8" s="50">
        <v>9103</v>
      </c>
      <c r="D8" s="51">
        <v>0.20069444444444443</v>
      </c>
      <c r="E8" s="80" t="s">
        <v>543</v>
      </c>
      <c r="F8" s="41" t="str">
        <f>IF('Samedi S1 old'!X21&lt;&gt;"",'Samedi S1 old'!X21,"")</f>
        <v/>
      </c>
      <c r="G8" s="41" t="str">
        <f>IF('Samedi S1 old'!X21&lt;&gt;"",'Samedi S1 old'!A21,"")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 x14ac:dyDescent="0.2">
      <c r="A9" s="50" t="s">
        <v>86</v>
      </c>
      <c r="B9" s="50">
        <v>4</v>
      </c>
      <c r="C9" s="50">
        <v>9104</v>
      </c>
      <c r="D9" s="51">
        <v>0.20972222222222223</v>
      </c>
      <c r="E9" s="80" t="s">
        <v>610</v>
      </c>
      <c r="F9" s="41" t="str">
        <f>IF('Samedi S1 old'!N13&lt;&gt;"",'Samedi S1 old'!N13,"")</f>
        <v/>
      </c>
      <c r="G9" s="41" t="str">
        <f>IF('Samedi S1 old'!N13&lt;&gt;"",'Samedi S1 old'!A13,"")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 t="s">
        <v>486</v>
      </c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 x14ac:dyDescent="0.2">
      <c r="A10" s="50" t="s">
        <v>144</v>
      </c>
      <c r="B10" s="50">
        <v>4</v>
      </c>
      <c r="C10" s="50">
        <v>9204</v>
      </c>
      <c r="D10" s="51">
        <v>0.21041666666666667</v>
      </c>
      <c r="E10" s="80" t="s">
        <v>492</v>
      </c>
      <c r="F10" s="41" t="str">
        <f>IF('Samedi S1 old'!N9&lt;&gt;"",'Samedi S1 old'!N9,"")</f>
        <v/>
      </c>
      <c r="G10" s="41" t="str">
        <f>IF('Samedi S1 old'!N9&lt;&gt;"",'Samedi S1 old'!A9,"")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 x14ac:dyDescent="0.2">
      <c r="A11" s="50" t="s">
        <v>144</v>
      </c>
      <c r="B11" s="50">
        <v>5</v>
      </c>
      <c r="C11" s="50">
        <v>9205</v>
      </c>
      <c r="D11" s="51">
        <v>0.21458333333333335</v>
      </c>
      <c r="E11" s="80" t="s">
        <v>608</v>
      </c>
      <c r="F11" s="41" t="str">
        <f>IF('Samedi S1 old'!I9&lt;&gt;"",'Samedi S1 old'!I9,"")</f>
        <v/>
      </c>
      <c r="G11" s="41" t="str">
        <f>IF('Samedi S1 old'!I9&lt;&gt;"",'Samedi S1 old'!A9,"")</f>
        <v/>
      </c>
      <c r="H11" s="41" t="str">
        <f t="shared" si="0"/>
        <v/>
      </c>
      <c r="I11" s="41" t="str">
        <f t="shared" si="1"/>
        <v/>
      </c>
      <c r="J11" s="45" t="s">
        <v>486</v>
      </c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 x14ac:dyDescent="0.2">
      <c r="A12" s="50" t="s">
        <v>86</v>
      </c>
      <c r="B12" s="50">
        <v>5</v>
      </c>
      <c r="C12" s="50">
        <v>9105</v>
      </c>
      <c r="D12" s="51">
        <v>0.21875</v>
      </c>
      <c r="E12" s="80" t="s">
        <v>585</v>
      </c>
      <c r="F12" s="41" t="str">
        <f>IF('Samedi S1 old'!I13&lt;&gt;"",'Samedi S1 old'!I13,"")</f>
        <v/>
      </c>
      <c r="G12" s="41" t="str">
        <f>IF('Samedi S1 old'!I13&lt;&gt;"",'Samedi S1 old'!A13,"")</f>
        <v/>
      </c>
      <c r="H12" s="41" t="str">
        <f t="shared" si="0"/>
        <v/>
      </c>
      <c r="I12" s="41" t="str">
        <f t="shared" si="1"/>
        <v/>
      </c>
      <c r="J12" s="45" t="s">
        <v>486</v>
      </c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 x14ac:dyDescent="0.2">
      <c r="A13" s="50" t="s">
        <v>86</v>
      </c>
      <c r="B13" s="50">
        <v>6</v>
      </c>
      <c r="C13" s="50">
        <v>9106</v>
      </c>
      <c r="D13" s="51">
        <v>0.22777777777777777</v>
      </c>
      <c r="E13" s="80" t="s">
        <v>496</v>
      </c>
      <c r="F13" s="41" t="str">
        <f>IF('Samedi S1 old'!S17&lt;&gt;"",'Samedi S1 old'!S17,"")</f>
        <v/>
      </c>
      <c r="G13" s="41" t="str">
        <f>IF('Samedi S1 old'!S17&lt;&gt;"",'Samedi S1 old'!A17,"")</f>
        <v/>
      </c>
      <c r="H13" s="41" t="str">
        <f t="shared" si="0"/>
        <v/>
      </c>
      <c r="I13" s="41" t="str">
        <f t="shared" si="1"/>
        <v/>
      </c>
      <c r="J13" s="45" t="s">
        <v>491</v>
      </c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 x14ac:dyDescent="0.2">
      <c r="A14" s="50" t="s">
        <v>144</v>
      </c>
      <c r="B14" s="50">
        <v>6</v>
      </c>
      <c r="C14" s="50">
        <v>9206</v>
      </c>
      <c r="D14" s="51">
        <v>0.23402777777777781</v>
      </c>
      <c r="E14" s="80" t="s">
        <v>610</v>
      </c>
      <c r="F14" s="41" t="str">
        <f>IF('Samedi S1 old'!S21&lt;&gt;"",'Samedi S1 old'!S21,"")</f>
        <v/>
      </c>
      <c r="G14" s="41" t="str">
        <f>IF('Samedi S1 old'!S21&lt;&gt;"",'Samedi S1 old'!A21,"")</f>
        <v/>
      </c>
      <c r="H14" s="41" t="str">
        <f t="shared" si="0"/>
        <v/>
      </c>
      <c r="I14" s="41" t="str">
        <f t="shared" si="1"/>
        <v/>
      </c>
      <c r="J14" s="45" t="s">
        <v>486</v>
      </c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 x14ac:dyDescent="0.2">
      <c r="A15" s="50" t="s">
        <v>144</v>
      </c>
      <c r="B15" s="50">
        <v>7</v>
      </c>
      <c r="C15" s="50">
        <v>9207</v>
      </c>
      <c r="D15" s="51">
        <v>0.23680555555555557</v>
      </c>
      <c r="E15" s="80" t="s">
        <v>610</v>
      </c>
      <c r="F15" s="41" t="str">
        <f>IF('Samedi S1 old'!D9&lt;&gt;"",'Samedi S1 old'!D9,"")</f>
        <v/>
      </c>
      <c r="G15" s="41" t="str">
        <f>IF('Samedi S1 old'!D9&lt;&gt;"",'Samedi S1 old'!A9,"")</f>
        <v/>
      </c>
      <c r="H15" s="41" t="str">
        <f t="shared" si="0"/>
        <v/>
      </c>
      <c r="I15" s="41" t="str">
        <f t="shared" si="1"/>
        <v/>
      </c>
      <c r="J15" s="45" t="s">
        <v>486</v>
      </c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 x14ac:dyDescent="0.2">
      <c r="A16" s="50" t="s">
        <v>86</v>
      </c>
      <c r="B16" s="50">
        <v>8</v>
      </c>
      <c r="C16" s="50">
        <v>9108</v>
      </c>
      <c r="D16" s="51">
        <v>0.24305555555555555</v>
      </c>
      <c r="E16" s="80" t="s">
        <v>636</v>
      </c>
      <c r="F16" s="41" t="str">
        <f>IF('Samedi S1 old'!N21&lt;&gt;"",'Samedi S1 old'!N21,"")</f>
        <v/>
      </c>
      <c r="G16" s="41" t="str">
        <f>IF('Samedi S1 old'!N21&lt;&gt;"",'Samedi S1 old'!A21,"")</f>
        <v/>
      </c>
      <c r="H16" s="41" t="str">
        <f t="shared" si="0"/>
        <v/>
      </c>
      <c r="I16" s="41" t="str">
        <f t="shared" si="1"/>
        <v/>
      </c>
      <c r="J16" s="45" t="s">
        <v>486</v>
      </c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 x14ac:dyDescent="0.2">
      <c r="A17" s="50" t="s">
        <v>144</v>
      </c>
      <c r="B17" s="50">
        <v>8</v>
      </c>
      <c r="C17" s="50">
        <v>9208</v>
      </c>
      <c r="D17" s="51">
        <v>0.24444444444444446</v>
      </c>
      <c r="E17" s="80" t="s">
        <v>564</v>
      </c>
      <c r="F17" s="41" t="str">
        <f>IF('Samedi S1 old'!D13&lt;&gt;"",'Samedi S1 old'!D13,"")</f>
        <v/>
      </c>
      <c r="G17" s="41" t="str">
        <f>IF('Samedi S1 old'!D13&lt;&gt;"",'Samedi S1 old'!A13,"")</f>
        <v/>
      </c>
      <c r="H17" s="41" t="str">
        <f t="shared" si="0"/>
        <v/>
      </c>
      <c r="I17" s="41" t="str">
        <f t="shared" si="1"/>
        <v/>
      </c>
      <c r="J17" s="45" t="s">
        <v>486</v>
      </c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 x14ac:dyDescent="0.2">
      <c r="A18" s="50" t="s">
        <v>86</v>
      </c>
      <c r="B18" s="50">
        <v>7</v>
      </c>
      <c r="C18" s="50">
        <v>9107</v>
      </c>
      <c r="D18" s="51">
        <v>0.25347222222222221</v>
      </c>
      <c r="E18" s="80" t="s">
        <v>610</v>
      </c>
      <c r="F18" s="41" t="str">
        <f>IF('Samedi S1 old'!N17&lt;&gt;"",'Samedi S1 old'!N17,"")</f>
        <v/>
      </c>
      <c r="G18" s="41" t="str">
        <f>IF('Samedi S1 old'!N17&lt;&gt;"",'Samedi S1 old'!A17,"")</f>
        <v/>
      </c>
      <c r="H18" s="41" t="str">
        <f>IF(F18="","",INDEX($L$3:$M$37,MATCH(F18,$L$3:$L$37,0),2))</f>
        <v/>
      </c>
      <c r="I18" s="41" t="str">
        <f>IF(F18="","",INDEX($L$3:$M$37,MATCH(F18,$L$3:$L$37,0),2))</f>
        <v/>
      </c>
      <c r="J18" s="45" t="s">
        <v>486</v>
      </c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 x14ac:dyDescent="0.2">
      <c r="A19" s="50" t="s">
        <v>144</v>
      </c>
      <c r="B19" s="50">
        <v>9</v>
      </c>
      <c r="C19" s="50">
        <v>9209</v>
      </c>
      <c r="D19" s="51">
        <v>0.25347222222222221</v>
      </c>
      <c r="E19" s="80" t="s">
        <v>555</v>
      </c>
      <c r="F19" s="41" t="str">
        <f>IF('Samedi S1 old'!I17&lt;&gt;"",'Samedi S1 old'!I17,"")</f>
        <v/>
      </c>
      <c r="G19" s="41" t="str">
        <f>IF('Samedi S1 old'!I17&lt;&gt;"",'Samedi S1 old'!A17,"")</f>
        <v/>
      </c>
      <c r="H19" s="41" t="str">
        <f t="shared" si="0"/>
        <v/>
      </c>
      <c r="I19" s="41" t="str">
        <f t="shared" si="1"/>
        <v/>
      </c>
      <c r="J19" s="45" t="s">
        <v>491</v>
      </c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 x14ac:dyDescent="0.2">
      <c r="A20" s="50" t="s">
        <v>144</v>
      </c>
      <c r="B20" s="50">
        <v>10</v>
      </c>
      <c r="C20" s="50">
        <v>9210</v>
      </c>
      <c r="D20" s="51">
        <v>0.26180555555555557</v>
      </c>
      <c r="E20" s="80" t="s">
        <v>610</v>
      </c>
      <c r="F20" s="41" t="str">
        <f>IF('Samedi S1 old'!I21&lt;&gt;"",'Samedi S1 old'!I21,"")</f>
        <v/>
      </c>
      <c r="G20" s="41" t="str">
        <f>IF('Samedi S1 old'!I21&lt;&gt;"",'Samedi S1 old'!A21,"")</f>
        <v/>
      </c>
      <c r="H20" s="41" t="str">
        <f t="shared" si="0"/>
        <v/>
      </c>
      <c r="I20" s="41" t="str">
        <f t="shared" si="1"/>
        <v/>
      </c>
      <c r="J20" s="45" t="s">
        <v>486</v>
      </c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 x14ac:dyDescent="0.2">
      <c r="A21" s="50" t="s">
        <v>144</v>
      </c>
      <c r="B21" s="50">
        <v>11</v>
      </c>
      <c r="C21" s="50">
        <v>9211</v>
      </c>
      <c r="D21" s="51">
        <v>0.2673611111111111</v>
      </c>
      <c r="E21" s="80" t="s">
        <v>610</v>
      </c>
      <c r="F21" s="41" t="str">
        <f>IF('Samedi S1 old'!D21&lt;&gt;"",'Samedi S1 old'!D21,"")</f>
        <v/>
      </c>
      <c r="G21" s="41" t="str">
        <f>IF('Samedi S1 old'!D21&lt;&gt;"",'Samedi S1 old'!A21,"")</f>
        <v/>
      </c>
      <c r="H21" s="41" t="str">
        <f t="shared" si="0"/>
        <v/>
      </c>
      <c r="I21" s="41" t="str">
        <f t="shared" si="1"/>
        <v/>
      </c>
      <c r="J21" s="45" t="s">
        <v>491</v>
      </c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.5" thickBot="1" x14ac:dyDescent="0.25">
      <c r="A22" s="359" t="s">
        <v>86</v>
      </c>
      <c r="B22" s="359">
        <v>9</v>
      </c>
      <c r="C22" s="359">
        <v>9109</v>
      </c>
      <c r="D22" s="360">
        <v>0.26874999999999999</v>
      </c>
      <c r="E22" s="655" t="s">
        <v>610</v>
      </c>
      <c r="F22" s="361" t="str">
        <f>IF('Samedi S1 old'!D17&lt;&gt;"",'Samedi S1 old'!D17,"")</f>
        <v/>
      </c>
      <c r="G22" s="361" t="str">
        <f>IF('Samedi S1 old'!D17&lt;&gt;"",'Samedi S1 old'!A17,"")</f>
        <v/>
      </c>
      <c r="H22" s="361" t="str">
        <f t="shared" si="0"/>
        <v/>
      </c>
      <c r="I22" s="361" t="str">
        <f t="shared" si="1"/>
        <v/>
      </c>
      <c r="J22" s="656" t="s">
        <v>486</v>
      </c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.5" thickTop="1" x14ac:dyDescent="0.2">
      <c r="A23" s="357" t="s">
        <v>86</v>
      </c>
      <c r="B23" s="357">
        <v>10</v>
      </c>
      <c r="C23" s="357">
        <v>9110</v>
      </c>
      <c r="D23" s="358">
        <v>0.48680555555555555</v>
      </c>
      <c r="E23" s="654" t="s">
        <v>585</v>
      </c>
      <c r="F23" s="41" t="str">
        <f>IF('Samedi S1 old'!X25&lt;&gt;"",'Samedi S1 old'!X25,"")</f>
        <v/>
      </c>
      <c r="G23" s="41" t="str">
        <f>IF('Samedi S1 old'!X25&lt;&gt;"",'Samedi S1 old'!A25,"")</f>
        <v/>
      </c>
      <c r="H23" s="41" t="str">
        <f>IF(F23="","",INDEX($L$3:$M$37,MATCH(F23,$L$3:$L$37,0),2))</f>
        <v/>
      </c>
      <c r="I23" s="41" t="str">
        <f>IF(F23="","",INDEX($L$3:$M$37,MATCH(F23,$L$3:$L$37,0),2))</f>
        <v/>
      </c>
      <c r="J23" s="43" t="s">
        <v>486</v>
      </c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 x14ac:dyDescent="0.2">
      <c r="A24" s="50" t="s">
        <v>144</v>
      </c>
      <c r="B24" s="50">
        <v>12</v>
      </c>
      <c r="C24" s="50">
        <v>9212</v>
      </c>
      <c r="D24" s="51">
        <v>0.49027777777777781</v>
      </c>
      <c r="E24" s="80" t="s">
        <v>610</v>
      </c>
      <c r="F24" s="41" t="str">
        <f>IF('Samedi S1 old'!S25&lt;&gt;"",'Samedi S1 old'!S25,"")</f>
        <v/>
      </c>
      <c r="G24" s="41" t="str">
        <f>IF('Samedi S1 old'!S25&lt;&gt;"",'Samedi S1 old'!A25,"")</f>
        <v/>
      </c>
      <c r="H24" s="41" t="str">
        <f>IF(F24="","",INDEX($L$3:$M$37,MATCH(F24,$L$3:$L$37,0),2))</f>
        <v/>
      </c>
      <c r="I24" s="41" t="str">
        <f>IF(F24="","",INDEX($L$3:$M$37,MATCH(F24,$L$3:$L$37,0),2))</f>
        <v/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 x14ac:dyDescent="0.2">
      <c r="A25" s="50" t="s">
        <v>144</v>
      </c>
      <c r="B25" s="50">
        <v>13</v>
      </c>
      <c r="C25" s="50">
        <v>9213</v>
      </c>
      <c r="D25" s="51">
        <v>0.49374999999999997</v>
      </c>
      <c r="E25" s="80" t="s">
        <v>610</v>
      </c>
      <c r="F25" s="41" t="str">
        <f>IF('Samedi S1 old'!X29&lt;&gt;"",'Samedi S1 old'!X29,"")</f>
        <v/>
      </c>
      <c r="G25" s="41" t="str">
        <f>IF('Samedi S1 old'!X29&lt;&gt;"",'Samedi S1 old'!A29,"")</f>
        <v/>
      </c>
      <c r="H25" s="41" t="str">
        <f>IF(F25="","",INDEX($L$3:$M$37,MATCH(F25,$L$3:$L$37,0),2))</f>
        <v/>
      </c>
      <c r="I25" s="41" t="str">
        <f>IF(F25="","",INDEX($L$3:$M$37,MATCH(F25,$L$3:$L$37,0),2))</f>
        <v/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 x14ac:dyDescent="0.2">
      <c r="A26" s="50" t="s">
        <v>86</v>
      </c>
      <c r="B26" s="50">
        <v>11</v>
      </c>
      <c r="C26" s="50">
        <v>9111</v>
      </c>
      <c r="D26" s="51">
        <v>0.49861111111111112</v>
      </c>
      <c r="E26" s="80" t="s">
        <v>610</v>
      </c>
      <c r="F26" s="41" t="str">
        <f>IF('Samedi S1 old'!N25&lt;&gt;"",'Samedi S1 old'!N25,"")</f>
        <v/>
      </c>
      <c r="G26" s="41" t="str">
        <f>IF('Samedi S1 old'!N25&lt;&gt;"",'Samedi S1 old'!A25,"")</f>
        <v/>
      </c>
      <c r="H26" s="41" t="str">
        <f>IF(F26="","",INDEX($L$3:$M$37,MATCH(F26,$L$3:$L$37,0),2))</f>
        <v/>
      </c>
      <c r="I26" s="41" t="str">
        <f>IF(F26="","",INDEX($L$3:$M$37,MATCH(F26,$L$3:$L$37,0),2))</f>
        <v/>
      </c>
      <c r="J26" s="45" t="s">
        <v>486</v>
      </c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 x14ac:dyDescent="0.2">
      <c r="A27" s="50" t="s">
        <v>86</v>
      </c>
      <c r="B27" s="50">
        <v>12</v>
      </c>
      <c r="C27" s="50">
        <v>9112</v>
      </c>
      <c r="D27" s="51">
        <v>0.51527777777777783</v>
      </c>
      <c r="E27" s="80" t="s">
        <v>610</v>
      </c>
      <c r="F27" s="41" t="str">
        <f>IF('Samedi S1 old'!S29&lt;&gt;"",'Samedi S1 old'!S29,"")</f>
        <v/>
      </c>
      <c r="G27" s="41" t="str">
        <f>IF('Samedi S1 old'!S29&lt;&gt;"",'Samedi S1 old'!A29,"")</f>
        <v/>
      </c>
      <c r="H27" s="41"/>
      <c r="I27" s="41"/>
      <c r="J27" s="45" t="s">
        <v>486</v>
      </c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 x14ac:dyDescent="0.2">
      <c r="A28" s="50" t="s">
        <v>144</v>
      </c>
      <c r="B28" s="50">
        <v>14</v>
      </c>
      <c r="C28" s="50">
        <v>9214</v>
      </c>
      <c r="D28" s="51">
        <v>0.51527777777777783</v>
      </c>
      <c r="E28" s="80" t="s">
        <v>610</v>
      </c>
      <c r="F28" s="41" t="str">
        <f>IF('Samedi S1 old'!I25&lt;&gt;"",'Samedi S1 old'!I25,"")</f>
        <v/>
      </c>
      <c r="G28" s="41" t="str">
        <f>IF('Samedi S1 old'!I25&lt;&gt;"",'Samedi S1 old'!A25,"")</f>
        <v/>
      </c>
      <c r="H28" s="41"/>
      <c r="I28" s="41"/>
      <c r="J28" s="45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 x14ac:dyDescent="0.2">
      <c r="A29" s="52" t="s">
        <v>144</v>
      </c>
      <c r="B29" s="52">
        <v>15</v>
      </c>
      <c r="C29" s="52">
        <v>9215</v>
      </c>
      <c r="D29" s="53">
        <v>0.52013888888888882</v>
      </c>
      <c r="E29" s="81" t="s">
        <v>610</v>
      </c>
      <c r="F29" s="46" t="str">
        <f>IF('Samedi S1 old'!D25&lt;&gt;"",'Samedi S1 old'!D25,"")</f>
        <v/>
      </c>
      <c r="G29" s="46" t="str">
        <f>IF('Samedi S1 old'!D25&lt;&gt;"",'Samedi S1 old'!A25,"")</f>
        <v/>
      </c>
      <c r="H29" s="46"/>
      <c r="I29" s="46"/>
      <c r="J29" s="47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 x14ac:dyDescent="0.2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 x14ac:dyDescent="0.2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 x14ac:dyDescent="0.2">
      <c r="T173" s="62" t="s">
        <v>843</v>
      </c>
      <c r="U173" s="77" t="s">
        <v>843</v>
      </c>
      <c r="V173" s="64" t="s">
        <v>624</v>
      </c>
    </row>
    <row r="174" spans="3:22" x14ac:dyDescent="0.2">
      <c r="T174" s="62" t="s">
        <v>844</v>
      </c>
      <c r="U174" s="77" t="s">
        <v>844</v>
      </c>
      <c r="V174" s="32" t="s">
        <v>643</v>
      </c>
    </row>
    <row r="175" spans="3:22" x14ac:dyDescent="0.2">
      <c r="T175" s="62" t="s">
        <v>845</v>
      </c>
      <c r="U175" s="77" t="s">
        <v>845</v>
      </c>
      <c r="V175" s="32" t="s">
        <v>645</v>
      </c>
    </row>
    <row r="176" spans="3:22" x14ac:dyDescent="0.2">
      <c r="T176" s="62" t="s">
        <v>846</v>
      </c>
      <c r="U176" s="77" t="s">
        <v>846</v>
      </c>
      <c r="V176" s="32" t="s">
        <v>647</v>
      </c>
    </row>
    <row r="177" spans="20:22" x14ac:dyDescent="0.2">
      <c r="T177" s="62" t="s">
        <v>847</v>
      </c>
      <c r="U177" s="77" t="s">
        <v>847</v>
      </c>
      <c r="V177" s="32" t="s">
        <v>650</v>
      </c>
    </row>
    <row r="178" spans="20:22" x14ac:dyDescent="0.2">
      <c r="T178" s="62" t="s">
        <v>849</v>
      </c>
      <c r="U178" s="77" t="s">
        <v>849</v>
      </c>
      <c r="V178" s="32" t="s">
        <v>653</v>
      </c>
    </row>
    <row r="179" spans="20:22" x14ac:dyDescent="0.2">
      <c r="T179" s="62" t="s">
        <v>850</v>
      </c>
      <c r="U179" s="77" t="s">
        <v>850</v>
      </c>
      <c r="V179" s="63" t="s">
        <v>621</v>
      </c>
    </row>
    <row r="180" spans="20:22" x14ac:dyDescent="0.2">
      <c r="T180" s="62" t="s">
        <v>851</v>
      </c>
      <c r="U180" s="77" t="s">
        <v>851</v>
      </c>
      <c r="V180" s="64" t="s">
        <v>624</v>
      </c>
    </row>
    <row r="181" spans="20:22" x14ac:dyDescent="0.2">
      <c r="T181" s="62" t="s">
        <v>852</v>
      </c>
      <c r="U181" s="77" t="s">
        <v>852</v>
      </c>
      <c r="V181" s="32" t="s">
        <v>643</v>
      </c>
    </row>
    <row r="182" spans="20:22" x14ac:dyDescent="0.2">
      <c r="T182" s="62" t="s">
        <v>853</v>
      </c>
      <c r="U182" s="77" t="s">
        <v>853</v>
      </c>
      <c r="V182" s="32" t="s">
        <v>645</v>
      </c>
    </row>
    <row r="183" spans="20:22" x14ac:dyDescent="0.2">
      <c r="T183" s="62" t="s">
        <v>854</v>
      </c>
      <c r="U183" s="77" t="s">
        <v>854</v>
      </c>
      <c r="V183" s="32" t="s">
        <v>647</v>
      </c>
    </row>
    <row r="184" spans="20:22" x14ac:dyDescent="0.2">
      <c r="T184" s="62" t="s">
        <v>855</v>
      </c>
      <c r="U184" s="77" t="s">
        <v>855</v>
      </c>
      <c r="V184" s="32" t="s">
        <v>650</v>
      </c>
    </row>
    <row r="185" spans="20:22" x14ac:dyDescent="0.2">
      <c r="T185" s="62" t="s">
        <v>856</v>
      </c>
      <c r="U185" s="77" t="s">
        <v>856</v>
      </c>
      <c r="V185" s="32" t="s">
        <v>653</v>
      </c>
    </row>
    <row r="186" spans="20:22" x14ac:dyDescent="0.2">
      <c r="T186" s="62" t="s">
        <v>857</v>
      </c>
      <c r="U186" s="77" t="s">
        <v>857</v>
      </c>
      <c r="V186" s="63" t="s">
        <v>621</v>
      </c>
    </row>
    <row r="187" spans="20:22" x14ac:dyDescent="0.2">
      <c r="T187" s="62" t="s">
        <v>858</v>
      </c>
      <c r="U187" s="77" t="s">
        <v>858</v>
      </c>
      <c r="V187" s="64" t="s">
        <v>624</v>
      </c>
    </row>
    <row r="188" spans="20:22" x14ac:dyDescent="0.2">
      <c r="T188" s="62" t="s">
        <v>859</v>
      </c>
      <c r="U188" s="77" t="s">
        <v>859</v>
      </c>
      <c r="V188" s="32" t="s">
        <v>643</v>
      </c>
    </row>
    <row r="189" spans="20:22" x14ac:dyDescent="0.2">
      <c r="T189" s="62" t="s">
        <v>860</v>
      </c>
      <c r="U189" s="77" t="s">
        <v>860</v>
      </c>
      <c r="V189" s="32" t="s">
        <v>645</v>
      </c>
    </row>
    <row r="190" spans="20:22" x14ac:dyDescent="0.2">
      <c r="T190" s="62" t="s">
        <v>861</v>
      </c>
      <c r="U190" s="77" t="s">
        <v>861</v>
      </c>
      <c r="V190" s="32" t="s">
        <v>647</v>
      </c>
    </row>
    <row r="191" spans="20:22" x14ac:dyDescent="0.2">
      <c r="T191" s="62" t="s">
        <v>862</v>
      </c>
      <c r="U191" s="77" t="s">
        <v>862</v>
      </c>
      <c r="V191" s="32" t="s">
        <v>650</v>
      </c>
    </row>
    <row r="192" spans="20:22" x14ac:dyDescent="0.2">
      <c r="T192" s="62" t="s">
        <v>863</v>
      </c>
      <c r="U192" s="77" t="s">
        <v>863</v>
      </c>
      <c r="V192" s="32" t="s">
        <v>653</v>
      </c>
    </row>
    <row r="193" spans="20:22" x14ac:dyDescent="0.2">
      <c r="T193" s="62" t="s">
        <v>864</v>
      </c>
      <c r="U193" s="77" t="s">
        <v>864</v>
      </c>
      <c r="V193" s="63" t="s">
        <v>621</v>
      </c>
    </row>
    <row r="194" spans="20:22" x14ac:dyDescent="0.2">
      <c r="T194" s="62" t="s">
        <v>865</v>
      </c>
      <c r="U194" s="77" t="s">
        <v>865</v>
      </c>
      <c r="V194" s="64" t="s">
        <v>624</v>
      </c>
    </row>
    <row r="195" spans="20:22" x14ac:dyDescent="0.2">
      <c r="T195" s="62" t="s">
        <v>866</v>
      </c>
      <c r="U195" s="77" t="s">
        <v>866</v>
      </c>
      <c r="V195" s="32" t="s">
        <v>643</v>
      </c>
    </row>
    <row r="196" spans="20:22" x14ac:dyDescent="0.2">
      <c r="T196" s="62" t="s">
        <v>867</v>
      </c>
      <c r="U196" s="77" t="s">
        <v>867</v>
      </c>
      <c r="V196" s="32" t="s">
        <v>645</v>
      </c>
    </row>
    <row r="197" spans="20:22" x14ac:dyDescent="0.2">
      <c r="T197" s="62" t="s">
        <v>868</v>
      </c>
      <c r="U197" s="77" t="s">
        <v>868</v>
      </c>
      <c r="V197" s="32" t="s">
        <v>647</v>
      </c>
    </row>
    <row r="198" spans="20:22" x14ac:dyDescent="0.2">
      <c r="T198" s="62" t="s">
        <v>869</v>
      </c>
      <c r="U198" s="77" t="s">
        <v>869</v>
      </c>
      <c r="V198" s="32" t="s">
        <v>650</v>
      </c>
    </row>
    <row r="199" spans="20:22" x14ac:dyDescent="0.2">
      <c r="T199" s="62" t="s">
        <v>870</v>
      </c>
      <c r="U199" s="77" t="s">
        <v>870</v>
      </c>
      <c r="V199" s="32" t="s">
        <v>653</v>
      </c>
    </row>
    <row r="200" spans="20:22" x14ac:dyDescent="0.2">
      <c r="T200" s="62" t="s">
        <v>871</v>
      </c>
      <c r="U200" s="77" t="s">
        <v>871</v>
      </c>
      <c r="V200" s="63" t="s">
        <v>621</v>
      </c>
    </row>
    <row r="201" spans="20:22" x14ac:dyDescent="0.2">
      <c r="T201" s="62" t="s">
        <v>872</v>
      </c>
      <c r="U201" s="77" t="s">
        <v>872</v>
      </c>
      <c r="V201" s="64" t="s">
        <v>624</v>
      </c>
    </row>
    <row r="202" spans="20:22" x14ac:dyDescent="0.2">
      <c r="T202" s="62" t="s">
        <v>873</v>
      </c>
      <c r="U202" s="77" t="s">
        <v>873</v>
      </c>
      <c r="V202" s="32" t="s">
        <v>643</v>
      </c>
    </row>
    <row r="203" spans="20:22" x14ac:dyDescent="0.2">
      <c r="T203" s="62" t="s">
        <v>874</v>
      </c>
      <c r="U203" s="77" t="s">
        <v>874</v>
      </c>
      <c r="V203" s="32" t="s">
        <v>645</v>
      </c>
    </row>
    <row r="204" spans="20:22" x14ac:dyDescent="0.2">
      <c r="T204" s="62" t="s">
        <v>875</v>
      </c>
      <c r="U204" s="77" t="s">
        <v>875</v>
      </c>
      <c r="V204" s="32" t="s">
        <v>647</v>
      </c>
    </row>
    <row r="205" spans="20:22" x14ac:dyDescent="0.2">
      <c r="T205" s="62" t="s">
        <v>876</v>
      </c>
      <c r="U205" s="77" t="s">
        <v>876</v>
      </c>
      <c r="V205" s="32" t="s">
        <v>650</v>
      </c>
    </row>
    <row r="206" spans="20:22" x14ac:dyDescent="0.2">
      <c r="T206" s="62" t="s">
        <v>877</v>
      </c>
      <c r="U206" s="77" t="s">
        <v>877</v>
      </c>
      <c r="V206" s="32" t="s">
        <v>653</v>
      </c>
    </row>
    <row r="207" spans="20:22" x14ac:dyDescent="0.2">
      <c r="T207" s="62" t="s">
        <v>878</v>
      </c>
      <c r="U207" s="77" t="s">
        <v>878</v>
      </c>
      <c r="V207" s="63" t="s">
        <v>621</v>
      </c>
    </row>
    <row r="208" spans="20:22" x14ac:dyDescent="0.2">
      <c r="T208" s="62" t="s">
        <v>880</v>
      </c>
      <c r="U208" s="77" t="s">
        <v>880</v>
      </c>
      <c r="V208" s="64" t="s">
        <v>624</v>
      </c>
    </row>
    <row r="209" spans="20:22" x14ac:dyDescent="0.2">
      <c r="T209" s="62" t="s">
        <v>881</v>
      </c>
      <c r="U209" s="77" t="s">
        <v>881</v>
      </c>
      <c r="V209" s="32" t="s">
        <v>643</v>
      </c>
    </row>
    <row r="210" spans="20:22" x14ac:dyDescent="0.2">
      <c r="T210" s="62" t="s">
        <v>882</v>
      </c>
      <c r="U210" s="77" t="s">
        <v>882</v>
      </c>
      <c r="V210" s="32" t="s">
        <v>645</v>
      </c>
    </row>
    <row r="211" spans="20:22" x14ac:dyDescent="0.2">
      <c r="T211" s="62" t="s">
        <v>883</v>
      </c>
      <c r="U211" s="77" t="s">
        <v>883</v>
      </c>
      <c r="V211" s="32" t="s">
        <v>647</v>
      </c>
    </row>
    <row r="212" spans="20:22" x14ac:dyDescent="0.2">
      <c r="T212" s="62" t="s">
        <v>884</v>
      </c>
      <c r="U212" s="77" t="s">
        <v>884</v>
      </c>
      <c r="V212" s="32" t="s">
        <v>650</v>
      </c>
    </row>
    <row r="213" spans="20:22" x14ac:dyDescent="0.2">
      <c r="T213" s="62" t="s">
        <v>885</v>
      </c>
      <c r="U213" s="77" t="s">
        <v>885</v>
      </c>
      <c r="V213" s="32" t="s">
        <v>653</v>
      </c>
    </row>
    <row r="214" spans="20:22" x14ac:dyDescent="0.2">
      <c r="T214" s="62" t="s">
        <v>886</v>
      </c>
      <c r="U214" s="77" t="s">
        <v>886</v>
      </c>
      <c r="V214" s="63" t="s">
        <v>621</v>
      </c>
    </row>
    <row r="215" spans="20:22" x14ac:dyDescent="0.2">
      <c r="T215" s="62" t="s">
        <v>887</v>
      </c>
      <c r="U215" s="77" t="s">
        <v>887</v>
      </c>
      <c r="V215" s="64" t="s">
        <v>624</v>
      </c>
    </row>
    <row r="216" spans="20:22" x14ac:dyDescent="0.2">
      <c r="T216" s="62" t="s">
        <v>888</v>
      </c>
      <c r="U216" s="77" t="s">
        <v>888</v>
      </c>
      <c r="V216" s="32" t="s">
        <v>643</v>
      </c>
    </row>
    <row r="217" spans="20:22" x14ac:dyDescent="0.2">
      <c r="T217" s="62" t="s">
        <v>889</v>
      </c>
      <c r="U217" s="77" t="s">
        <v>889</v>
      </c>
      <c r="V217" s="32" t="s">
        <v>645</v>
      </c>
    </row>
    <row r="218" spans="20:22" x14ac:dyDescent="0.2">
      <c r="T218" s="62" t="s">
        <v>890</v>
      </c>
      <c r="U218" s="77" t="s">
        <v>890</v>
      </c>
      <c r="V218" s="32" t="s">
        <v>647</v>
      </c>
    </row>
    <row r="219" spans="20:22" x14ac:dyDescent="0.2">
      <c r="T219" s="62" t="s">
        <v>891</v>
      </c>
      <c r="U219" s="77" t="s">
        <v>891</v>
      </c>
      <c r="V219" s="32" t="s">
        <v>650</v>
      </c>
    </row>
    <row r="220" spans="20:22" x14ac:dyDescent="0.2">
      <c r="T220" s="62" t="s">
        <v>892</v>
      </c>
      <c r="U220" s="77" t="s">
        <v>892</v>
      </c>
      <c r="V220" s="32" t="s">
        <v>653</v>
      </c>
    </row>
    <row r="221" spans="20:22" x14ac:dyDescent="0.2">
      <c r="T221" s="62" t="s">
        <v>893</v>
      </c>
      <c r="U221" s="77" t="s">
        <v>893</v>
      </c>
      <c r="V221" s="63" t="s">
        <v>621</v>
      </c>
    </row>
    <row r="222" spans="20:22" x14ac:dyDescent="0.2">
      <c r="T222" s="62" t="s">
        <v>894</v>
      </c>
      <c r="U222" s="77" t="s">
        <v>894</v>
      </c>
      <c r="V222" s="64" t="s">
        <v>624</v>
      </c>
    </row>
    <row r="223" spans="20:22" x14ac:dyDescent="0.2">
      <c r="T223" s="62" t="s">
        <v>895</v>
      </c>
      <c r="U223" s="77" t="s">
        <v>895</v>
      </c>
      <c r="V223" s="32" t="s">
        <v>643</v>
      </c>
    </row>
    <row r="224" spans="20:22" x14ac:dyDescent="0.2">
      <c r="T224" s="62" t="s">
        <v>896</v>
      </c>
      <c r="U224" s="77" t="s">
        <v>896</v>
      </c>
      <c r="V224" s="32" t="s">
        <v>645</v>
      </c>
    </row>
    <row r="225" spans="20:22" x14ac:dyDescent="0.2">
      <c r="T225" s="62" t="s">
        <v>897</v>
      </c>
      <c r="U225" s="77" t="s">
        <v>897</v>
      </c>
      <c r="V225" s="32" t="s">
        <v>647</v>
      </c>
    </row>
    <row r="226" spans="20:22" x14ac:dyDescent="0.2">
      <c r="T226" s="62" t="s">
        <v>898</v>
      </c>
      <c r="U226" s="77" t="s">
        <v>898</v>
      </c>
      <c r="V226" s="32" t="s">
        <v>650</v>
      </c>
    </row>
    <row r="227" spans="20:22" x14ac:dyDescent="0.2">
      <c r="T227" s="62" t="s">
        <v>899</v>
      </c>
      <c r="U227" s="77" t="s">
        <v>899</v>
      </c>
      <c r="V227" s="32" t="s">
        <v>653</v>
      </c>
    </row>
    <row r="228" spans="20:22" x14ac:dyDescent="0.2">
      <c r="T228" s="62" t="s">
        <v>900</v>
      </c>
      <c r="U228" s="77" t="s">
        <v>900</v>
      </c>
      <c r="V228" s="63" t="s">
        <v>621</v>
      </c>
    </row>
    <row r="229" spans="20:22" x14ac:dyDescent="0.2">
      <c r="T229" s="62" t="s">
        <v>901</v>
      </c>
      <c r="U229" s="77" t="s">
        <v>901</v>
      </c>
      <c r="V229" s="64" t="s">
        <v>624</v>
      </c>
    </row>
    <row r="230" spans="20:22" x14ac:dyDescent="0.2">
      <c r="T230" s="62" t="s">
        <v>902</v>
      </c>
      <c r="U230" s="77" t="s">
        <v>902</v>
      </c>
      <c r="V230" s="32" t="s">
        <v>643</v>
      </c>
    </row>
    <row r="231" spans="20:22" x14ac:dyDescent="0.2">
      <c r="T231" s="62" t="s">
        <v>903</v>
      </c>
      <c r="U231" s="77" t="s">
        <v>903</v>
      </c>
      <c r="V231" s="32" t="s">
        <v>645</v>
      </c>
    </row>
    <row r="232" spans="20:22" x14ac:dyDescent="0.2">
      <c r="T232" s="62" t="s">
        <v>904</v>
      </c>
      <c r="U232" s="77" t="s">
        <v>904</v>
      </c>
      <c r="V232" s="32" t="s">
        <v>647</v>
      </c>
    </row>
    <row r="233" spans="20:22" x14ac:dyDescent="0.2">
      <c r="T233" s="62" t="s">
        <v>905</v>
      </c>
      <c r="U233" s="77" t="s">
        <v>905</v>
      </c>
      <c r="V233" s="32" t="s">
        <v>650</v>
      </c>
    </row>
    <row r="234" spans="20:22" x14ac:dyDescent="0.2">
      <c r="T234" s="62" t="s">
        <v>906</v>
      </c>
      <c r="U234" s="77" t="s">
        <v>906</v>
      </c>
      <c r="V234" s="32" t="s">
        <v>653</v>
      </c>
    </row>
    <row r="235" spans="20:22" x14ac:dyDescent="0.2">
      <c r="T235" s="62" t="s">
        <v>907</v>
      </c>
      <c r="U235" s="77" t="s">
        <v>907</v>
      </c>
      <c r="V235" s="63" t="s">
        <v>621</v>
      </c>
    </row>
    <row r="236" spans="20:22" x14ac:dyDescent="0.2">
      <c r="T236" s="62" t="s">
        <v>908</v>
      </c>
      <c r="U236" s="77" t="s">
        <v>908</v>
      </c>
      <c r="V236" s="64" t="s">
        <v>624</v>
      </c>
    </row>
    <row r="237" spans="20:22" x14ac:dyDescent="0.2">
      <c r="T237" s="62" t="s">
        <v>909</v>
      </c>
      <c r="U237" s="77" t="s">
        <v>909</v>
      </c>
      <c r="V237" s="32" t="s">
        <v>643</v>
      </c>
    </row>
    <row r="238" spans="20:22" x14ac:dyDescent="0.2">
      <c r="T238" s="62" t="s">
        <v>910</v>
      </c>
      <c r="U238" s="77" t="s">
        <v>910</v>
      </c>
      <c r="V238" s="32" t="s">
        <v>645</v>
      </c>
    </row>
    <row r="239" spans="20:22" x14ac:dyDescent="0.2">
      <c r="T239" s="62" t="s">
        <v>912</v>
      </c>
      <c r="U239" s="77" t="s">
        <v>912</v>
      </c>
      <c r="V239" s="32" t="s">
        <v>647</v>
      </c>
    </row>
    <row r="240" spans="20:22" x14ac:dyDescent="0.2">
      <c r="T240" s="62" t="s">
        <v>913</v>
      </c>
      <c r="U240" s="77" t="s">
        <v>913</v>
      </c>
      <c r="V240" s="32" t="s">
        <v>650</v>
      </c>
    </row>
    <row r="241" spans="20:22" x14ac:dyDescent="0.2">
      <c r="T241" s="62" t="s">
        <v>914</v>
      </c>
      <c r="U241" s="77" t="s">
        <v>914</v>
      </c>
      <c r="V241" s="32" t="s">
        <v>653</v>
      </c>
    </row>
    <row r="242" spans="20:22" x14ac:dyDescent="0.2">
      <c r="T242" s="62" t="s">
        <v>915</v>
      </c>
      <c r="U242" s="77" t="s">
        <v>915</v>
      </c>
      <c r="V242" s="63" t="s">
        <v>621</v>
      </c>
    </row>
    <row r="243" spans="20:22" x14ac:dyDescent="0.2">
      <c r="T243" s="62" t="s">
        <v>916</v>
      </c>
      <c r="U243" s="77" t="s">
        <v>916</v>
      </c>
      <c r="V243" s="64" t="s">
        <v>624</v>
      </c>
    </row>
    <row r="244" spans="20:22" x14ac:dyDescent="0.2">
      <c r="T244" s="62" t="s">
        <v>917</v>
      </c>
      <c r="U244" s="77" t="s">
        <v>917</v>
      </c>
      <c r="V244" s="32" t="s">
        <v>643</v>
      </c>
    </row>
    <row r="245" spans="20:22" x14ac:dyDescent="0.2">
      <c r="T245" s="62" t="s">
        <v>918</v>
      </c>
      <c r="U245" s="77" t="s">
        <v>918</v>
      </c>
      <c r="V245" s="32" t="s">
        <v>645</v>
      </c>
    </row>
    <row r="246" spans="20:22" x14ac:dyDescent="0.2">
      <c r="T246" s="62" t="s">
        <v>919</v>
      </c>
      <c r="U246" s="77" t="s">
        <v>919</v>
      </c>
      <c r="V246" s="32" t="s">
        <v>647</v>
      </c>
    </row>
    <row r="247" spans="20:22" x14ac:dyDescent="0.2">
      <c r="T247" s="62" t="s">
        <v>920</v>
      </c>
      <c r="U247" s="77" t="s">
        <v>920</v>
      </c>
      <c r="V247" s="32" t="s">
        <v>650</v>
      </c>
    </row>
    <row r="248" spans="20:22" x14ac:dyDescent="0.2">
      <c r="T248" s="62" t="s">
        <v>921</v>
      </c>
      <c r="U248" s="77" t="s">
        <v>921</v>
      </c>
      <c r="V248" s="32" t="s">
        <v>653</v>
      </c>
    </row>
    <row r="249" spans="20:22" x14ac:dyDescent="0.2">
      <c r="T249" s="62" t="s">
        <v>922</v>
      </c>
      <c r="U249" s="77" t="s">
        <v>922</v>
      </c>
      <c r="V249" s="63" t="s">
        <v>621</v>
      </c>
    </row>
    <row r="250" spans="20:22" x14ac:dyDescent="0.2">
      <c r="T250" s="62" t="s">
        <v>923</v>
      </c>
      <c r="U250" s="77" t="s">
        <v>923</v>
      </c>
      <c r="V250" s="64" t="s">
        <v>624</v>
      </c>
    </row>
    <row r="251" spans="20:22" x14ac:dyDescent="0.2">
      <c r="T251" s="62" t="s">
        <v>924</v>
      </c>
      <c r="U251" s="77" t="s">
        <v>924</v>
      </c>
      <c r="V251" s="32" t="s">
        <v>643</v>
      </c>
    </row>
    <row r="252" spans="20:22" x14ac:dyDescent="0.2">
      <c r="T252" s="62" t="s">
        <v>925</v>
      </c>
      <c r="U252" s="77" t="s">
        <v>925</v>
      </c>
      <c r="V252" s="32" t="s">
        <v>645</v>
      </c>
    </row>
    <row r="253" spans="20:22" x14ac:dyDescent="0.2">
      <c r="T253" s="62" t="s">
        <v>926</v>
      </c>
      <c r="U253" s="77" t="s">
        <v>926</v>
      </c>
      <c r="V253" s="32" t="s">
        <v>647</v>
      </c>
    </row>
    <row r="254" spans="20:22" x14ac:dyDescent="0.2">
      <c r="T254" s="62" t="s">
        <v>927</v>
      </c>
      <c r="U254" s="77" t="s">
        <v>927</v>
      </c>
      <c r="V254" s="32" t="s">
        <v>650</v>
      </c>
    </row>
    <row r="255" spans="20:22" x14ac:dyDescent="0.2">
      <c r="T255" s="62" t="s">
        <v>928</v>
      </c>
      <c r="U255" s="77" t="s">
        <v>928</v>
      </c>
      <c r="V255" s="32" t="s">
        <v>653</v>
      </c>
    </row>
    <row r="256" spans="20:22" x14ac:dyDescent="0.2">
      <c r="T256" s="62" t="s">
        <v>929</v>
      </c>
      <c r="U256" s="77" t="s">
        <v>929</v>
      </c>
      <c r="V256" s="63" t="s">
        <v>621</v>
      </c>
    </row>
    <row r="257" spans="20:22" x14ac:dyDescent="0.2">
      <c r="T257" s="62" t="s">
        <v>930</v>
      </c>
      <c r="U257" s="77" t="s">
        <v>930</v>
      </c>
      <c r="V257" s="64" t="s">
        <v>624</v>
      </c>
    </row>
    <row r="258" spans="20:22" x14ac:dyDescent="0.2">
      <c r="T258" s="62" t="s">
        <v>931</v>
      </c>
      <c r="U258" s="77" t="s">
        <v>931</v>
      </c>
      <c r="V258" s="32" t="s">
        <v>643</v>
      </c>
    </row>
    <row r="259" spans="20:22" x14ac:dyDescent="0.2">
      <c r="T259" s="62" t="s">
        <v>932</v>
      </c>
      <c r="U259" s="77" t="s">
        <v>932</v>
      </c>
      <c r="V259" s="32" t="s">
        <v>645</v>
      </c>
    </row>
    <row r="260" spans="20:22" x14ac:dyDescent="0.2">
      <c r="T260" s="62" t="s">
        <v>933</v>
      </c>
      <c r="U260" s="77" t="s">
        <v>933</v>
      </c>
      <c r="V260" s="32" t="s">
        <v>647</v>
      </c>
    </row>
    <row r="261" spans="20:22" x14ac:dyDescent="0.2">
      <c r="T261" s="62" t="s">
        <v>934</v>
      </c>
      <c r="U261" s="77" t="s">
        <v>934</v>
      </c>
      <c r="V261" s="32" t="s">
        <v>650</v>
      </c>
    </row>
    <row r="262" spans="20:22" x14ac:dyDescent="0.2">
      <c r="T262" s="62" t="s">
        <v>935</v>
      </c>
      <c r="U262" s="77" t="s">
        <v>935</v>
      </c>
      <c r="V262" s="32" t="s">
        <v>653</v>
      </c>
    </row>
    <row r="263" spans="20:22" x14ac:dyDescent="0.2">
      <c r="T263" s="62" t="s">
        <v>936</v>
      </c>
      <c r="U263" s="77" t="s">
        <v>936</v>
      </c>
      <c r="V263" s="63" t="s">
        <v>621</v>
      </c>
    </row>
    <row r="264" spans="20:22" x14ac:dyDescent="0.2">
      <c r="T264" s="62" t="s">
        <v>937</v>
      </c>
      <c r="U264" s="77" t="s">
        <v>937</v>
      </c>
      <c r="V264" s="64" t="s">
        <v>624</v>
      </c>
    </row>
    <row r="265" spans="20:22" x14ac:dyDescent="0.2">
      <c r="T265" s="62" t="s">
        <v>938</v>
      </c>
      <c r="U265" s="77" t="s">
        <v>938</v>
      </c>
      <c r="V265" s="32" t="s">
        <v>643</v>
      </c>
    </row>
    <row r="266" spans="20:22" x14ac:dyDescent="0.2">
      <c r="T266" s="62" t="s">
        <v>939</v>
      </c>
      <c r="U266" s="77" t="s">
        <v>939</v>
      </c>
      <c r="V266" s="32" t="s">
        <v>645</v>
      </c>
    </row>
    <row r="267" spans="20:22" x14ac:dyDescent="0.2">
      <c r="T267" s="62" t="s">
        <v>940</v>
      </c>
      <c r="U267" s="77" t="s">
        <v>940</v>
      </c>
      <c r="V267" s="32" t="s">
        <v>647</v>
      </c>
    </row>
    <row r="268" spans="20:22" x14ac:dyDescent="0.2">
      <c r="T268" s="62" t="s">
        <v>941</v>
      </c>
      <c r="U268" s="77" t="s">
        <v>941</v>
      </c>
      <c r="V268" s="32" t="s">
        <v>650</v>
      </c>
    </row>
    <row r="269" spans="20:22" x14ac:dyDescent="0.2">
      <c r="T269" s="62" t="s">
        <v>943</v>
      </c>
      <c r="U269" s="77" t="s">
        <v>943</v>
      </c>
      <c r="V269" s="32" t="s">
        <v>653</v>
      </c>
    </row>
    <row r="270" spans="20:22" x14ac:dyDescent="0.2">
      <c r="T270" s="62" t="s">
        <v>944</v>
      </c>
      <c r="U270" s="77" t="s">
        <v>944</v>
      </c>
      <c r="V270" s="63" t="s">
        <v>621</v>
      </c>
    </row>
    <row r="271" spans="20:22" x14ac:dyDescent="0.2">
      <c r="T271" s="62" t="s">
        <v>945</v>
      </c>
      <c r="U271" s="77" t="s">
        <v>945</v>
      </c>
      <c r="V271" s="64" t="s">
        <v>624</v>
      </c>
    </row>
    <row r="272" spans="20:22" x14ac:dyDescent="0.2">
      <c r="T272" s="62" t="s">
        <v>946</v>
      </c>
      <c r="U272" s="77" t="s">
        <v>946</v>
      </c>
      <c r="V272" s="32" t="s">
        <v>643</v>
      </c>
    </row>
    <row r="273" spans="20:22" x14ac:dyDescent="0.2">
      <c r="T273" s="62" t="s">
        <v>947</v>
      </c>
      <c r="U273" s="77" t="s">
        <v>947</v>
      </c>
      <c r="V273" s="32" t="s">
        <v>645</v>
      </c>
    </row>
    <row r="274" spans="20:22" x14ac:dyDescent="0.2">
      <c r="T274" s="62" t="s">
        <v>948</v>
      </c>
      <c r="U274" s="77" t="s">
        <v>948</v>
      </c>
      <c r="V274" s="32" t="s">
        <v>647</v>
      </c>
    </row>
    <row r="275" spans="20:22" x14ac:dyDescent="0.2">
      <c r="T275" s="62" t="s">
        <v>949</v>
      </c>
      <c r="U275" s="77" t="s">
        <v>949</v>
      </c>
      <c r="V275" s="32" t="s">
        <v>650</v>
      </c>
    </row>
    <row r="276" spans="20:22" x14ac:dyDescent="0.2">
      <c r="T276" s="62" t="s">
        <v>950</v>
      </c>
      <c r="U276" s="77" t="s">
        <v>950</v>
      </c>
      <c r="V276" s="32" t="s">
        <v>653</v>
      </c>
    </row>
    <row r="277" spans="20:22" x14ac:dyDescent="0.2">
      <c r="T277" s="62" t="s">
        <v>951</v>
      </c>
      <c r="U277" s="77" t="s">
        <v>951</v>
      </c>
      <c r="V277" s="63" t="s">
        <v>621</v>
      </c>
    </row>
    <row r="278" spans="20:22" x14ac:dyDescent="0.2">
      <c r="T278" s="62" t="s">
        <v>952</v>
      </c>
      <c r="U278" s="77" t="s">
        <v>952</v>
      </c>
      <c r="V278" s="64" t="s">
        <v>624</v>
      </c>
    </row>
    <row r="279" spans="20:22" x14ac:dyDescent="0.2">
      <c r="T279" s="62" t="s">
        <v>953</v>
      </c>
      <c r="U279" s="77" t="s">
        <v>953</v>
      </c>
      <c r="V279" s="32" t="s">
        <v>643</v>
      </c>
    </row>
    <row r="280" spans="20:22" x14ac:dyDescent="0.2">
      <c r="T280" s="62" t="s">
        <v>954</v>
      </c>
      <c r="U280" s="77" t="s">
        <v>954</v>
      </c>
      <c r="V280" s="32" t="s">
        <v>645</v>
      </c>
    </row>
    <row r="281" spans="20:22" x14ac:dyDescent="0.2">
      <c r="T281" s="62" t="s">
        <v>955</v>
      </c>
      <c r="U281" s="77" t="s">
        <v>955</v>
      </c>
      <c r="V281" s="32" t="s">
        <v>647</v>
      </c>
    </row>
    <row r="282" spans="20:22" x14ac:dyDescent="0.2">
      <c r="T282" s="62" t="s">
        <v>956</v>
      </c>
      <c r="U282" s="77" t="s">
        <v>956</v>
      </c>
      <c r="V282" s="32" t="s">
        <v>650</v>
      </c>
    </row>
    <row r="283" spans="20:22" x14ac:dyDescent="0.2">
      <c r="T283" s="62" t="s">
        <v>957</v>
      </c>
      <c r="U283" s="77" t="s">
        <v>957</v>
      </c>
      <c r="V283" s="32" t="s">
        <v>653</v>
      </c>
    </row>
    <row r="284" spans="20:22" x14ac:dyDescent="0.2">
      <c r="T284" s="62" t="s">
        <v>958</v>
      </c>
      <c r="U284" s="77" t="s">
        <v>958</v>
      </c>
      <c r="V284" s="63" t="s">
        <v>621</v>
      </c>
    </row>
    <row r="285" spans="20:22" x14ac:dyDescent="0.2">
      <c r="T285" s="62" t="s">
        <v>959</v>
      </c>
      <c r="U285" s="77" t="s">
        <v>959</v>
      </c>
      <c r="V285" s="64" t="s">
        <v>624</v>
      </c>
    </row>
    <row r="286" spans="20:22" x14ac:dyDescent="0.2">
      <c r="T286" s="62" t="s">
        <v>960</v>
      </c>
      <c r="U286" s="77" t="s">
        <v>960</v>
      </c>
      <c r="V286" s="32" t="s">
        <v>643</v>
      </c>
    </row>
    <row r="287" spans="20:22" x14ac:dyDescent="0.2">
      <c r="T287" s="62" t="s">
        <v>961</v>
      </c>
      <c r="U287" s="77" t="s">
        <v>961</v>
      </c>
      <c r="V287" s="32" t="s">
        <v>645</v>
      </c>
    </row>
    <row r="288" spans="20:22" x14ac:dyDescent="0.2">
      <c r="T288" s="62" t="s">
        <v>962</v>
      </c>
      <c r="U288" s="77" t="s">
        <v>962</v>
      </c>
      <c r="V288" s="32" t="s">
        <v>647</v>
      </c>
    </row>
    <row r="289" spans="20:22" x14ac:dyDescent="0.2">
      <c r="T289" s="62" t="s">
        <v>963</v>
      </c>
      <c r="U289" s="77" t="s">
        <v>963</v>
      </c>
      <c r="V289" s="32" t="s">
        <v>650</v>
      </c>
    </row>
    <row r="290" spans="20:22" x14ac:dyDescent="0.2">
      <c r="T290" s="62" t="s">
        <v>964</v>
      </c>
      <c r="U290" s="77" t="s">
        <v>964</v>
      </c>
      <c r="V290" s="32" t="s">
        <v>653</v>
      </c>
    </row>
    <row r="291" spans="20:22" x14ac:dyDescent="0.2">
      <c r="T291" s="62" t="s">
        <v>965</v>
      </c>
      <c r="U291" s="77" t="s">
        <v>965</v>
      </c>
      <c r="V291" s="63" t="s">
        <v>621</v>
      </c>
    </row>
    <row r="292" spans="20:22" x14ac:dyDescent="0.2">
      <c r="T292" s="62" t="s">
        <v>966</v>
      </c>
      <c r="U292" s="77" t="s">
        <v>966</v>
      </c>
      <c r="V292" s="64" t="s">
        <v>624</v>
      </c>
    </row>
    <row r="293" spans="20:22" x14ac:dyDescent="0.2">
      <c r="T293" s="62" t="s">
        <v>967</v>
      </c>
      <c r="U293" s="77" t="s">
        <v>967</v>
      </c>
      <c r="V293" s="32" t="s">
        <v>643</v>
      </c>
    </row>
    <row r="294" spans="20:22" x14ac:dyDescent="0.2">
      <c r="T294" s="62" t="s">
        <v>968</v>
      </c>
      <c r="U294" s="77" t="s">
        <v>968</v>
      </c>
      <c r="V294" s="32" t="s">
        <v>645</v>
      </c>
    </row>
    <row r="295" spans="20:22" x14ac:dyDescent="0.2">
      <c r="T295" s="62" t="s">
        <v>969</v>
      </c>
      <c r="U295" s="77" t="s">
        <v>969</v>
      </c>
      <c r="V295" s="32" t="s">
        <v>647</v>
      </c>
    </row>
    <row r="296" spans="20:22" x14ac:dyDescent="0.2">
      <c r="T296" s="62" t="s">
        <v>970</v>
      </c>
      <c r="U296" s="77" t="s">
        <v>970</v>
      </c>
      <c r="V296" s="32" t="s">
        <v>650</v>
      </c>
    </row>
    <row r="297" spans="20:22" x14ac:dyDescent="0.2">
      <c r="T297" s="62" t="s">
        <v>971</v>
      </c>
      <c r="U297" s="77" t="s">
        <v>971</v>
      </c>
      <c r="V297" s="32" t="s">
        <v>653</v>
      </c>
    </row>
    <row r="298" spans="20:22" x14ac:dyDescent="0.2">
      <c r="T298" s="62" t="s">
        <v>972</v>
      </c>
      <c r="U298" s="77" t="s">
        <v>972</v>
      </c>
      <c r="V298" s="63" t="s">
        <v>621</v>
      </c>
    </row>
    <row r="299" spans="20:22" x14ac:dyDescent="0.2">
      <c r="T299" s="62" t="s">
        <v>973</v>
      </c>
      <c r="U299" s="77" t="s">
        <v>973</v>
      </c>
      <c r="V299" s="64" t="s">
        <v>624</v>
      </c>
    </row>
    <row r="300" spans="20:22" x14ac:dyDescent="0.2">
      <c r="T300" s="62" t="s">
        <v>976</v>
      </c>
      <c r="U300" s="77" t="s">
        <v>976</v>
      </c>
      <c r="V300" s="32" t="s">
        <v>643</v>
      </c>
    </row>
    <row r="301" spans="20:22" x14ac:dyDescent="0.2">
      <c r="T301" s="62" t="s">
        <v>977</v>
      </c>
      <c r="U301" s="77" t="s">
        <v>977</v>
      </c>
      <c r="V301" s="32" t="s">
        <v>645</v>
      </c>
    </row>
    <row r="302" spans="20:22" x14ac:dyDescent="0.2">
      <c r="T302" s="62" t="s">
        <v>978</v>
      </c>
      <c r="U302" s="77" t="s">
        <v>978</v>
      </c>
      <c r="V302" s="32" t="s">
        <v>647</v>
      </c>
    </row>
    <row r="303" spans="20:22" x14ac:dyDescent="0.2">
      <c r="T303" s="62" t="s">
        <v>979</v>
      </c>
      <c r="U303" s="77" t="s">
        <v>979</v>
      </c>
      <c r="V303" s="32" t="s">
        <v>650</v>
      </c>
    </row>
    <row r="304" spans="20:22" x14ac:dyDescent="0.2">
      <c r="T304" s="62" t="s">
        <v>980</v>
      </c>
      <c r="U304" s="77" t="s">
        <v>980</v>
      </c>
      <c r="V304" s="32" t="s">
        <v>653</v>
      </c>
    </row>
    <row r="305" spans="20:22" x14ac:dyDescent="0.2">
      <c r="T305" s="62" t="s">
        <v>981</v>
      </c>
      <c r="U305" s="77" t="s">
        <v>981</v>
      </c>
      <c r="V305" s="63" t="s">
        <v>621</v>
      </c>
    </row>
    <row r="306" spans="20:22" x14ac:dyDescent="0.2">
      <c r="T306" s="62" t="s">
        <v>982</v>
      </c>
      <c r="U306" s="77" t="s">
        <v>982</v>
      </c>
      <c r="V306" s="64" t="s">
        <v>624</v>
      </c>
    </row>
    <row r="307" spans="20:22" x14ac:dyDescent="0.2">
      <c r="T307" s="62" t="s">
        <v>983</v>
      </c>
      <c r="U307" s="77" t="s">
        <v>983</v>
      </c>
      <c r="V307" s="32" t="s">
        <v>643</v>
      </c>
    </row>
    <row r="308" spans="20:22" x14ac:dyDescent="0.2">
      <c r="T308" s="62" t="s">
        <v>984</v>
      </c>
      <c r="U308" s="77" t="s">
        <v>984</v>
      </c>
      <c r="V308" s="32" t="s">
        <v>645</v>
      </c>
    </row>
    <row r="309" spans="20:22" x14ac:dyDescent="0.2">
      <c r="T309" s="62" t="s">
        <v>985</v>
      </c>
      <c r="U309" s="77" t="s">
        <v>985</v>
      </c>
      <c r="V309" s="32" t="s">
        <v>647</v>
      </c>
    </row>
    <row r="310" spans="20:22" x14ac:dyDescent="0.2">
      <c r="T310" s="62" t="s">
        <v>986</v>
      </c>
      <c r="U310" s="77" t="s">
        <v>986</v>
      </c>
      <c r="V310" s="32" t="s">
        <v>650</v>
      </c>
    </row>
    <row r="311" spans="20:22" x14ac:dyDescent="0.2">
      <c r="T311" s="62" t="s">
        <v>987</v>
      </c>
      <c r="U311" s="77" t="s">
        <v>987</v>
      </c>
      <c r="V311" s="32" t="s">
        <v>653</v>
      </c>
    </row>
    <row r="312" spans="20:22" x14ac:dyDescent="0.2">
      <c r="T312" s="62" t="s">
        <v>988</v>
      </c>
      <c r="U312" s="77" t="s">
        <v>988</v>
      </c>
      <c r="V312" s="63" t="s">
        <v>621</v>
      </c>
    </row>
    <row r="313" spans="20:22" x14ac:dyDescent="0.2">
      <c r="T313" s="62" t="s">
        <v>989</v>
      </c>
      <c r="U313" s="77" t="s">
        <v>989</v>
      </c>
      <c r="V313" s="64" t="s">
        <v>624</v>
      </c>
    </row>
    <row r="314" spans="20:22" x14ac:dyDescent="0.2">
      <c r="T314" s="62" t="s">
        <v>990</v>
      </c>
      <c r="U314" s="77" t="s">
        <v>990</v>
      </c>
      <c r="V314" s="32" t="s">
        <v>643</v>
      </c>
    </row>
    <row r="315" spans="20:22" x14ac:dyDescent="0.2">
      <c r="T315" s="62" t="s">
        <v>991</v>
      </c>
      <c r="U315" s="77" t="s">
        <v>991</v>
      </c>
      <c r="V315" s="32" t="s">
        <v>645</v>
      </c>
    </row>
    <row r="316" spans="20:22" x14ac:dyDescent="0.2">
      <c r="T316" s="62" t="s">
        <v>992</v>
      </c>
      <c r="U316" s="77" t="s">
        <v>992</v>
      </c>
      <c r="V316" s="32" t="s">
        <v>647</v>
      </c>
    </row>
    <row r="317" spans="20:22" x14ac:dyDescent="0.2">
      <c r="T317" s="62" t="s">
        <v>993</v>
      </c>
      <c r="U317" s="77" t="s">
        <v>993</v>
      </c>
      <c r="V317" s="32" t="s">
        <v>650</v>
      </c>
    </row>
    <row r="318" spans="20:22" x14ac:dyDescent="0.2">
      <c r="T318" s="62" t="s">
        <v>994</v>
      </c>
      <c r="U318" s="77" t="s">
        <v>994</v>
      </c>
      <c r="V318" s="32" t="s">
        <v>653</v>
      </c>
    </row>
    <row r="319" spans="20:22" x14ac:dyDescent="0.2">
      <c r="T319" s="62" t="s">
        <v>995</v>
      </c>
      <c r="U319" s="77" t="s">
        <v>995</v>
      </c>
      <c r="V319" s="63" t="s">
        <v>621</v>
      </c>
    </row>
    <row r="320" spans="20:22" x14ac:dyDescent="0.2">
      <c r="T320" s="62" t="s">
        <v>996</v>
      </c>
      <c r="U320" s="77" t="s">
        <v>996</v>
      </c>
      <c r="V320" s="64" t="s">
        <v>624</v>
      </c>
    </row>
    <row r="321" spans="20:22" x14ac:dyDescent="0.2">
      <c r="T321" s="62" t="s">
        <v>997</v>
      </c>
      <c r="U321" s="77" t="s">
        <v>997</v>
      </c>
      <c r="V321" s="32" t="s">
        <v>643</v>
      </c>
    </row>
    <row r="322" spans="20:22" x14ac:dyDescent="0.2">
      <c r="T322" s="62" t="s">
        <v>998</v>
      </c>
      <c r="U322" s="77" t="s">
        <v>998</v>
      </c>
      <c r="V322" s="32" t="s">
        <v>645</v>
      </c>
    </row>
    <row r="323" spans="20:22" x14ac:dyDescent="0.2">
      <c r="T323" s="62" t="s">
        <v>999</v>
      </c>
      <c r="U323" s="77" t="s">
        <v>999</v>
      </c>
      <c r="V323" s="32" t="s">
        <v>647</v>
      </c>
    </row>
    <row r="324" spans="20:22" x14ac:dyDescent="0.2">
      <c r="T324" s="62" t="s">
        <v>1000</v>
      </c>
      <c r="U324" s="77" t="s">
        <v>1000</v>
      </c>
      <c r="V324" s="32" t="s">
        <v>650</v>
      </c>
    </row>
    <row r="325" spans="20:22" x14ac:dyDescent="0.2">
      <c r="T325" s="62" t="s">
        <v>1001</v>
      </c>
      <c r="U325" s="77" t="s">
        <v>1001</v>
      </c>
      <c r="V325" s="32" t="s">
        <v>653</v>
      </c>
    </row>
    <row r="326" spans="20:22" x14ac:dyDescent="0.2">
      <c r="T326" s="62" t="s">
        <v>1002</v>
      </c>
      <c r="U326" s="77" t="s">
        <v>1002</v>
      </c>
      <c r="V326" s="63" t="s">
        <v>621</v>
      </c>
    </row>
    <row r="327" spans="20:22" x14ac:dyDescent="0.2">
      <c r="T327" s="62" t="s">
        <v>1003</v>
      </c>
      <c r="U327" s="77" t="s">
        <v>1003</v>
      </c>
      <c r="V327" s="64" t="s">
        <v>624</v>
      </c>
    </row>
    <row r="328" spans="20:22" x14ac:dyDescent="0.2">
      <c r="T328" s="62" t="s">
        <v>1004</v>
      </c>
      <c r="U328" s="77" t="s">
        <v>1004</v>
      </c>
      <c r="V328" s="32" t="s">
        <v>643</v>
      </c>
    </row>
    <row r="329" spans="20:22" x14ac:dyDescent="0.2">
      <c r="T329" s="62" t="s">
        <v>1005</v>
      </c>
      <c r="U329" s="77" t="s">
        <v>1005</v>
      </c>
      <c r="V329" s="32" t="s">
        <v>645</v>
      </c>
    </row>
    <row r="330" spans="20:22" x14ac:dyDescent="0.2">
      <c r="T330" s="62" t="s">
        <v>1006</v>
      </c>
      <c r="U330" s="77" t="s">
        <v>1006</v>
      </c>
      <c r="V330" s="32" t="s">
        <v>647</v>
      </c>
    </row>
    <row r="331" spans="20:22" x14ac:dyDescent="0.2">
      <c r="T331" s="62" t="s">
        <v>1008</v>
      </c>
      <c r="U331" s="77" t="s">
        <v>1008</v>
      </c>
      <c r="V331" s="32" t="s">
        <v>650</v>
      </c>
    </row>
    <row r="332" spans="20:22" x14ac:dyDescent="0.2">
      <c r="T332" s="62" t="s">
        <v>1009</v>
      </c>
      <c r="U332" s="77" t="s">
        <v>1009</v>
      </c>
      <c r="V332" s="32" t="s">
        <v>653</v>
      </c>
    </row>
    <row r="333" spans="20:22" x14ac:dyDescent="0.2">
      <c r="T333" s="62" t="s">
        <v>1010</v>
      </c>
      <c r="U333" s="77" t="s">
        <v>1010</v>
      </c>
      <c r="V333" s="63" t="s">
        <v>621</v>
      </c>
    </row>
    <row r="334" spans="20:22" x14ac:dyDescent="0.2">
      <c r="T334" s="62" t="s">
        <v>1011</v>
      </c>
      <c r="U334" s="77" t="s">
        <v>1011</v>
      </c>
      <c r="V334" s="64" t="s">
        <v>624</v>
      </c>
    </row>
    <row r="335" spans="20:22" x14ac:dyDescent="0.2">
      <c r="T335" s="62" t="s">
        <v>1012</v>
      </c>
      <c r="U335" s="77" t="s">
        <v>1012</v>
      </c>
      <c r="V335" s="32" t="s">
        <v>643</v>
      </c>
    </row>
    <row r="336" spans="20:22" x14ac:dyDescent="0.2">
      <c r="T336" s="62" t="s">
        <v>1013</v>
      </c>
      <c r="U336" s="77" t="s">
        <v>1013</v>
      </c>
      <c r="V336" s="32" t="s">
        <v>645</v>
      </c>
    </row>
    <row r="337" spans="20:22" x14ac:dyDescent="0.2">
      <c r="T337" s="62" t="s">
        <v>1014</v>
      </c>
      <c r="U337" s="77" t="s">
        <v>1014</v>
      </c>
      <c r="V337" s="32" t="s">
        <v>647</v>
      </c>
    </row>
    <row r="338" spans="20:22" x14ac:dyDescent="0.2">
      <c r="T338" s="62" t="s">
        <v>1015</v>
      </c>
      <c r="U338" s="77" t="s">
        <v>1015</v>
      </c>
      <c r="V338" s="32" t="s">
        <v>650</v>
      </c>
    </row>
    <row r="339" spans="20:22" x14ac:dyDescent="0.2">
      <c r="T339" s="62" t="s">
        <v>1016</v>
      </c>
      <c r="U339" s="77" t="s">
        <v>1016</v>
      </c>
      <c r="V339" s="32" t="s">
        <v>653</v>
      </c>
    </row>
    <row r="340" spans="20:22" x14ac:dyDescent="0.2">
      <c r="T340" s="62" t="s">
        <v>1017</v>
      </c>
      <c r="U340" s="77" t="s">
        <v>1017</v>
      </c>
      <c r="V340" s="63" t="s">
        <v>621</v>
      </c>
    </row>
    <row r="341" spans="20:22" x14ac:dyDescent="0.2">
      <c r="T341" s="62" t="s">
        <v>1018</v>
      </c>
      <c r="U341" s="77" t="s">
        <v>1018</v>
      </c>
      <c r="V341" s="64" t="s">
        <v>624</v>
      </c>
    </row>
    <row r="342" spans="20:22" x14ac:dyDescent="0.2">
      <c r="T342" s="62" t="s">
        <v>1019</v>
      </c>
      <c r="U342" s="77" t="s">
        <v>1019</v>
      </c>
      <c r="V342" s="32" t="s">
        <v>643</v>
      </c>
    </row>
    <row r="343" spans="20:22" x14ac:dyDescent="0.2">
      <c r="T343" s="62" t="s">
        <v>1020</v>
      </c>
      <c r="U343" s="77" t="s">
        <v>1020</v>
      </c>
      <c r="V343" s="32" t="s">
        <v>645</v>
      </c>
    </row>
    <row r="344" spans="20:22" x14ac:dyDescent="0.2">
      <c r="T344" s="62" t="s">
        <v>1021</v>
      </c>
      <c r="U344" s="77" t="s">
        <v>1021</v>
      </c>
      <c r="V344" s="32" t="s">
        <v>647</v>
      </c>
    </row>
    <row r="345" spans="20:22" x14ac:dyDescent="0.2">
      <c r="T345" s="62" t="s">
        <v>1022</v>
      </c>
      <c r="U345" s="77" t="s">
        <v>1022</v>
      </c>
      <c r="V345" s="32" t="s">
        <v>650</v>
      </c>
    </row>
    <row r="346" spans="20:22" x14ac:dyDescent="0.2">
      <c r="T346" s="62" t="s">
        <v>1023</v>
      </c>
      <c r="U346" s="77" t="s">
        <v>1023</v>
      </c>
      <c r="V346" s="32" t="s">
        <v>653</v>
      </c>
    </row>
    <row r="347" spans="20:22" x14ac:dyDescent="0.2">
      <c r="T347" s="62" t="s">
        <v>1024</v>
      </c>
      <c r="U347" s="77" t="s">
        <v>1024</v>
      </c>
      <c r="V347" s="63" t="s">
        <v>621</v>
      </c>
    </row>
    <row r="348" spans="20:22" x14ac:dyDescent="0.2">
      <c r="T348" s="62" t="s">
        <v>1025</v>
      </c>
      <c r="U348" s="77" t="s">
        <v>1025</v>
      </c>
      <c r="V348" s="64" t="s">
        <v>624</v>
      </c>
    </row>
    <row r="349" spans="20:22" x14ac:dyDescent="0.2">
      <c r="T349" s="62" t="s">
        <v>1026</v>
      </c>
      <c r="U349" s="77" t="s">
        <v>1026</v>
      </c>
      <c r="V349" s="32" t="s">
        <v>643</v>
      </c>
    </row>
    <row r="350" spans="20:22" x14ac:dyDescent="0.2">
      <c r="T350" s="62" t="s">
        <v>1027</v>
      </c>
      <c r="U350" s="77" t="s">
        <v>1027</v>
      </c>
      <c r="V350" s="32" t="s">
        <v>645</v>
      </c>
    </row>
    <row r="351" spans="20:22" x14ac:dyDescent="0.2">
      <c r="T351" s="62" t="s">
        <v>1028</v>
      </c>
      <c r="U351" s="77" t="s">
        <v>1028</v>
      </c>
      <c r="V351" s="32" t="s">
        <v>647</v>
      </c>
    </row>
    <row r="352" spans="20:22" x14ac:dyDescent="0.2">
      <c r="T352" s="62" t="s">
        <v>1029</v>
      </c>
      <c r="U352" s="77" t="s">
        <v>1029</v>
      </c>
      <c r="V352" s="32" t="s">
        <v>650</v>
      </c>
    </row>
    <row r="353" spans="20:22" x14ac:dyDescent="0.2">
      <c r="T353" s="62" t="s">
        <v>1030</v>
      </c>
      <c r="U353" s="77" t="s">
        <v>1030</v>
      </c>
      <c r="V353" s="32" t="s">
        <v>653</v>
      </c>
    </row>
    <row r="354" spans="20:22" x14ac:dyDescent="0.2">
      <c r="T354" s="62" t="s">
        <v>1031</v>
      </c>
      <c r="U354" s="77" t="s">
        <v>1031</v>
      </c>
      <c r="V354" s="63" t="s">
        <v>621</v>
      </c>
    </row>
    <row r="355" spans="20:22" x14ac:dyDescent="0.2">
      <c r="T355" s="62" t="s">
        <v>1032</v>
      </c>
      <c r="U355" s="77" t="s">
        <v>1032</v>
      </c>
      <c r="V355" s="64" t="s">
        <v>624</v>
      </c>
    </row>
    <row r="356" spans="20:22" x14ac:dyDescent="0.2">
      <c r="T356" s="62" t="s">
        <v>1033</v>
      </c>
      <c r="U356" s="77" t="s">
        <v>1033</v>
      </c>
      <c r="V356" s="32" t="s">
        <v>643</v>
      </c>
    </row>
    <row r="357" spans="20:22" x14ac:dyDescent="0.2">
      <c r="T357" s="62" t="s">
        <v>1034</v>
      </c>
      <c r="U357" s="77" t="s">
        <v>1034</v>
      </c>
      <c r="V357" s="32" t="s">
        <v>645</v>
      </c>
    </row>
    <row r="358" spans="20:22" x14ac:dyDescent="0.2">
      <c r="T358" s="62" t="s">
        <v>1035</v>
      </c>
      <c r="U358" s="77" t="s">
        <v>1035</v>
      </c>
      <c r="V358" s="32" t="s">
        <v>647</v>
      </c>
    </row>
    <row r="359" spans="20:22" x14ac:dyDescent="0.2">
      <c r="T359" s="62" t="s">
        <v>1036</v>
      </c>
      <c r="U359" s="77" t="s">
        <v>1036</v>
      </c>
      <c r="V359" s="32" t="s">
        <v>650</v>
      </c>
    </row>
    <row r="360" spans="20:22" x14ac:dyDescent="0.2">
      <c r="T360" s="62" t="s">
        <v>1037</v>
      </c>
      <c r="U360" s="77" t="s">
        <v>1037</v>
      </c>
      <c r="V360" s="32" t="s">
        <v>653</v>
      </c>
    </row>
    <row r="361" spans="20:22" x14ac:dyDescent="0.2">
      <c r="T361" s="62" t="s">
        <v>1038</v>
      </c>
      <c r="U361" s="77" t="s">
        <v>1038</v>
      </c>
      <c r="V361" s="63" t="s">
        <v>621</v>
      </c>
    </row>
    <row r="362" spans="20:22" x14ac:dyDescent="0.2">
      <c r="T362" s="62" t="s">
        <v>1039</v>
      </c>
      <c r="U362" s="77" t="s">
        <v>1039</v>
      </c>
      <c r="V362" s="64" t="s">
        <v>624</v>
      </c>
    </row>
    <row r="363" spans="20:22" x14ac:dyDescent="0.2">
      <c r="T363" s="62" t="s">
        <v>1040</v>
      </c>
      <c r="U363" s="77" t="s">
        <v>1040</v>
      </c>
      <c r="V363" s="32" t="s">
        <v>643</v>
      </c>
    </row>
    <row r="364" spans="20:22" x14ac:dyDescent="0.2">
      <c r="T364" s="62" t="s">
        <v>1041</v>
      </c>
      <c r="U364" s="77" t="s">
        <v>1041</v>
      </c>
      <c r="V364" s="32" t="s">
        <v>645</v>
      </c>
    </row>
    <row r="365" spans="20:22" x14ac:dyDescent="0.2">
      <c r="T365" s="62" t="s">
        <v>1042</v>
      </c>
      <c r="U365" s="77" t="s">
        <v>1042</v>
      </c>
      <c r="V365" s="32" t="s">
        <v>647</v>
      </c>
    </row>
    <row r="366" spans="20:22" x14ac:dyDescent="0.2">
      <c r="T366" s="62" t="s">
        <v>1043</v>
      </c>
      <c r="U366" s="77" t="s">
        <v>1043</v>
      </c>
      <c r="V366" s="32" t="s">
        <v>650</v>
      </c>
    </row>
    <row r="367" spans="20:22" x14ac:dyDescent="0.2">
      <c r="T367" s="62" t="s">
        <v>1044</v>
      </c>
      <c r="U367" s="77" t="s">
        <v>1044</v>
      </c>
      <c r="V367" s="32" t="s">
        <v>653</v>
      </c>
    </row>
    <row r="368" spans="20:22" x14ac:dyDescent="0.2">
      <c r="T368" s="62" t="s">
        <v>1045</v>
      </c>
      <c r="U368" s="77" t="s">
        <v>1045</v>
      </c>
      <c r="V368" s="63" t="s">
        <v>621</v>
      </c>
    </row>
    <row r="369" spans="20:22" x14ac:dyDescent="0.2">
      <c r="T369" s="62" t="s">
        <v>1046</v>
      </c>
      <c r="U369" s="77" t="s">
        <v>1046</v>
      </c>
      <c r="V369" s="64" t="s">
        <v>624</v>
      </c>
    </row>
    <row r="370" spans="20:22" x14ac:dyDescent="0.2">
      <c r="T370" s="62" t="s">
        <v>1047</v>
      </c>
      <c r="U370" s="77" t="s">
        <v>1047</v>
      </c>
      <c r="V370" s="32" t="s">
        <v>643</v>
      </c>
    </row>
    <row r="371" spans="20:22" x14ac:dyDescent="0.2">
      <c r="T371" s="62" t="s">
        <v>1048</v>
      </c>
      <c r="U371" s="77" t="s">
        <v>1048</v>
      </c>
      <c r="V371" s="32" t="s">
        <v>645</v>
      </c>
    </row>
    <row r="372" spans="20:22" x14ac:dyDescent="0.2">
      <c r="T372" s="62" t="s">
        <v>1049</v>
      </c>
      <c r="U372" s="77" t="s">
        <v>1049</v>
      </c>
      <c r="V372" s="32" t="s">
        <v>647</v>
      </c>
    </row>
    <row r="373" spans="20:22" x14ac:dyDescent="0.2">
      <c r="T373" s="62" t="s">
        <v>1050</v>
      </c>
      <c r="U373" s="77" t="s">
        <v>1050</v>
      </c>
      <c r="V373" s="32" t="s">
        <v>650</v>
      </c>
    </row>
    <row r="374" spans="20:22" x14ac:dyDescent="0.2">
      <c r="T374" s="62" t="s">
        <v>1051</v>
      </c>
      <c r="U374" s="77" t="s">
        <v>1051</v>
      </c>
      <c r="V374" s="32" t="s">
        <v>653</v>
      </c>
    </row>
    <row r="375" spans="20:22" x14ac:dyDescent="0.2">
      <c r="T375" s="62" t="s">
        <v>1052</v>
      </c>
      <c r="U375" s="77" t="s">
        <v>1052</v>
      </c>
      <c r="V375" s="63" t="s">
        <v>621</v>
      </c>
    </row>
    <row r="376" spans="20:22" x14ac:dyDescent="0.2">
      <c r="T376" s="62" t="s">
        <v>1053</v>
      </c>
      <c r="U376" s="77" t="s">
        <v>1053</v>
      </c>
      <c r="V376" s="64" t="s">
        <v>624</v>
      </c>
    </row>
    <row r="377" spans="20:22" x14ac:dyDescent="0.2">
      <c r="T377" s="62" t="s">
        <v>1054</v>
      </c>
      <c r="U377" s="77" t="s">
        <v>1054</v>
      </c>
      <c r="V377" s="32" t="s">
        <v>643</v>
      </c>
    </row>
    <row r="378" spans="20:22" x14ac:dyDescent="0.2">
      <c r="T378" s="62" t="s">
        <v>1055</v>
      </c>
      <c r="U378" s="77" t="s">
        <v>1055</v>
      </c>
      <c r="V378" s="32" t="s">
        <v>645</v>
      </c>
    </row>
    <row r="379" spans="20:22" x14ac:dyDescent="0.2">
      <c r="T379" s="62" t="s">
        <v>1056</v>
      </c>
      <c r="U379" s="77" t="s">
        <v>1056</v>
      </c>
      <c r="V379" s="32" t="s">
        <v>647</v>
      </c>
    </row>
    <row r="380" spans="20:22" x14ac:dyDescent="0.2">
      <c r="T380" s="62" t="s">
        <v>1057</v>
      </c>
      <c r="U380" s="77" t="s">
        <v>1057</v>
      </c>
      <c r="V380" s="32" t="s">
        <v>650</v>
      </c>
    </row>
    <row r="381" spans="20:22" x14ac:dyDescent="0.2">
      <c r="T381" s="62" t="s">
        <v>1058</v>
      </c>
      <c r="U381" s="77" t="s">
        <v>1058</v>
      </c>
      <c r="V381" s="32" t="s">
        <v>653</v>
      </c>
    </row>
    <row r="382" spans="20:22" x14ac:dyDescent="0.2">
      <c r="T382" s="62" t="s">
        <v>1059</v>
      </c>
      <c r="U382" s="77" t="s">
        <v>1059</v>
      </c>
      <c r="V382" s="63" t="s">
        <v>621</v>
      </c>
    </row>
    <row r="383" spans="20:22" x14ac:dyDescent="0.2">
      <c r="T383" s="62" t="s">
        <v>1060</v>
      </c>
      <c r="U383" s="77" t="s">
        <v>1060</v>
      </c>
      <c r="V383" s="64" t="s">
        <v>624</v>
      </c>
    </row>
    <row r="384" spans="20:22" x14ac:dyDescent="0.2">
      <c r="T384" s="62" t="s">
        <v>1061</v>
      </c>
      <c r="U384" s="77" t="s">
        <v>1061</v>
      </c>
      <c r="V384" s="32" t="s">
        <v>643</v>
      </c>
    </row>
    <row r="385" spans="20:22" x14ac:dyDescent="0.2">
      <c r="T385" s="62" t="s">
        <v>1062</v>
      </c>
      <c r="U385" s="77" t="s">
        <v>1062</v>
      </c>
      <c r="V385" s="32" t="s">
        <v>645</v>
      </c>
    </row>
    <row r="386" spans="20:22" x14ac:dyDescent="0.2">
      <c r="T386" s="62" t="s">
        <v>1063</v>
      </c>
      <c r="U386" s="77" t="s">
        <v>1063</v>
      </c>
      <c r="V386" s="32" t="s">
        <v>647</v>
      </c>
    </row>
    <row r="387" spans="20:22" x14ac:dyDescent="0.2">
      <c r="T387" s="62" t="s">
        <v>1064</v>
      </c>
      <c r="U387" s="77" t="s">
        <v>1064</v>
      </c>
      <c r="V387" s="32" t="s">
        <v>650</v>
      </c>
    </row>
    <row r="388" spans="20:22" x14ac:dyDescent="0.2">
      <c r="T388" s="62" t="s">
        <v>1065</v>
      </c>
      <c r="U388" s="77" t="s">
        <v>1065</v>
      </c>
      <c r="V388" s="32" t="s">
        <v>653</v>
      </c>
    </row>
    <row r="389" spans="20:22" x14ac:dyDescent="0.2">
      <c r="T389" s="62" t="s">
        <v>1066</v>
      </c>
      <c r="U389" s="77" t="s">
        <v>1066</v>
      </c>
      <c r="V389" s="63" t="s">
        <v>621</v>
      </c>
    </row>
    <row r="390" spans="20:22" x14ac:dyDescent="0.2">
      <c r="T390" s="62" t="s">
        <v>1067</v>
      </c>
      <c r="U390" s="77" t="s">
        <v>1067</v>
      </c>
      <c r="V390" s="64" t="s">
        <v>624</v>
      </c>
    </row>
    <row r="391" spans="20:22" x14ac:dyDescent="0.2">
      <c r="T391" s="62" t="s">
        <v>1068</v>
      </c>
      <c r="U391" s="77" t="s">
        <v>1068</v>
      </c>
      <c r="V391" s="32" t="s">
        <v>643</v>
      </c>
    </row>
    <row r="392" spans="20:22" x14ac:dyDescent="0.2">
      <c r="T392" s="62" t="s">
        <v>1069</v>
      </c>
      <c r="U392" s="77" t="s">
        <v>1069</v>
      </c>
      <c r="V392" s="32" t="s">
        <v>645</v>
      </c>
    </row>
    <row r="393" spans="20:22" x14ac:dyDescent="0.2">
      <c r="T393" s="62" t="s">
        <v>1070</v>
      </c>
      <c r="U393" s="77" t="s">
        <v>1070</v>
      </c>
      <c r="V393" s="32" t="s">
        <v>647</v>
      </c>
    </row>
    <row r="394" spans="20:22" x14ac:dyDescent="0.2">
      <c r="T394" s="62" t="s">
        <v>1071</v>
      </c>
      <c r="U394" s="77" t="s">
        <v>1071</v>
      </c>
      <c r="V394" s="32" t="s">
        <v>650</v>
      </c>
    </row>
    <row r="395" spans="20:22" x14ac:dyDescent="0.2">
      <c r="T395" s="62" t="s">
        <v>1072</v>
      </c>
      <c r="U395" s="77" t="s">
        <v>1072</v>
      </c>
      <c r="V395" s="32" t="s">
        <v>653</v>
      </c>
    </row>
    <row r="396" spans="20:22" x14ac:dyDescent="0.2">
      <c r="T396" s="62" t="s">
        <v>1073</v>
      </c>
      <c r="U396" s="77" t="s">
        <v>1073</v>
      </c>
      <c r="V396" s="63" t="s">
        <v>621</v>
      </c>
    </row>
    <row r="397" spans="20:22" x14ac:dyDescent="0.2">
      <c r="T397" s="62" t="s">
        <v>1074</v>
      </c>
      <c r="U397" s="77" t="s">
        <v>1074</v>
      </c>
      <c r="V397" s="64" t="s">
        <v>624</v>
      </c>
    </row>
    <row r="398" spans="20:22" x14ac:dyDescent="0.2">
      <c r="T398" s="62" t="s">
        <v>1075</v>
      </c>
      <c r="U398" s="77" t="s">
        <v>1075</v>
      </c>
      <c r="V398" s="32" t="s">
        <v>643</v>
      </c>
    </row>
    <row r="399" spans="20:22" x14ac:dyDescent="0.2">
      <c r="T399" s="62" t="s">
        <v>1076</v>
      </c>
      <c r="U399" s="77" t="s">
        <v>1076</v>
      </c>
      <c r="V399" s="32" t="s">
        <v>645</v>
      </c>
    </row>
    <row r="400" spans="20:22" x14ac:dyDescent="0.2">
      <c r="T400" s="62" t="s">
        <v>1077</v>
      </c>
      <c r="U400" s="77" t="s">
        <v>1077</v>
      </c>
      <c r="V400" s="32" t="s">
        <v>647</v>
      </c>
    </row>
    <row r="401" spans="20:22" x14ac:dyDescent="0.2">
      <c r="T401" s="62" t="s">
        <v>1078</v>
      </c>
      <c r="U401" s="77" t="s">
        <v>1078</v>
      </c>
      <c r="V401" s="32" t="s">
        <v>650</v>
      </c>
    </row>
    <row r="402" spans="20:22" x14ac:dyDescent="0.2">
      <c r="T402" s="62" t="s">
        <v>1079</v>
      </c>
      <c r="U402" s="77" t="s">
        <v>1079</v>
      </c>
      <c r="V402" s="32" t="s">
        <v>653</v>
      </c>
    </row>
    <row r="403" spans="20:22" x14ac:dyDescent="0.2">
      <c r="T403" s="62" t="s">
        <v>1080</v>
      </c>
      <c r="U403" s="77" t="s">
        <v>1080</v>
      </c>
      <c r="V403" s="63" t="s">
        <v>621</v>
      </c>
    </row>
    <row r="404" spans="20:22" x14ac:dyDescent="0.2">
      <c r="T404" s="62" t="s">
        <v>1081</v>
      </c>
      <c r="U404" s="77" t="s">
        <v>1081</v>
      </c>
      <c r="V404" s="64" t="s">
        <v>624</v>
      </c>
    </row>
    <row r="405" spans="20:22" x14ac:dyDescent="0.2">
      <c r="T405" s="62" t="s">
        <v>1082</v>
      </c>
      <c r="U405" s="77" t="s">
        <v>1082</v>
      </c>
      <c r="V405" s="32" t="s">
        <v>643</v>
      </c>
    </row>
    <row r="406" spans="20:22" x14ac:dyDescent="0.2">
      <c r="T406" s="62" t="s">
        <v>1083</v>
      </c>
      <c r="U406" s="77" t="s">
        <v>1083</v>
      </c>
      <c r="V406" s="32" t="s">
        <v>645</v>
      </c>
    </row>
    <row r="407" spans="20:22" x14ac:dyDescent="0.2">
      <c r="T407" s="62" t="s">
        <v>1084</v>
      </c>
      <c r="U407" s="77" t="s">
        <v>1084</v>
      </c>
      <c r="V407" s="32" t="s">
        <v>647</v>
      </c>
    </row>
    <row r="408" spans="20:22" x14ac:dyDescent="0.2">
      <c r="T408" s="62" t="s">
        <v>1085</v>
      </c>
      <c r="U408" s="77" t="s">
        <v>1085</v>
      </c>
      <c r="V408" s="32" t="s">
        <v>650</v>
      </c>
    </row>
    <row r="409" spans="20:22" x14ac:dyDescent="0.2">
      <c r="T409" s="62" t="s">
        <v>1086</v>
      </c>
      <c r="U409" s="77" t="s">
        <v>1086</v>
      </c>
      <c r="V409" s="32" t="s">
        <v>653</v>
      </c>
    </row>
    <row r="410" spans="20:22" x14ac:dyDescent="0.2">
      <c r="T410" s="62" t="s">
        <v>1087</v>
      </c>
      <c r="U410" s="77" t="s">
        <v>1087</v>
      </c>
      <c r="V410" s="63" t="s">
        <v>621</v>
      </c>
    </row>
    <row r="411" spans="20:22" x14ac:dyDescent="0.2">
      <c r="T411" s="62" t="s">
        <v>1088</v>
      </c>
      <c r="U411" s="77" t="s">
        <v>1088</v>
      </c>
      <c r="V411" s="64" t="s">
        <v>624</v>
      </c>
    </row>
    <row r="412" spans="20:22" x14ac:dyDescent="0.2">
      <c r="T412" s="62" t="s">
        <v>1089</v>
      </c>
      <c r="U412" s="77" t="s">
        <v>1089</v>
      </c>
      <c r="V412" s="32" t="s">
        <v>643</v>
      </c>
    </row>
    <row r="413" spans="20:22" x14ac:dyDescent="0.2">
      <c r="T413" s="62" t="s">
        <v>1090</v>
      </c>
      <c r="U413" s="77" t="s">
        <v>1090</v>
      </c>
      <c r="V413" s="32" t="s">
        <v>645</v>
      </c>
    </row>
    <row r="414" spans="20:22" x14ac:dyDescent="0.2">
      <c r="T414" s="62" t="s">
        <v>1091</v>
      </c>
      <c r="U414" s="77" t="s">
        <v>1091</v>
      </c>
      <c r="V414" s="32" t="s">
        <v>647</v>
      </c>
    </row>
    <row r="415" spans="20:22" x14ac:dyDescent="0.2">
      <c r="T415" s="62" t="s">
        <v>1092</v>
      </c>
      <c r="U415" s="77" t="s">
        <v>1092</v>
      </c>
      <c r="V415" s="32" t="s">
        <v>650</v>
      </c>
    </row>
    <row r="416" spans="20:22" x14ac:dyDescent="0.2">
      <c r="T416" s="62" t="s">
        <v>1093</v>
      </c>
      <c r="U416" s="77" t="s">
        <v>1093</v>
      </c>
      <c r="V416" s="32" t="s">
        <v>653</v>
      </c>
    </row>
    <row r="417" spans="20:22" x14ac:dyDescent="0.2">
      <c r="T417" s="62" t="s">
        <v>1094</v>
      </c>
      <c r="U417" s="77" t="s">
        <v>1094</v>
      </c>
      <c r="V417" s="63" t="s">
        <v>621</v>
      </c>
    </row>
    <row r="418" spans="20:22" x14ac:dyDescent="0.2">
      <c r="T418" s="62" t="s">
        <v>1095</v>
      </c>
      <c r="U418" s="77" t="s">
        <v>1095</v>
      </c>
      <c r="V418" s="64" t="s">
        <v>624</v>
      </c>
    </row>
    <row r="419" spans="20:22" x14ac:dyDescent="0.2">
      <c r="T419" s="62" t="s">
        <v>1096</v>
      </c>
      <c r="U419" s="77" t="s">
        <v>1096</v>
      </c>
      <c r="V419" s="32" t="s">
        <v>643</v>
      </c>
    </row>
    <row r="420" spans="20:22" x14ac:dyDescent="0.2">
      <c r="T420" s="62" t="s">
        <v>1097</v>
      </c>
      <c r="U420" s="77" t="s">
        <v>1097</v>
      </c>
      <c r="V420" s="32" t="s">
        <v>645</v>
      </c>
    </row>
    <row r="421" spans="20:22" x14ac:dyDescent="0.2">
      <c r="T421" s="62" t="s">
        <v>1098</v>
      </c>
      <c r="U421" s="77" t="s">
        <v>1098</v>
      </c>
      <c r="V421" s="32" t="s">
        <v>647</v>
      </c>
    </row>
    <row r="422" spans="20:22" x14ac:dyDescent="0.2">
      <c r="T422" s="62" t="s">
        <v>1099</v>
      </c>
      <c r="U422" s="77" t="s">
        <v>1099</v>
      </c>
      <c r="V422" s="32" t="s">
        <v>650</v>
      </c>
    </row>
    <row r="423" spans="20:22" x14ac:dyDescent="0.2">
      <c r="T423" s="62" t="s">
        <v>1100</v>
      </c>
      <c r="U423" s="77" t="s">
        <v>1100</v>
      </c>
      <c r="V423" s="32" t="s">
        <v>653</v>
      </c>
    </row>
    <row r="424" spans="20:22" x14ac:dyDescent="0.2">
      <c r="T424" s="62" t="s">
        <v>1101</v>
      </c>
      <c r="U424" s="77" t="s">
        <v>1101</v>
      </c>
      <c r="V424" s="63" t="s">
        <v>621</v>
      </c>
    </row>
    <row r="425" spans="20:22" x14ac:dyDescent="0.2">
      <c r="T425" s="62" t="s">
        <v>1102</v>
      </c>
      <c r="U425" s="77" t="s">
        <v>1102</v>
      </c>
      <c r="V425" s="64" t="s">
        <v>624</v>
      </c>
    </row>
    <row r="426" spans="20:22" x14ac:dyDescent="0.2">
      <c r="T426" s="62" t="s">
        <v>1103</v>
      </c>
      <c r="U426" s="77" t="s">
        <v>1103</v>
      </c>
      <c r="V426" s="32" t="s">
        <v>643</v>
      </c>
    </row>
    <row r="427" spans="20:22" x14ac:dyDescent="0.2">
      <c r="T427" s="62" t="s">
        <v>1104</v>
      </c>
      <c r="U427" s="77" t="s">
        <v>1104</v>
      </c>
      <c r="V427" s="32" t="s">
        <v>645</v>
      </c>
    </row>
    <row r="428" spans="20:22" x14ac:dyDescent="0.2">
      <c r="T428" s="62" t="s">
        <v>1105</v>
      </c>
      <c r="U428" s="77" t="s">
        <v>1105</v>
      </c>
      <c r="V428" s="32" t="s">
        <v>647</v>
      </c>
    </row>
    <row r="429" spans="20:22" x14ac:dyDescent="0.2">
      <c r="T429" s="62" t="s">
        <v>1106</v>
      </c>
      <c r="U429" s="77" t="s">
        <v>1106</v>
      </c>
      <c r="V429" s="32" t="s">
        <v>650</v>
      </c>
    </row>
    <row r="430" spans="20:22" x14ac:dyDescent="0.2">
      <c r="T430" s="62" t="s">
        <v>1107</v>
      </c>
      <c r="U430" s="77" t="s">
        <v>1107</v>
      </c>
      <c r="V430" s="32" t="s">
        <v>653</v>
      </c>
    </row>
    <row r="431" spans="20:22" x14ac:dyDescent="0.2">
      <c r="T431" s="62" t="s">
        <v>1108</v>
      </c>
      <c r="U431" s="77" t="s">
        <v>1108</v>
      </c>
      <c r="V431" s="63" t="s">
        <v>621</v>
      </c>
    </row>
    <row r="432" spans="20:22" x14ac:dyDescent="0.2">
      <c r="T432" s="62" t="s">
        <v>1109</v>
      </c>
      <c r="U432" s="77" t="s">
        <v>1109</v>
      </c>
      <c r="V432" s="64" t="s">
        <v>624</v>
      </c>
    </row>
    <row r="433" spans="20:22" x14ac:dyDescent="0.2">
      <c r="T433" s="62" t="s">
        <v>1110</v>
      </c>
      <c r="U433" s="77" t="s">
        <v>1110</v>
      </c>
      <c r="V433" s="32" t="s">
        <v>643</v>
      </c>
    </row>
    <row r="434" spans="20:22" x14ac:dyDescent="0.2">
      <c r="T434" s="62" t="s">
        <v>1111</v>
      </c>
      <c r="U434" s="77" t="s">
        <v>1111</v>
      </c>
      <c r="V434" s="32" t="s">
        <v>645</v>
      </c>
    </row>
    <row r="435" spans="20:22" x14ac:dyDescent="0.2">
      <c r="T435" s="62" t="s">
        <v>1112</v>
      </c>
      <c r="U435" s="77" t="s">
        <v>1112</v>
      </c>
      <c r="V435" s="32" t="s">
        <v>647</v>
      </c>
    </row>
    <row r="436" spans="20:22" x14ac:dyDescent="0.2">
      <c r="T436" s="62" t="s">
        <v>1113</v>
      </c>
      <c r="U436" s="77" t="s">
        <v>1113</v>
      </c>
      <c r="V436" s="32" t="s">
        <v>650</v>
      </c>
    </row>
    <row r="437" spans="20:22" x14ac:dyDescent="0.2">
      <c r="T437" s="62" t="s">
        <v>1114</v>
      </c>
      <c r="U437" s="77" t="s">
        <v>1114</v>
      </c>
      <c r="V437" s="32" t="s">
        <v>653</v>
      </c>
    </row>
    <row r="438" spans="20:22" x14ac:dyDescent="0.2">
      <c r="T438" s="62" t="s">
        <v>1115</v>
      </c>
      <c r="U438" s="77" t="s">
        <v>1115</v>
      </c>
      <c r="V438" s="63" t="s">
        <v>621</v>
      </c>
    </row>
    <row r="439" spans="20:22" x14ac:dyDescent="0.2">
      <c r="T439" s="62" t="s">
        <v>1116</v>
      </c>
      <c r="U439" s="77" t="s">
        <v>1116</v>
      </c>
      <c r="V439" s="64" t="s">
        <v>624</v>
      </c>
    </row>
    <row r="440" spans="20:22" x14ac:dyDescent="0.2">
      <c r="T440" s="62" t="s">
        <v>1117</v>
      </c>
      <c r="U440" s="77" t="s">
        <v>1117</v>
      </c>
      <c r="V440" s="32" t="s">
        <v>643</v>
      </c>
    </row>
    <row r="441" spans="20:22" x14ac:dyDescent="0.2">
      <c r="T441" s="62" t="s">
        <v>1118</v>
      </c>
      <c r="U441" s="77" t="s">
        <v>1118</v>
      </c>
      <c r="V441" s="32" t="s">
        <v>645</v>
      </c>
    </row>
    <row r="442" spans="20:22" x14ac:dyDescent="0.2">
      <c r="T442" s="62" t="s">
        <v>1119</v>
      </c>
      <c r="U442" s="77" t="s">
        <v>1119</v>
      </c>
      <c r="V442" s="32" t="s">
        <v>647</v>
      </c>
    </row>
    <row r="443" spans="20:22" x14ac:dyDescent="0.2">
      <c r="T443" s="62" t="s">
        <v>1120</v>
      </c>
      <c r="U443" s="77" t="s">
        <v>1120</v>
      </c>
      <c r="V443" s="32" t="s">
        <v>650</v>
      </c>
    </row>
    <row r="444" spans="20:22" x14ac:dyDescent="0.2">
      <c r="T444" s="62" t="s">
        <v>1121</v>
      </c>
      <c r="U444" s="77" t="s">
        <v>1121</v>
      </c>
      <c r="V444" s="32" t="s">
        <v>653</v>
      </c>
    </row>
    <row r="445" spans="20:22" x14ac:dyDescent="0.2">
      <c r="T445" s="62" t="s">
        <v>1122</v>
      </c>
      <c r="U445" s="77" t="s">
        <v>1122</v>
      </c>
      <c r="V445" s="63" t="s">
        <v>621</v>
      </c>
    </row>
    <row r="446" spans="20:22" x14ac:dyDescent="0.2">
      <c r="T446" s="62" t="s">
        <v>1123</v>
      </c>
      <c r="U446" s="77" t="s">
        <v>1123</v>
      </c>
      <c r="V446" s="64" t="s">
        <v>624</v>
      </c>
    </row>
    <row r="447" spans="20:22" x14ac:dyDescent="0.2">
      <c r="T447" s="62" t="s">
        <v>1124</v>
      </c>
      <c r="U447" s="77" t="s">
        <v>1124</v>
      </c>
      <c r="V447" s="32" t="s">
        <v>643</v>
      </c>
    </row>
    <row r="448" spans="20:22" x14ac:dyDescent="0.2">
      <c r="T448" s="62" t="s">
        <v>1125</v>
      </c>
      <c r="U448" s="77" t="s">
        <v>1125</v>
      </c>
      <c r="V448" s="32" t="s">
        <v>645</v>
      </c>
    </row>
    <row r="449" spans="20:22" x14ac:dyDescent="0.2">
      <c r="T449" s="62" t="s">
        <v>1126</v>
      </c>
      <c r="U449" s="77" t="s">
        <v>1126</v>
      </c>
      <c r="V449" s="32" t="s">
        <v>647</v>
      </c>
    </row>
    <row r="450" spans="20:22" x14ac:dyDescent="0.2">
      <c r="T450" s="62" t="s">
        <v>1127</v>
      </c>
      <c r="U450" s="77" t="s">
        <v>1127</v>
      </c>
      <c r="V450" s="32" t="s">
        <v>650</v>
      </c>
    </row>
    <row r="451" spans="20:22" x14ac:dyDescent="0.2">
      <c r="T451" s="62" t="s">
        <v>1128</v>
      </c>
      <c r="U451" s="77" t="s">
        <v>1128</v>
      </c>
      <c r="V451" s="32" t="s">
        <v>653</v>
      </c>
    </row>
    <row r="452" spans="20:22" x14ac:dyDescent="0.2">
      <c r="T452" s="62" t="s">
        <v>1129</v>
      </c>
      <c r="U452" s="77" t="s">
        <v>1129</v>
      </c>
      <c r="V452" s="63" t="s">
        <v>621</v>
      </c>
    </row>
    <row r="453" spans="20:22" x14ac:dyDescent="0.2">
      <c r="T453" s="62" t="s">
        <v>1130</v>
      </c>
      <c r="U453" s="77" t="s">
        <v>1130</v>
      </c>
      <c r="V453" s="64" t="s">
        <v>624</v>
      </c>
    </row>
    <row r="454" spans="20:22" x14ac:dyDescent="0.2">
      <c r="T454" s="62" t="s">
        <v>1131</v>
      </c>
      <c r="U454" s="77" t="s">
        <v>1131</v>
      </c>
      <c r="V454" s="32" t="s">
        <v>643</v>
      </c>
    </row>
    <row r="455" spans="20:22" x14ac:dyDescent="0.2">
      <c r="T455" s="62" t="s">
        <v>1132</v>
      </c>
      <c r="U455" s="77" t="s">
        <v>1132</v>
      </c>
      <c r="V455" s="32" t="s">
        <v>645</v>
      </c>
    </row>
    <row r="456" spans="20:22" x14ac:dyDescent="0.2">
      <c r="T456" s="62" t="s">
        <v>1133</v>
      </c>
      <c r="U456" s="77" t="s">
        <v>1133</v>
      </c>
      <c r="V456" s="32" t="s">
        <v>647</v>
      </c>
    </row>
    <row r="457" spans="20:22" x14ac:dyDescent="0.2">
      <c r="T457" s="62" t="s">
        <v>1134</v>
      </c>
      <c r="U457" s="77" t="s">
        <v>1134</v>
      </c>
      <c r="V457" s="32" t="s">
        <v>650</v>
      </c>
    </row>
    <row r="458" spans="20:22" x14ac:dyDescent="0.2">
      <c r="T458" s="62" t="s">
        <v>1135</v>
      </c>
      <c r="U458" s="77" t="s">
        <v>1135</v>
      </c>
      <c r="V458" s="32" t="s">
        <v>653</v>
      </c>
    </row>
    <row r="459" spans="20:22" x14ac:dyDescent="0.2">
      <c r="T459" s="62" t="s">
        <v>1136</v>
      </c>
      <c r="U459" s="77" t="s">
        <v>1136</v>
      </c>
      <c r="V459" s="63" t="s">
        <v>621</v>
      </c>
    </row>
    <row r="460" spans="20:22" x14ac:dyDescent="0.2">
      <c r="T460" s="62" t="s">
        <v>1137</v>
      </c>
      <c r="U460" s="77" t="s">
        <v>1137</v>
      </c>
      <c r="V460" s="64" t="s">
        <v>624</v>
      </c>
    </row>
    <row r="461" spans="20:22" x14ac:dyDescent="0.2">
      <c r="T461" s="62" t="s">
        <v>1138</v>
      </c>
      <c r="U461" s="77" t="s">
        <v>1138</v>
      </c>
      <c r="V461" s="32" t="s">
        <v>643</v>
      </c>
    </row>
    <row r="462" spans="20:22" x14ac:dyDescent="0.2">
      <c r="T462" s="62" t="s">
        <v>1139</v>
      </c>
      <c r="U462" s="77" t="s">
        <v>1139</v>
      </c>
      <c r="V462" s="32" t="s">
        <v>645</v>
      </c>
    </row>
    <row r="463" spans="20:22" x14ac:dyDescent="0.2">
      <c r="T463" s="62" t="s">
        <v>1140</v>
      </c>
      <c r="U463" s="77" t="s">
        <v>1140</v>
      </c>
      <c r="V463" s="32" t="s">
        <v>647</v>
      </c>
    </row>
    <row r="464" spans="20:22" x14ac:dyDescent="0.2">
      <c r="T464" s="62" t="s">
        <v>1141</v>
      </c>
      <c r="U464" s="77" t="s">
        <v>1141</v>
      </c>
      <c r="V464" s="32" t="s">
        <v>650</v>
      </c>
    </row>
    <row r="465" spans="20:22" x14ac:dyDescent="0.2">
      <c r="T465" s="62" t="s">
        <v>1142</v>
      </c>
      <c r="U465" s="77" t="s">
        <v>1142</v>
      </c>
      <c r="V465" s="32" t="s">
        <v>653</v>
      </c>
    </row>
    <row r="466" spans="20:22" x14ac:dyDescent="0.2">
      <c r="T466" s="62" t="s">
        <v>1143</v>
      </c>
      <c r="U466" s="77" t="s">
        <v>1143</v>
      </c>
      <c r="V466" s="63" t="s">
        <v>621</v>
      </c>
    </row>
    <row r="467" spans="20:22" x14ac:dyDescent="0.2">
      <c r="T467" s="62" t="s">
        <v>1144</v>
      </c>
      <c r="U467" s="77" t="s">
        <v>1144</v>
      </c>
      <c r="V467" s="64" t="s">
        <v>624</v>
      </c>
    </row>
    <row r="468" spans="20:22" x14ac:dyDescent="0.2">
      <c r="T468" s="62" t="s">
        <v>1145</v>
      </c>
      <c r="U468" s="77" t="s">
        <v>1145</v>
      </c>
      <c r="V468" s="32" t="s">
        <v>643</v>
      </c>
    </row>
    <row r="469" spans="20:22" x14ac:dyDescent="0.2">
      <c r="T469" s="62" t="s">
        <v>1146</v>
      </c>
      <c r="U469" s="77" t="s">
        <v>1146</v>
      </c>
      <c r="V469" s="32" t="s">
        <v>645</v>
      </c>
    </row>
    <row r="470" spans="20:22" x14ac:dyDescent="0.2">
      <c r="T470" s="62" t="s">
        <v>1147</v>
      </c>
      <c r="U470" s="77" t="s">
        <v>1147</v>
      </c>
      <c r="V470" s="32" t="s">
        <v>647</v>
      </c>
    </row>
    <row r="471" spans="20:22" x14ac:dyDescent="0.2">
      <c r="T471" s="62" t="s">
        <v>1148</v>
      </c>
      <c r="U471" s="77" t="s">
        <v>1148</v>
      </c>
      <c r="V471" s="32" t="s">
        <v>650</v>
      </c>
    </row>
    <row r="472" spans="20:22" x14ac:dyDescent="0.2">
      <c r="T472" s="62" t="s">
        <v>1149</v>
      </c>
      <c r="U472" s="77" t="s">
        <v>1149</v>
      </c>
      <c r="V472" s="32" t="s">
        <v>653</v>
      </c>
    </row>
    <row r="473" spans="20:22" x14ac:dyDescent="0.2">
      <c r="T473" s="62" t="s">
        <v>1150</v>
      </c>
      <c r="U473" s="77" t="s">
        <v>1150</v>
      </c>
      <c r="V473" s="63" t="s">
        <v>621</v>
      </c>
    </row>
    <row r="474" spans="20:22" x14ac:dyDescent="0.2">
      <c r="T474" s="62" t="s">
        <v>1151</v>
      </c>
      <c r="U474" s="77" t="s">
        <v>1151</v>
      </c>
      <c r="V474" s="64" t="s">
        <v>624</v>
      </c>
    </row>
    <row r="475" spans="20:22" x14ac:dyDescent="0.2">
      <c r="T475" s="62" t="s">
        <v>1152</v>
      </c>
      <c r="U475" s="77" t="s">
        <v>1152</v>
      </c>
      <c r="V475" s="32" t="s">
        <v>643</v>
      </c>
    </row>
    <row r="476" spans="20:22" x14ac:dyDescent="0.2">
      <c r="T476" s="62" t="s">
        <v>1153</v>
      </c>
      <c r="U476" s="77" t="s">
        <v>1153</v>
      </c>
      <c r="V476" s="32" t="s">
        <v>645</v>
      </c>
    </row>
    <row r="477" spans="20:22" x14ac:dyDescent="0.2">
      <c r="T477" s="62" t="s">
        <v>1154</v>
      </c>
      <c r="U477" s="77" t="s">
        <v>1154</v>
      </c>
      <c r="V477" s="32" t="s">
        <v>647</v>
      </c>
    </row>
    <row r="478" spans="20:22" x14ac:dyDescent="0.2">
      <c r="T478" s="62" t="s">
        <v>1155</v>
      </c>
      <c r="U478" s="77" t="s">
        <v>1155</v>
      </c>
      <c r="V478" s="32" t="s">
        <v>650</v>
      </c>
    </row>
    <row r="479" spans="20:22" x14ac:dyDescent="0.2">
      <c r="T479" s="62" t="s">
        <v>1156</v>
      </c>
      <c r="U479" s="77" t="s">
        <v>1156</v>
      </c>
      <c r="V479" s="32" t="s">
        <v>653</v>
      </c>
    </row>
    <row r="480" spans="20:22" x14ac:dyDescent="0.2">
      <c r="T480" s="62" t="s">
        <v>1157</v>
      </c>
      <c r="U480" s="77" t="s">
        <v>1157</v>
      </c>
      <c r="V480" s="63" t="s">
        <v>621</v>
      </c>
    </row>
    <row r="481" spans="20:22" x14ac:dyDescent="0.2">
      <c r="T481" s="62" t="s">
        <v>1158</v>
      </c>
      <c r="U481" s="77" t="s">
        <v>1158</v>
      </c>
      <c r="V481" s="64" t="s">
        <v>624</v>
      </c>
    </row>
    <row r="482" spans="20:22" x14ac:dyDescent="0.2">
      <c r="T482" s="62" t="s">
        <v>1159</v>
      </c>
      <c r="U482" s="77" t="s">
        <v>1159</v>
      </c>
      <c r="V482" s="32" t="s">
        <v>643</v>
      </c>
    </row>
    <row r="483" spans="20:22" x14ac:dyDescent="0.2">
      <c r="T483" s="62" t="s">
        <v>1160</v>
      </c>
      <c r="U483" s="77" t="s">
        <v>1160</v>
      </c>
      <c r="V483" s="32" t="s">
        <v>645</v>
      </c>
    </row>
    <row r="484" spans="20:22" x14ac:dyDescent="0.2">
      <c r="T484" s="62" t="s">
        <v>1161</v>
      </c>
      <c r="U484" s="77" t="s">
        <v>1161</v>
      </c>
      <c r="V484" s="32" t="s">
        <v>647</v>
      </c>
    </row>
    <row r="485" spans="20:22" x14ac:dyDescent="0.2">
      <c r="T485" s="62" t="s">
        <v>1162</v>
      </c>
      <c r="U485" s="77" t="s">
        <v>1162</v>
      </c>
      <c r="V485" s="32" t="s">
        <v>650</v>
      </c>
    </row>
    <row r="486" spans="20:22" x14ac:dyDescent="0.2">
      <c r="T486" s="62" t="s">
        <v>1163</v>
      </c>
      <c r="U486" s="77" t="s">
        <v>1163</v>
      </c>
      <c r="V486" s="32" t="s">
        <v>653</v>
      </c>
    </row>
    <row r="487" spans="20:22" x14ac:dyDescent="0.2">
      <c r="T487" s="62" t="s">
        <v>1164</v>
      </c>
      <c r="U487" s="77" t="s">
        <v>1164</v>
      </c>
      <c r="V487" s="63" t="s">
        <v>621</v>
      </c>
    </row>
    <row r="488" spans="20:22" x14ac:dyDescent="0.2">
      <c r="T488" s="62" t="s">
        <v>1165</v>
      </c>
      <c r="U488" s="77" t="s">
        <v>1165</v>
      </c>
      <c r="V488" s="64" t="s">
        <v>624</v>
      </c>
    </row>
    <row r="489" spans="20:22" x14ac:dyDescent="0.2">
      <c r="T489" s="62" t="s">
        <v>1166</v>
      </c>
      <c r="U489" s="77" t="s">
        <v>1166</v>
      </c>
      <c r="V489" s="32" t="s">
        <v>643</v>
      </c>
    </row>
    <row r="490" spans="20:22" x14ac:dyDescent="0.2">
      <c r="T490" s="62" t="s">
        <v>1167</v>
      </c>
      <c r="U490" s="77" t="s">
        <v>1167</v>
      </c>
      <c r="V490" s="32" t="s">
        <v>645</v>
      </c>
    </row>
    <row r="491" spans="20:22" x14ac:dyDescent="0.2">
      <c r="T491" s="62" t="s">
        <v>1168</v>
      </c>
      <c r="U491" s="77" t="s">
        <v>1168</v>
      </c>
      <c r="V491" s="32" t="s">
        <v>647</v>
      </c>
    </row>
    <row r="492" spans="20:22" x14ac:dyDescent="0.2">
      <c r="T492" s="62" t="s">
        <v>1169</v>
      </c>
      <c r="U492" s="77" t="s">
        <v>1169</v>
      </c>
      <c r="V492" s="32" t="s">
        <v>650</v>
      </c>
    </row>
    <row r="493" spans="20:22" x14ac:dyDescent="0.2">
      <c r="T493" s="62" t="s">
        <v>1170</v>
      </c>
      <c r="U493" s="77" t="s">
        <v>1170</v>
      </c>
      <c r="V493" s="32" t="s">
        <v>653</v>
      </c>
    </row>
    <row r="494" spans="20:22" x14ac:dyDescent="0.2">
      <c r="T494" s="62" t="s">
        <v>1171</v>
      </c>
      <c r="U494" s="77" t="s">
        <v>1171</v>
      </c>
      <c r="V494" s="63" t="s">
        <v>621</v>
      </c>
    </row>
    <row r="495" spans="20:22" x14ac:dyDescent="0.2">
      <c r="T495" s="62" t="s">
        <v>1172</v>
      </c>
      <c r="U495" s="77" t="s">
        <v>1172</v>
      </c>
      <c r="V495" s="64" t="s">
        <v>624</v>
      </c>
    </row>
    <row r="496" spans="20:22" x14ac:dyDescent="0.2">
      <c r="T496" s="62" t="s">
        <v>1173</v>
      </c>
      <c r="U496" s="77" t="s">
        <v>1173</v>
      </c>
      <c r="V496" s="32" t="s">
        <v>643</v>
      </c>
    </row>
    <row r="497" spans="20:22" x14ac:dyDescent="0.2">
      <c r="T497" s="62" t="s">
        <v>1174</v>
      </c>
      <c r="U497" s="77" t="s">
        <v>1174</v>
      </c>
      <c r="V497" s="32" t="s">
        <v>645</v>
      </c>
    </row>
    <row r="498" spans="20:22" x14ac:dyDescent="0.2">
      <c r="T498" s="62" t="s">
        <v>1175</v>
      </c>
      <c r="U498" s="77" t="s">
        <v>1175</v>
      </c>
      <c r="V498" s="32" t="s">
        <v>647</v>
      </c>
    </row>
    <row r="499" spans="20:22" x14ac:dyDescent="0.2">
      <c r="T499" s="62" t="s">
        <v>1176</v>
      </c>
      <c r="U499" s="77" t="s">
        <v>1176</v>
      </c>
      <c r="V499" s="32" t="s">
        <v>650</v>
      </c>
    </row>
    <row r="500" spans="20:22" x14ac:dyDescent="0.2">
      <c r="T500" s="62" t="s">
        <v>1177</v>
      </c>
      <c r="U500" s="77" t="s">
        <v>1177</v>
      </c>
      <c r="V500" s="32" t="s">
        <v>653</v>
      </c>
    </row>
    <row r="501" spans="20:22" x14ac:dyDescent="0.2">
      <c r="T501" s="62" t="s">
        <v>1178</v>
      </c>
      <c r="U501" s="77" t="s">
        <v>1178</v>
      </c>
      <c r="V501" s="63" t="s">
        <v>621</v>
      </c>
    </row>
    <row r="502" spans="20:22" x14ac:dyDescent="0.2">
      <c r="T502" s="62" t="s">
        <v>1179</v>
      </c>
      <c r="U502" s="77" t="s">
        <v>1179</v>
      </c>
      <c r="V502" s="64" t="s">
        <v>624</v>
      </c>
    </row>
    <row r="503" spans="20:22" x14ac:dyDescent="0.2">
      <c r="T503" s="62" t="s">
        <v>1180</v>
      </c>
      <c r="U503" s="77" t="s">
        <v>1180</v>
      </c>
      <c r="V503" s="32" t="s">
        <v>643</v>
      </c>
    </row>
    <row r="504" spans="20:22" x14ac:dyDescent="0.2">
      <c r="T504" s="62" t="s">
        <v>1181</v>
      </c>
      <c r="U504" s="77" t="s">
        <v>1181</v>
      </c>
      <c r="V504" s="32" t="s">
        <v>645</v>
      </c>
    </row>
    <row r="505" spans="20:22" x14ac:dyDescent="0.2">
      <c r="T505" s="62" t="s">
        <v>1182</v>
      </c>
      <c r="U505" s="77" t="s">
        <v>1182</v>
      </c>
      <c r="V505" s="32" t="s">
        <v>647</v>
      </c>
    </row>
    <row r="506" spans="20:22" x14ac:dyDescent="0.2">
      <c r="T506" s="62" t="s">
        <v>1183</v>
      </c>
      <c r="U506" s="77" t="s">
        <v>1183</v>
      </c>
      <c r="V506" s="32" t="s">
        <v>650</v>
      </c>
    </row>
    <row r="507" spans="20:22" x14ac:dyDescent="0.2">
      <c r="T507" s="62" t="s">
        <v>1184</v>
      </c>
      <c r="U507" s="77" t="s">
        <v>1184</v>
      </c>
      <c r="V507" s="32" t="s">
        <v>653</v>
      </c>
    </row>
    <row r="508" spans="20:22" x14ac:dyDescent="0.2">
      <c r="T508" s="62" t="s">
        <v>1185</v>
      </c>
      <c r="U508" s="77" t="s">
        <v>1185</v>
      </c>
      <c r="V508" s="63" t="s">
        <v>621</v>
      </c>
    </row>
    <row r="509" spans="20:22" x14ac:dyDescent="0.2">
      <c r="T509" s="62" t="s">
        <v>1186</v>
      </c>
      <c r="U509" s="77" t="s">
        <v>1186</v>
      </c>
      <c r="V509" s="64" t="s">
        <v>624</v>
      </c>
    </row>
    <row r="510" spans="20:22" x14ac:dyDescent="0.2">
      <c r="T510" s="62" t="s">
        <v>1187</v>
      </c>
      <c r="U510" s="77" t="s">
        <v>1187</v>
      </c>
      <c r="V510" s="32" t="s">
        <v>643</v>
      </c>
    </row>
    <row r="511" spans="20:22" x14ac:dyDescent="0.2">
      <c r="T511" s="62" t="s">
        <v>1188</v>
      </c>
      <c r="U511" s="77" t="s">
        <v>1188</v>
      </c>
      <c r="V511" s="32" t="s">
        <v>645</v>
      </c>
    </row>
    <row r="512" spans="20:22" x14ac:dyDescent="0.2">
      <c r="T512" s="62" t="s">
        <v>1189</v>
      </c>
      <c r="U512" s="77" t="s">
        <v>1189</v>
      </c>
      <c r="V512" s="32" t="s">
        <v>647</v>
      </c>
    </row>
    <row r="513" spans="20:22" x14ac:dyDescent="0.2">
      <c r="T513" s="62" t="s">
        <v>1190</v>
      </c>
      <c r="U513" s="77" t="s">
        <v>1190</v>
      </c>
      <c r="V513" s="32" t="s">
        <v>650</v>
      </c>
    </row>
    <row r="514" spans="20:22" x14ac:dyDescent="0.2">
      <c r="T514" s="62" t="s">
        <v>1191</v>
      </c>
      <c r="U514" s="77" t="s">
        <v>1191</v>
      </c>
      <c r="V514" s="32" t="s">
        <v>653</v>
      </c>
    </row>
    <row r="515" spans="20:22" x14ac:dyDescent="0.2">
      <c r="T515" s="62" t="s">
        <v>1192</v>
      </c>
      <c r="U515" s="77" t="s">
        <v>1192</v>
      </c>
      <c r="V515" s="63" t="s">
        <v>621</v>
      </c>
    </row>
    <row r="516" spans="20:22" x14ac:dyDescent="0.2">
      <c r="T516" s="62" t="s">
        <v>1193</v>
      </c>
      <c r="U516" s="77" t="s">
        <v>1193</v>
      </c>
      <c r="V516" s="64" t="s">
        <v>624</v>
      </c>
    </row>
    <row r="517" spans="20:22" x14ac:dyDescent="0.2">
      <c r="T517" s="62" t="s">
        <v>1194</v>
      </c>
      <c r="U517" s="77" t="s">
        <v>1194</v>
      </c>
      <c r="V517" s="32" t="s">
        <v>643</v>
      </c>
    </row>
    <row r="518" spans="20:22" x14ac:dyDescent="0.2">
      <c r="T518" s="62" t="s">
        <v>1195</v>
      </c>
      <c r="U518" s="77" t="s">
        <v>1195</v>
      </c>
      <c r="V518" s="32" t="s">
        <v>645</v>
      </c>
    </row>
    <row r="519" spans="20:22" x14ac:dyDescent="0.2">
      <c r="T519" s="62" t="s">
        <v>1196</v>
      </c>
      <c r="U519" s="77" t="s">
        <v>1196</v>
      </c>
      <c r="V519" s="32" t="s">
        <v>647</v>
      </c>
    </row>
    <row r="520" spans="20:22" x14ac:dyDescent="0.2">
      <c r="T520" s="62" t="s">
        <v>1197</v>
      </c>
      <c r="U520" s="77" t="s">
        <v>1197</v>
      </c>
      <c r="V520" s="32" t="s">
        <v>650</v>
      </c>
    </row>
    <row r="521" spans="20:22" x14ac:dyDescent="0.2">
      <c r="T521" s="62" t="s">
        <v>1198</v>
      </c>
      <c r="U521" s="77" t="s">
        <v>1198</v>
      </c>
      <c r="V521" s="32" t="s">
        <v>653</v>
      </c>
    </row>
    <row r="522" spans="20:22" x14ac:dyDescent="0.2">
      <c r="T522" s="62" t="s">
        <v>1199</v>
      </c>
      <c r="U522" s="77" t="s">
        <v>1199</v>
      </c>
      <c r="V522" s="63" t="s">
        <v>621</v>
      </c>
    </row>
    <row r="523" spans="20:22" x14ac:dyDescent="0.2">
      <c r="T523" s="62" t="s">
        <v>1200</v>
      </c>
      <c r="U523" s="77" t="s">
        <v>1200</v>
      </c>
      <c r="V523" s="64" t="s">
        <v>624</v>
      </c>
    </row>
    <row r="524" spans="20:22" x14ac:dyDescent="0.2">
      <c r="T524" s="62" t="s">
        <v>1201</v>
      </c>
      <c r="U524" s="77" t="s">
        <v>1201</v>
      </c>
      <c r="V524" s="32" t="s">
        <v>643</v>
      </c>
    </row>
    <row r="525" spans="20:22" x14ac:dyDescent="0.2">
      <c r="T525" s="62" t="s">
        <v>1202</v>
      </c>
      <c r="U525" s="77" t="s">
        <v>1202</v>
      </c>
      <c r="V525" s="32" t="s">
        <v>645</v>
      </c>
    </row>
    <row r="526" spans="20:22" x14ac:dyDescent="0.2">
      <c r="T526" s="62" t="s">
        <v>1203</v>
      </c>
      <c r="U526" s="77" t="s">
        <v>1203</v>
      </c>
      <c r="V526" s="32" t="s">
        <v>647</v>
      </c>
    </row>
    <row r="527" spans="20:22" x14ac:dyDescent="0.2">
      <c r="T527" s="62" t="s">
        <v>1204</v>
      </c>
      <c r="U527" s="77" t="s">
        <v>1204</v>
      </c>
      <c r="V527" s="32" t="s">
        <v>650</v>
      </c>
    </row>
    <row r="528" spans="20:22" x14ac:dyDescent="0.2">
      <c r="T528" s="62" t="s">
        <v>1205</v>
      </c>
      <c r="U528" s="77" t="s">
        <v>1205</v>
      </c>
      <c r="V528" s="32" t="s">
        <v>653</v>
      </c>
    </row>
    <row r="529" spans="20:22" x14ac:dyDescent="0.2">
      <c r="T529" s="62" t="s">
        <v>1206</v>
      </c>
      <c r="U529" s="77" t="s">
        <v>1206</v>
      </c>
      <c r="V529" s="63" t="s">
        <v>621</v>
      </c>
    </row>
    <row r="530" spans="20:22" x14ac:dyDescent="0.2">
      <c r="T530" s="62" t="s">
        <v>1207</v>
      </c>
      <c r="U530" s="77" t="s">
        <v>1207</v>
      </c>
      <c r="V530" s="64" t="s">
        <v>624</v>
      </c>
    </row>
    <row r="531" spans="20:22" x14ac:dyDescent="0.2">
      <c r="T531" s="62" t="s">
        <v>1208</v>
      </c>
      <c r="U531" s="77" t="s">
        <v>1208</v>
      </c>
      <c r="V531" s="32" t="s">
        <v>643</v>
      </c>
    </row>
    <row r="532" spans="20:22" x14ac:dyDescent="0.2">
      <c r="T532" s="62" t="s">
        <v>1209</v>
      </c>
      <c r="U532" s="77" t="s">
        <v>1209</v>
      </c>
      <c r="V532" s="32" t="s">
        <v>645</v>
      </c>
    </row>
    <row r="533" spans="20:22" x14ac:dyDescent="0.2">
      <c r="T533" s="62" t="s">
        <v>1210</v>
      </c>
      <c r="U533" s="77" t="s">
        <v>1210</v>
      </c>
      <c r="V533" s="32" t="s">
        <v>647</v>
      </c>
    </row>
    <row r="534" spans="20:22" x14ac:dyDescent="0.2">
      <c r="T534" s="62" t="s">
        <v>1211</v>
      </c>
      <c r="U534" s="77" t="s">
        <v>1211</v>
      </c>
      <c r="V534" s="32" t="s">
        <v>650</v>
      </c>
    </row>
    <row r="535" spans="20:22" x14ac:dyDescent="0.2">
      <c r="T535" s="62" t="s">
        <v>1212</v>
      </c>
      <c r="U535" s="77" t="s">
        <v>1212</v>
      </c>
      <c r="V535" s="32" t="s">
        <v>653</v>
      </c>
    </row>
    <row r="536" spans="20:22" x14ac:dyDescent="0.2">
      <c r="T536" s="62" t="s">
        <v>1213</v>
      </c>
      <c r="U536" s="77" t="s">
        <v>1213</v>
      </c>
      <c r="V536" s="63" t="s">
        <v>621</v>
      </c>
    </row>
    <row r="537" spans="20:22" x14ac:dyDescent="0.2">
      <c r="T537" s="62" t="s">
        <v>1214</v>
      </c>
      <c r="U537" s="77" t="s">
        <v>1214</v>
      </c>
      <c r="V537" s="64" t="s">
        <v>624</v>
      </c>
    </row>
    <row r="538" spans="20:22" x14ac:dyDescent="0.2">
      <c r="T538" s="62" t="s">
        <v>1215</v>
      </c>
      <c r="U538" s="77" t="s">
        <v>1215</v>
      </c>
      <c r="V538" s="32" t="s">
        <v>643</v>
      </c>
    </row>
    <row r="539" spans="20:22" x14ac:dyDescent="0.2">
      <c r="T539" s="62" t="s">
        <v>1216</v>
      </c>
      <c r="U539" s="77" t="s">
        <v>1216</v>
      </c>
      <c r="V539" s="32" t="s">
        <v>645</v>
      </c>
    </row>
    <row r="540" spans="20:22" x14ac:dyDescent="0.2">
      <c r="T540" s="62" t="s">
        <v>1217</v>
      </c>
      <c r="U540" s="77" t="s">
        <v>1217</v>
      </c>
      <c r="V540" s="32" t="s">
        <v>647</v>
      </c>
    </row>
    <row r="541" spans="20:22" x14ac:dyDescent="0.2">
      <c r="T541" s="62" t="s">
        <v>1218</v>
      </c>
      <c r="U541" s="77" t="s">
        <v>1218</v>
      </c>
      <c r="V541" s="32" t="s">
        <v>650</v>
      </c>
    </row>
    <row r="542" spans="20:22" x14ac:dyDescent="0.2">
      <c r="T542" s="62" t="s">
        <v>1219</v>
      </c>
      <c r="U542" s="77" t="s">
        <v>1219</v>
      </c>
      <c r="V542" s="32" t="s">
        <v>653</v>
      </c>
    </row>
    <row r="543" spans="20:22" x14ac:dyDescent="0.2">
      <c r="T543" s="62" t="s">
        <v>1220</v>
      </c>
      <c r="U543" s="77" t="s">
        <v>1220</v>
      </c>
      <c r="V543" s="63" t="s">
        <v>621</v>
      </c>
    </row>
    <row r="544" spans="20:22" x14ac:dyDescent="0.2">
      <c r="T544" s="62" t="s">
        <v>1221</v>
      </c>
      <c r="U544" s="77" t="s">
        <v>1221</v>
      </c>
      <c r="V544" s="64" t="s">
        <v>624</v>
      </c>
    </row>
    <row r="545" spans="20:22" x14ac:dyDescent="0.2">
      <c r="T545" s="62" t="s">
        <v>1222</v>
      </c>
      <c r="U545" s="77" t="s">
        <v>1222</v>
      </c>
      <c r="V545" s="32" t="s">
        <v>643</v>
      </c>
    </row>
    <row r="546" spans="20:22" x14ac:dyDescent="0.2">
      <c r="T546" s="62" t="s">
        <v>1223</v>
      </c>
      <c r="U546" s="77" t="s">
        <v>1223</v>
      </c>
      <c r="V546" s="32" t="s">
        <v>645</v>
      </c>
    </row>
    <row r="547" spans="20:22" x14ac:dyDescent="0.2">
      <c r="T547" s="62" t="s">
        <v>1224</v>
      </c>
      <c r="U547" s="77" t="s">
        <v>1224</v>
      </c>
      <c r="V547" s="32" t="s">
        <v>647</v>
      </c>
    </row>
    <row r="548" spans="20:22" x14ac:dyDescent="0.2">
      <c r="T548" s="62" t="s">
        <v>1225</v>
      </c>
      <c r="U548" s="77" t="s">
        <v>1225</v>
      </c>
      <c r="V548" s="32" t="s">
        <v>650</v>
      </c>
    </row>
    <row r="549" spans="20:22" x14ac:dyDescent="0.2">
      <c r="T549" s="62" t="s">
        <v>1226</v>
      </c>
      <c r="U549" s="77" t="s">
        <v>1226</v>
      </c>
      <c r="V549" s="32" t="s">
        <v>653</v>
      </c>
    </row>
    <row r="550" spans="20:22" x14ac:dyDescent="0.2">
      <c r="T550" s="62" t="s">
        <v>1227</v>
      </c>
      <c r="U550" s="77" t="s">
        <v>1227</v>
      </c>
      <c r="V550" s="63" t="s">
        <v>621</v>
      </c>
    </row>
    <row r="551" spans="20:22" x14ac:dyDescent="0.2">
      <c r="T551" s="62" t="s">
        <v>1228</v>
      </c>
      <c r="U551" s="77" t="s">
        <v>1228</v>
      </c>
      <c r="V551" s="64" t="s">
        <v>624</v>
      </c>
    </row>
    <row r="552" spans="20:22" x14ac:dyDescent="0.2">
      <c r="T552" s="62" t="s">
        <v>1229</v>
      </c>
      <c r="U552" s="77" t="s">
        <v>1229</v>
      </c>
      <c r="V552" s="32" t="s">
        <v>643</v>
      </c>
    </row>
    <row r="553" spans="20:22" x14ac:dyDescent="0.2">
      <c r="T553" s="62" t="s">
        <v>1230</v>
      </c>
      <c r="U553" s="77" t="s">
        <v>1230</v>
      </c>
      <c r="V553" s="32" t="s">
        <v>645</v>
      </c>
    </row>
    <row r="554" spans="20:22" x14ac:dyDescent="0.2">
      <c r="T554" s="62" t="s">
        <v>1231</v>
      </c>
      <c r="U554" s="77" t="s">
        <v>1231</v>
      </c>
      <c r="V554" s="32" t="s">
        <v>647</v>
      </c>
    </row>
    <row r="555" spans="20:22" x14ac:dyDescent="0.2">
      <c r="T555" s="62" t="s">
        <v>1232</v>
      </c>
      <c r="U555" s="77" t="s">
        <v>1232</v>
      </c>
      <c r="V555" s="32" t="s">
        <v>650</v>
      </c>
    </row>
    <row r="556" spans="20:22" x14ac:dyDescent="0.2">
      <c r="T556" s="62" t="s">
        <v>1233</v>
      </c>
      <c r="U556" s="77" t="s">
        <v>1233</v>
      </c>
      <c r="V556" s="32" t="s">
        <v>653</v>
      </c>
    </row>
    <row r="557" spans="20:22" x14ac:dyDescent="0.2">
      <c r="T557" s="62" t="s">
        <v>1234</v>
      </c>
      <c r="U557" s="77" t="s">
        <v>1234</v>
      </c>
      <c r="V557" s="63" t="s">
        <v>621</v>
      </c>
    </row>
    <row r="558" spans="20:22" x14ac:dyDescent="0.2">
      <c r="T558" s="62" t="s">
        <v>1235</v>
      </c>
      <c r="U558" s="77" t="s">
        <v>1235</v>
      </c>
      <c r="V558" s="64" t="s">
        <v>624</v>
      </c>
    </row>
    <row r="559" spans="20:22" x14ac:dyDescent="0.2">
      <c r="T559" s="62" t="s">
        <v>1236</v>
      </c>
      <c r="U559" s="77" t="s">
        <v>1236</v>
      </c>
      <c r="V559" s="32" t="s">
        <v>643</v>
      </c>
    </row>
    <row r="560" spans="20:22" x14ac:dyDescent="0.2">
      <c r="T560" s="62" t="s">
        <v>1237</v>
      </c>
      <c r="U560" s="77" t="s">
        <v>1237</v>
      </c>
      <c r="V560" s="32" t="s">
        <v>645</v>
      </c>
    </row>
    <row r="561" spans="20:22" x14ac:dyDescent="0.2">
      <c r="T561" s="62" t="s">
        <v>1238</v>
      </c>
      <c r="U561" s="77" t="s">
        <v>1238</v>
      </c>
      <c r="V561" s="32" t="s">
        <v>647</v>
      </c>
    </row>
    <row r="562" spans="20:22" x14ac:dyDescent="0.2">
      <c r="T562" s="62" t="s">
        <v>1239</v>
      </c>
      <c r="U562" s="77" t="s">
        <v>1239</v>
      </c>
      <c r="V562" s="32" t="s">
        <v>650</v>
      </c>
    </row>
    <row r="563" spans="20:22" x14ac:dyDescent="0.2">
      <c r="T563" s="62" t="s">
        <v>1240</v>
      </c>
      <c r="U563" s="77" t="s">
        <v>1240</v>
      </c>
      <c r="V563" s="32" t="s">
        <v>653</v>
      </c>
    </row>
    <row r="564" spans="20:22" x14ac:dyDescent="0.2">
      <c r="T564" s="62" t="s">
        <v>1241</v>
      </c>
      <c r="U564" s="77" t="s">
        <v>1241</v>
      </c>
      <c r="V564" s="63" t="s">
        <v>621</v>
      </c>
    </row>
    <row r="565" spans="20:22" x14ac:dyDescent="0.2">
      <c r="T565" s="62" t="s">
        <v>1242</v>
      </c>
      <c r="U565" s="77" t="s">
        <v>1242</v>
      </c>
      <c r="V565" s="64" t="s">
        <v>624</v>
      </c>
    </row>
    <row r="566" spans="20:22" x14ac:dyDescent="0.2">
      <c r="T566" s="62" t="s">
        <v>1243</v>
      </c>
      <c r="U566" s="77" t="s">
        <v>1243</v>
      </c>
      <c r="V566" s="32" t="s">
        <v>643</v>
      </c>
    </row>
    <row r="567" spans="20:22" x14ac:dyDescent="0.2">
      <c r="T567" s="62" t="s">
        <v>1244</v>
      </c>
      <c r="U567" s="77" t="s">
        <v>1244</v>
      </c>
      <c r="V567" s="32" t="s">
        <v>645</v>
      </c>
    </row>
    <row r="568" spans="20:22" x14ac:dyDescent="0.2">
      <c r="T568" s="62" t="s">
        <v>1245</v>
      </c>
      <c r="U568" s="77" t="s">
        <v>1245</v>
      </c>
      <c r="V568" s="32" t="s">
        <v>647</v>
      </c>
    </row>
    <row r="569" spans="20:22" x14ac:dyDescent="0.2">
      <c r="T569" s="62" t="s">
        <v>1246</v>
      </c>
      <c r="U569" s="77" t="s">
        <v>1246</v>
      </c>
      <c r="V569" s="32" t="s">
        <v>650</v>
      </c>
    </row>
    <row r="570" spans="20:22" x14ac:dyDescent="0.2">
      <c r="T570" s="62" t="s">
        <v>1247</v>
      </c>
      <c r="U570" s="77" t="s">
        <v>1247</v>
      </c>
      <c r="V570" s="32" t="s">
        <v>653</v>
      </c>
    </row>
    <row r="571" spans="20:22" x14ac:dyDescent="0.2">
      <c r="T571" s="62" t="s">
        <v>1248</v>
      </c>
      <c r="U571" s="77" t="s">
        <v>1248</v>
      </c>
      <c r="V571" s="63" t="s">
        <v>621</v>
      </c>
    </row>
    <row r="572" spans="20:22" x14ac:dyDescent="0.2">
      <c r="T572" s="62" t="s">
        <v>1249</v>
      </c>
      <c r="U572" s="77" t="s">
        <v>1249</v>
      </c>
      <c r="V572" s="64" t="s">
        <v>624</v>
      </c>
    </row>
    <row r="573" spans="20:22" x14ac:dyDescent="0.2">
      <c r="T573" s="62" t="s">
        <v>1250</v>
      </c>
      <c r="U573" s="77" t="s">
        <v>1250</v>
      </c>
      <c r="V573" s="32" t="s">
        <v>643</v>
      </c>
    </row>
    <row r="574" spans="20:22" x14ac:dyDescent="0.2">
      <c r="T574" s="62" t="s">
        <v>1251</v>
      </c>
      <c r="U574" s="77" t="s">
        <v>1251</v>
      </c>
      <c r="V574" s="32" t="s">
        <v>645</v>
      </c>
    </row>
    <row r="575" spans="20:22" x14ac:dyDescent="0.2">
      <c r="T575" s="62" t="s">
        <v>1252</v>
      </c>
      <c r="U575" s="77" t="s">
        <v>1252</v>
      </c>
      <c r="V575" s="32" t="s">
        <v>647</v>
      </c>
    </row>
    <row r="576" spans="20:22" x14ac:dyDescent="0.2">
      <c r="T576" s="62" t="s">
        <v>1253</v>
      </c>
      <c r="U576" s="77" t="s">
        <v>1253</v>
      </c>
      <c r="V576" s="32" t="s">
        <v>650</v>
      </c>
    </row>
    <row r="577" spans="20:22" x14ac:dyDescent="0.2">
      <c r="T577" s="62" t="s">
        <v>1254</v>
      </c>
      <c r="U577" s="77" t="s">
        <v>1254</v>
      </c>
      <c r="V577" s="32" t="s">
        <v>653</v>
      </c>
    </row>
    <row r="578" spans="20:22" x14ac:dyDescent="0.2">
      <c r="T578" s="62" t="s">
        <v>1255</v>
      </c>
      <c r="U578" s="77" t="s">
        <v>1255</v>
      </c>
      <c r="V578" s="63" t="s">
        <v>621</v>
      </c>
    </row>
    <row r="579" spans="20:22" x14ac:dyDescent="0.2">
      <c r="T579" s="62" t="s">
        <v>1256</v>
      </c>
      <c r="U579" s="77" t="s">
        <v>1256</v>
      </c>
      <c r="V579" s="64" t="s">
        <v>624</v>
      </c>
    </row>
    <row r="580" spans="20:22" x14ac:dyDescent="0.2">
      <c r="T580" s="62" t="s">
        <v>1257</v>
      </c>
      <c r="U580" s="77" t="s">
        <v>1257</v>
      </c>
      <c r="V580" s="32" t="s">
        <v>643</v>
      </c>
    </row>
    <row r="581" spans="20:22" x14ac:dyDescent="0.2">
      <c r="T581" s="62" t="s">
        <v>1258</v>
      </c>
      <c r="U581" s="77" t="s">
        <v>1258</v>
      </c>
      <c r="V581" s="32" t="s">
        <v>645</v>
      </c>
    </row>
    <row r="582" spans="20:22" x14ac:dyDescent="0.2">
      <c r="T582" s="62" t="s">
        <v>1259</v>
      </c>
      <c r="U582" s="77" t="s">
        <v>1259</v>
      </c>
      <c r="V582" s="32" t="s">
        <v>647</v>
      </c>
    </row>
    <row r="583" spans="20:22" x14ac:dyDescent="0.2">
      <c r="T583" s="62" t="s">
        <v>1260</v>
      </c>
      <c r="U583" s="77" t="s">
        <v>1260</v>
      </c>
      <c r="V583" s="32" t="s">
        <v>650</v>
      </c>
    </row>
    <row r="584" spans="20:22" x14ac:dyDescent="0.2">
      <c r="T584" s="62" t="s">
        <v>1261</v>
      </c>
      <c r="U584" s="77" t="s">
        <v>1261</v>
      </c>
      <c r="V584" s="32" t="s">
        <v>653</v>
      </c>
    </row>
    <row r="585" spans="20:22" x14ac:dyDescent="0.2">
      <c r="T585" s="62" t="s">
        <v>1262</v>
      </c>
      <c r="U585" s="77" t="s">
        <v>1262</v>
      </c>
      <c r="V585" s="63" t="s">
        <v>621</v>
      </c>
    </row>
    <row r="586" spans="20:22" x14ac:dyDescent="0.2">
      <c r="T586" s="62" t="s">
        <v>1263</v>
      </c>
      <c r="U586" s="77" t="s">
        <v>1263</v>
      </c>
      <c r="V586" s="64" t="s">
        <v>624</v>
      </c>
    </row>
    <row r="587" spans="20:22" x14ac:dyDescent="0.2">
      <c r="T587" s="62" t="s">
        <v>1264</v>
      </c>
      <c r="U587" s="77" t="s">
        <v>1264</v>
      </c>
      <c r="V587" s="32" t="s">
        <v>643</v>
      </c>
    </row>
    <row r="588" spans="20:22" x14ac:dyDescent="0.2">
      <c r="T588" s="62" t="s">
        <v>1265</v>
      </c>
      <c r="U588" s="77" t="s">
        <v>1265</v>
      </c>
      <c r="V588" s="32" t="s">
        <v>645</v>
      </c>
    </row>
    <row r="589" spans="20:22" x14ac:dyDescent="0.2">
      <c r="T589" s="62" t="s">
        <v>1266</v>
      </c>
      <c r="U589" s="77" t="s">
        <v>1266</v>
      </c>
      <c r="V589" s="32" t="s">
        <v>647</v>
      </c>
    </row>
    <row r="590" spans="20:22" x14ac:dyDescent="0.2">
      <c r="T590" s="62" t="s">
        <v>1267</v>
      </c>
      <c r="U590" s="77" t="s">
        <v>1267</v>
      </c>
      <c r="V590" s="32" t="s">
        <v>650</v>
      </c>
    </row>
    <row r="591" spans="20:22" x14ac:dyDescent="0.2">
      <c r="T591" s="62" t="s">
        <v>1268</v>
      </c>
      <c r="U591" s="77" t="s">
        <v>1268</v>
      </c>
      <c r="V591" s="32" t="s">
        <v>653</v>
      </c>
    </row>
    <row r="592" spans="20:22" x14ac:dyDescent="0.2">
      <c r="T592" s="62" t="s">
        <v>1269</v>
      </c>
      <c r="U592" s="77" t="s">
        <v>1269</v>
      </c>
      <c r="V592" s="63" t="s">
        <v>621</v>
      </c>
    </row>
    <row r="593" spans="20:22" x14ac:dyDescent="0.2">
      <c r="T593" s="62" t="s">
        <v>1270</v>
      </c>
      <c r="U593" s="77" t="s">
        <v>1270</v>
      </c>
      <c r="V593" s="64" t="s">
        <v>624</v>
      </c>
    </row>
    <row r="594" spans="20:22" x14ac:dyDescent="0.2">
      <c r="T594" s="62" t="s">
        <v>1271</v>
      </c>
      <c r="U594" s="77" t="s">
        <v>1271</v>
      </c>
      <c r="V594" s="32" t="s">
        <v>643</v>
      </c>
    </row>
    <row r="595" spans="20:22" x14ac:dyDescent="0.2">
      <c r="T595" s="62" t="s">
        <v>1272</v>
      </c>
      <c r="U595" s="77" t="s">
        <v>1272</v>
      </c>
      <c r="V595" s="32" t="s">
        <v>645</v>
      </c>
    </row>
    <row r="596" spans="20:22" x14ac:dyDescent="0.2">
      <c r="T596" s="62" t="s">
        <v>1273</v>
      </c>
      <c r="U596" s="77" t="s">
        <v>1273</v>
      </c>
      <c r="V596" s="32" t="s">
        <v>647</v>
      </c>
    </row>
    <row r="597" spans="20:22" x14ac:dyDescent="0.2">
      <c r="T597" s="62" t="s">
        <v>1274</v>
      </c>
      <c r="U597" s="77" t="s">
        <v>1274</v>
      </c>
      <c r="V597" s="32" t="s">
        <v>650</v>
      </c>
    </row>
    <row r="598" spans="20:22" x14ac:dyDescent="0.2">
      <c r="T598" s="62" t="s">
        <v>1275</v>
      </c>
      <c r="U598" s="77" t="s">
        <v>1275</v>
      </c>
      <c r="V598" s="32" t="s">
        <v>653</v>
      </c>
    </row>
    <row r="599" spans="20:22" x14ac:dyDescent="0.2">
      <c r="T599" s="62" t="s">
        <v>1276</v>
      </c>
      <c r="U599" s="77" t="s">
        <v>1276</v>
      </c>
      <c r="V599" s="63" t="s">
        <v>621</v>
      </c>
    </row>
    <row r="600" spans="20:22" x14ac:dyDescent="0.2">
      <c r="T600" s="62" t="s">
        <v>1277</v>
      </c>
      <c r="U600" s="77" t="s">
        <v>1277</v>
      </c>
      <c r="V600" s="64" t="s">
        <v>624</v>
      </c>
    </row>
    <row r="601" spans="20:22" x14ac:dyDescent="0.2">
      <c r="T601" s="62" t="s">
        <v>1278</v>
      </c>
      <c r="U601" s="77" t="s">
        <v>1278</v>
      </c>
      <c r="V601" s="32" t="s">
        <v>643</v>
      </c>
    </row>
    <row r="602" spans="20:22" x14ac:dyDescent="0.2">
      <c r="T602" s="62" t="s">
        <v>1279</v>
      </c>
      <c r="U602" s="77" t="s">
        <v>1279</v>
      </c>
      <c r="V602" s="32" t="s">
        <v>645</v>
      </c>
    </row>
    <row r="603" spans="20:22" x14ac:dyDescent="0.2">
      <c r="T603" s="62" t="s">
        <v>1280</v>
      </c>
      <c r="U603" s="77" t="s">
        <v>1280</v>
      </c>
      <c r="V603" s="32" t="s">
        <v>647</v>
      </c>
    </row>
    <row r="604" spans="20:22" x14ac:dyDescent="0.2">
      <c r="T604" s="62" t="s">
        <v>1281</v>
      </c>
      <c r="U604" s="77" t="s">
        <v>1281</v>
      </c>
      <c r="V604" s="32" t="s">
        <v>650</v>
      </c>
    </row>
    <row r="605" spans="20:22" x14ac:dyDescent="0.2">
      <c r="T605" s="62" t="s">
        <v>1282</v>
      </c>
      <c r="U605" s="77" t="s">
        <v>1282</v>
      </c>
      <c r="V605" s="32" t="s">
        <v>653</v>
      </c>
    </row>
    <row r="606" spans="20:22" x14ac:dyDescent="0.2">
      <c r="T606" s="62" t="s">
        <v>1283</v>
      </c>
      <c r="U606" s="77" t="s">
        <v>1283</v>
      </c>
      <c r="V606" s="63" t="s">
        <v>621</v>
      </c>
    </row>
    <row r="607" spans="20:22" x14ac:dyDescent="0.2">
      <c r="T607" s="62" t="s">
        <v>1284</v>
      </c>
      <c r="U607" s="77" t="s">
        <v>1284</v>
      </c>
      <c r="V607" s="64" t="s">
        <v>624</v>
      </c>
    </row>
    <row r="608" spans="20:22" x14ac:dyDescent="0.2">
      <c r="T608" s="62" t="s">
        <v>1285</v>
      </c>
      <c r="U608" s="77" t="s">
        <v>1285</v>
      </c>
      <c r="V608" s="32" t="s">
        <v>643</v>
      </c>
    </row>
    <row r="609" spans="20:22" x14ac:dyDescent="0.2">
      <c r="T609" s="62" t="s">
        <v>1286</v>
      </c>
      <c r="U609" s="77" t="s">
        <v>1286</v>
      </c>
      <c r="V609" s="32" t="s">
        <v>645</v>
      </c>
    </row>
    <row r="610" spans="20:22" x14ac:dyDescent="0.2">
      <c r="T610" s="62" t="s">
        <v>1287</v>
      </c>
      <c r="U610" s="77" t="s">
        <v>1287</v>
      </c>
      <c r="V610" s="32" t="s">
        <v>647</v>
      </c>
    </row>
    <row r="611" spans="20:22" x14ac:dyDescent="0.2">
      <c r="T611" s="62" t="s">
        <v>1288</v>
      </c>
      <c r="U611" s="77" t="s">
        <v>1288</v>
      </c>
      <c r="V611" s="32" t="s">
        <v>650</v>
      </c>
    </row>
    <row r="612" spans="20:22" x14ac:dyDescent="0.2">
      <c r="T612" s="62" t="s">
        <v>1289</v>
      </c>
      <c r="U612" s="77" t="s">
        <v>1289</v>
      </c>
      <c r="V612" s="32" t="s">
        <v>653</v>
      </c>
    </row>
    <row r="613" spans="20:22" x14ac:dyDescent="0.2">
      <c r="T613" s="62" t="s">
        <v>1290</v>
      </c>
      <c r="U613" s="77" t="s">
        <v>1290</v>
      </c>
      <c r="V613" s="63" t="s">
        <v>621</v>
      </c>
    </row>
    <row r="614" spans="20:22" x14ac:dyDescent="0.2">
      <c r="T614" s="62" t="s">
        <v>1291</v>
      </c>
      <c r="U614" s="77" t="s">
        <v>1291</v>
      </c>
      <c r="V614" s="64" t="s">
        <v>624</v>
      </c>
    </row>
    <row r="615" spans="20:22" x14ac:dyDescent="0.2">
      <c r="T615" s="62" t="s">
        <v>1292</v>
      </c>
      <c r="U615" s="77" t="s">
        <v>1292</v>
      </c>
      <c r="V615" s="32" t="s">
        <v>643</v>
      </c>
    </row>
    <row r="616" spans="20:22" x14ac:dyDescent="0.2">
      <c r="T616" s="62" t="s">
        <v>1293</v>
      </c>
      <c r="U616" s="77" t="s">
        <v>1293</v>
      </c>
      <c r="V616" s="32" t="s">
        <v>645</v>
      </c>
    </row>
    <row r="617" spans="20:22" x14ac:dyDescent="0.2">
      <c r="T617" s="62" t="s">
        <v>1294</v>
      </c>
      <c r="U617" s="77" t="s">
        <v>1294</v>
      </c>
      <c r="V617" s="32" t="s">
        <v>647</v>
      </c>
    </row>
    <row r="618" spans="20:22" x14ac:dyDescent="0.2">
      <c r="T618" s="62" t="s">
        <v>1295</v>
      </c>
      <c r="U618" s="77" t="s">
        <v>1295</v>
      </c>
      <c r="V618" s="32" t="s">
        <v>650</v>
      </c>
    </row>
    <row r="619" spans="20:22" x14ac:dyDescent="0.2">
      <c r="T619" s="62" t="s">
        <v>1296</v>
      </c>
      <c r="U619" s="77" t="s">
        <v>1296</v>
      </c>
      <c r="V619" s="32" t="s">
        <v>653</v>
      </c>
    </row>
    <row r="620" spans="20:22" x14ac:dyDescent="0.2">
      <c r="T620" s="62" t="s">
        <v>1297</v>
      </c>
      <c r="U620" s="77" t="s">
        <v>1297</v>
      </c>
      <c r="V620" s="63" t="s">
        <v>621</v>
      </c>
    </row>
    <row r="621" spans="20:22" x14ac:dyDescent="0.2">
      <c r="T621" s="62" t="s">
        <v>1298</v>
      </c>
      <c r="U621" s="77" t="s">
        <v>1298</v>
      </c>
      <c r="V621" s="64" t="s">
        <v>624</v>
      </c>
    </row>
    <row r="622" spans="20:22" x14ac:dyDescent="0.2">
      <c r="T622" s="62" t="s">
        <v>1299</v>
      </c>
      <c r="U622" s="77" t="s">
        <v>1299</v>
      </c>
      <c r="V622" s="32" t="s">
        <v>643</v>
      </c>
    </row>
    <row r="623" spans="20:22" x14ac:dyDescent="0.2">
      <c r="T623" s="62" t="s">
        <v>1300</v>
      </c>
      <c r="U623" s="77" t="s">
        <v>1300</v>
      </c>
      <c r="V623" s="32" t="s">
        <v>645</v>
      </c>
    </row>
    <row r="624" spans="20:22" x14ac:dyDescent="0.2">
      <c r="T624" s="62" t="s">
        <v>1301</v>
      </c>
      <c r="U624" s="77" t="s">
        <v>1301</v>
      </c>
      <c r="V624" s="32" t="s">
        <v>647</v>
      </c>
    </row>
    <row r="625" spans="20:22" x14ac:dyDescent="0.2">
      <c r="T625" s="62" t="s">
        <v>1302</v>
      </c>
      <c r="U625" s="77" t="s">
        <v>1302</v>
      </c>
      <c r="V625" s="32" t="s">
        <v>650</v>
      </c>
    </row>
    <row r="626" spans="20:22" x14ac:dyDescent="0.2">
      <c r="T626" s="62" t="s">
        <v>1303</v>
      </c>
      <c r="U626" s="77" t="s">
        <v>1303</v>
      </c>
      <c r="V626" s="32" t="s">
        <v>653</v>
      </c>
    </row>
    <row r="627" spans="20:22" x14ac:dyDescent="0.2">
      <c r="T627" s="62" t="s">
        <v>1304</v>
      </c>
      <c r="U627" s="77" t="s">
        <v>1304</v>
      </c>
      <c r="V627" s="63" t="s">
        <v>621</v>
      </c>
    </row>
    <row r="628" spans="20:22" x14ac:dyDescent="0.2">
      <c r="T628" s="62" t="s">
        <v>1305</v>
      </c>
      <c r="U628" s="77" t="s">
        <v>1305</v>
      </c>
      <c r="V628" s="64" t="s">
        <v>624</v>
      </c>
    </row>
    <row r="629" spans="20:22" x14ac:dyDescent="0.2">
      <c r="T629" s="62" t="s">
        <v>1306</v>
      </c>
      <c r="U629" s="77" t="s">
        <v>1306</v>
      </c>
      <c r="V629" s="32" t="s">
        <v>643</v>
      </c>
    </row>
    <row r="630" spans="20:22" x14ac:dyDescent="0.2">
      <c r="T630" s="62" t="s">
        <v>1307</v>
      </c>
      <c r="U630" s="77" t="s">
        <v>1307</v>
      </c>
      <c r="V630" s="32" t="s">
        <v>645</v>
      </c>
    </row>
    <row r="631" spans="20:22" x14ac:dyDescent="0.2">
      <c r="T631" s="62" t="s">
        <v>1308</v>
      </c>
      <c r="U631" s="77" t="s">
        <v>1308</v>
      </c>
      <c r="V631" s="32" t="s">
        <v>647</v>
      </c>
    </row>
    <row r="632" spans="20:22" x14ac:dyDescent="0.2">
      <c r="T632" s="62" t="s">
        <v>1309</v>
      </c>
      <c r="U632" s="77" t="s">
        <v>1309</v>
      </c>
      <c r="V632" s="32" t="s">
        <v>650</v>
      </c>
    </row>
    <row r="633" spans="20:22" x14ac:dyDescent="0.2">
      <c r="T633" s="62" t="s">
        <v>1310</v>
      </c>
      <c r="U633" s="77" t="s">
        <v>1310</v>
      </c>
      <c r="V633" s="32" t="s">
        <v>653</v>
      </c>
    </row>
    <row r="634" spans="20:22" x14ac:dyDescent="0.2">
      <c r="T634" s="62" t="s">
        <v>1311</v>
      </c>
      <c r="U634" s="77" t="s">
        <v>1311</v>
      </c>
      <c r="V634" s="63" t="s">
        <v>621</v>
      </c>
    </row>
    <row r="635" spans="20:22" x14ac:dyDescent="0.2">
      <c r="T635" s="62" t="s">
        <v>1312</v>
      </c>
      <c r="U635" s="77" t="s">
        <v>1312</v>
      </c>
      <c r="V635" s="64" t="s">
        <v>624</v>
      </c>
    </row>
    <row r="636" spans="20:22" x14ac:dyDescent="0.2">
      <c r="T636" s="62" t="s">
        <v>1313</v>
      </c>
      <c r="U636" s="77" t="s">
        <v>1313</v>
      </c>
      <c r="V636" s="32" t="s">
        <v>643</v>
      </c>
    </row>
    <row r="637" spans="20:22" x14ac:dyDescent="0.2">
      <c r="T637" s="62" t="s">
        <v>1314</v>
      </c>
      <c r="U637" s="77" t="s">
        <v>1314</v>
      </c>
      <c r="V637" s="32" t="s">
        <v>645</v>
      </c>
    </row>
    <row r="638" spans="20:22" x14ac:dyDescent="0.2">
      <c r="T638" s="62" t="s">
        <v>1315</v>
      </c>
      <c r="U638" s="77" t="s">
        <v>1315</v>
      </c>
      <c r="V638" s="32" t="s">
        <v>647</v>
      </c>
    </row>
    <row r="639" spans="20:22" x14ac:dyDescent="0.2">
      <c r="T639" s="62" t="s">
        <v>1316</v>
      </c>
      <c r="U639" s="77" t="s">
        <v>1316</v>
      </c>
      <c r="V639" s="32" t="s">
        <v>650</v>
      </c>
    </row>
    <row r="640" spans="20:22" x14ac:dyDescent="0.2">
      <c r="T640" s="62" t="s">
        <v>1317</v>
      </c>
      <c r="U640" s="77" t="s">
        <v>1317</v>
      </c>
      <c r="V640" s="32" t="s">
        <v>653</v>
      </c>
    </row>
    <row r="641" spans="20:22" x14ac:dyDescent="0.2">
      <c r="T641" s="62" t="s">
        <v>1318</v>
      </c>
      <c r="U641" s="77" t="s">
        <v>1318</v>
      </c>
      <c r="V641" s="63" t="s">
        <v>621</v>
      </c>
    </row>
    <row r="642" spans="20:22" x14ac:dyDescent="0.2">
      <c r="T642" s="62" t="s">
        <v>1319</v>
      </c>
      <c r="U642" s="77" t="s">
        <v>1319</v>
      </c>
      <c r="V642" s="64" t="s">
        <v>624</v>
      </c>
    </row>
    <row r="643" spans="20:22" x14ac:dyDescent="0.2">
      <c r="T643" s="62" t="s">
        <v>1320</v>
      </c>
      <c r="U643" s="77" t="s">
        <v>1320</v>
      </c>
      <c r="V643" s="32" t="s">
        <v>643</v>
      </c>
    </row>
    <row r="644" spans="20:22" x14ac:dyDescent="0.2">
      <c r="T644" s="62" t="s">
        <v>1321</v>
      </c>
      <c r="U644" s="77" t="s">
        <v>1321</v>
      </c>
      <c r="V644" s="32" t="s">
        <v>645</v>
      </c>
    </row>
    <row r="645" spans="20:22" x14ac:dyDescent="0.2">
      <c r="T645" s="62" t="s">
        <v>1322</v>
      </c>
      <c r="U645" s="77" t="s">
        <v>1322</v>
      </c>
      <c r="V645" s="32" t="s">
        <v>647</v>
      </c>
    </row>
    <row r="646" spans="20:22" x14ac:dyDescent="0.2">
      <c r="T646" s="62" t="s">
        <v>1323</v>
      </c>
      <c r="U646" s="77" t="s">
        <v>1323</v>
      </c>
      <c r="V646" s="32" t="s">
        <v>650</v>
      </c>
    </row>
    <row r="647" spans="20:22" x14ac:dyDescent="0.2">
      <c r="T647" s="62" t="s">
        <v>1324</v>
      </c>
      <c r="U647" s="77" t="s">
        <v>1324</v>
      </c>
      <c r="V647" s="32" t="s">
        <v>653</v>
      </c>
    </row>
    <row r="648" spans="20:22" x14ac:dyDescent="0.2">
      <c r="T648" s="62" t="s">
        <v>1325</v>
      </c>
      <c r="U648" s="77" t="s">
        <v>1325</v>
      </c>
      <c r="V648" s="63" t="s">
        <v>621</v>
      </c>
    </row>
    <row r="649" spans="20:22" x14ac:dyDescent="0.2">
      <c r="T649" s="62" t="s">
        <v>1326</v>
      </c>
      <c r="U649" s="77" t="s">
        <v>1326</v>
      </c>
      <c r="V649" s="64" t="s">
        <v>624</v>
      </c>
    </row>
    <row r="650" spans="20:22" x14ac:dyDescent="0.2">
      <c r="T650" s="62" t="s">
        <v>1327</v>
      </c>
      <c r="U650" s="77" t="s">
        <v>1327</v>
      </c>
      <c r="V650" s="32" t="s">
        <v>643</v>
      </c>
    </row>
    <row r="651" spans="20:22" x14ac:dyDescent="0.2">
      <c r="T651" s="62" t="s">
        <v>1328</v>
      </c>
      <c r="U651" s="77" t="s">
        <v>1328</v>
      </c>
      <c r="V651" s="32" t="s">
        <v>645</v>
      </c>
    </row>
    <row r="652" spans="20:22" x14ac:dyDescent="0.2">
      <c r="T652" s="62" t="s">
        <v>1329</v>
      </c>
      <c r="U652" s="77" t="s">
        <v>1329</v>
      </c>
      <c r="V652" s="32" t="s">
        <v>647</v>
      </c>
    </row>
    <row r="653" spans="20:22" x14ac:dyDescent="0.2">
      <c r="T653" s="62" t="s">
        <v>1330</v>
      </c>
      <c r="U653" s="77" t="s">
        <v>1330</v>
      </c>
      <c r="V653" s="32" t="s">
        <v>650</v>
      </c>
    </row>
    <row r="654" spans="20:22" x14ac:dyDescent="0.2">
      <c r="T654" s="62" t="s">
        <v>1331</v>
      </c>
      <c r="U654" s="77" t="s">
        <v>1331</v>
      </c>
      <c r="V654" s="32" t="s">
        <v>653</v>
      </c>
    </row>
    <row r="655" spans="20:22" x14ac:dyDescent="0.2">
      <c r="T655" s="62" t="s">
        <v>1332</v>
      </c>
      <c r="U655" s="77" t="s">
        <v>1332</v>
      </c>
      <c r="V655" s="63" t="s">
        <v>621</v>
      </c>
    </row>
    <row r="656" spans="20:22" x14ac:dyDescent="0.2">
      <c r="T656" s="62" t="s">
        <v>1333</v>
      </c>
      <c r="U656" s="77" t="s">
        <v>1333</v>
      </c>
      <c r="V656" s="64" t="s">
        <v>624</v>
      </c>
    </row>
    <row r="657" spans="20:22" x14ac:dyDescent="0.2">
      <c r="T657" s="62" t="s">
        <v>1334</v>
      </c>
      <c r="U657" s="77" t="s">
        <v>1334</v>
      </c>
      <c r="V657" s="32" t="s">
        <v>643</v>
      </c>
    </row>
    <row r="658" spans="20:22" x14ac:dyDescent="0.2">
      <c r="T658" s="62" t="s">
        <v>1335</v>
      </c>
      <c r="U658" s="77" t="s">
        <v>1335</v>
      </c>
      <c r="V658" s="32" t="s">
        <v>645</v>
      </c>
    </row>
    <row r="659" spans="20:22" x14ac:dyDescent="0.2">
      <c r="T659" s="62" t="s">
        <v>1336</v>
      </c>
      <c r="U659" s="77" t="s">
        <v>1336</v>
      </c>
      <c r="V659" s="32" t="s">
        <v>647</v>
      </c>
    </row>
    <row r="660" spans="20:22" x14ac:dyDescent="0.2">
      <c r="T660" s="62" t="s">
        <v>1337</v>
      </c>
      <c r="U660" s="77" t="s">
        <v>1337</v>
      </c>
      <c r="V660" s="32" t="s">
        <v>650</v>
      </c>
    </row>
    <row r="661" spans="20:22" x14ac:dyDescent="0.2">
      <c r="T661" s="62" t="s">
        <v>1338</v>
      </c>
      <c r="U661" s="77" t="s">
        <v>1338</v>
      </c>
      <c r="V661" s="32" t="s">
        <v>653</v>
      </c>
    </row>
    <row r="662" spans="20:22" x14ac:dyDescent="0.2">
      <c r="T662" s="62" t="s">
        <v>1339</v>
      </c>
      <c r="U662" s="77" t="s">
        <v>1339</v>
      </c>
      <c r="V662" s="63" t="s">
        <v>621</v>
      </c>
    </row>
    <row r="663" spans="20:22" x14ac:dyDescent="0.2">
      <c r="T663" s="62" t="s">
        <v>1340</v>
      </c>
      <c r="U663" s="77" t="s">
        <v>1340</v>
      </c>
      <c r="V663" s="64" t="s">
        <v>624</v>
      </c>
    </row>
    <row r="664" spans="20:22" x14ac:dyDescent="0.2">
      <c r="T664" s="62" t="s">
        <v>1341</v>
      </c>
      <c r="U664" s="77" t="s">
        <v>1341</v>
      </c>
      <c r="V664" s="64" t="s">
        <v>643</v>
      </c>
    </row>
    <row r="665" spans="20:22" x14ac:dyDescent="0.2">
      <c r="T665" s="62" t="s">
        <v>1343</v>
      </c>
      <c r="U665" s="77" t="s">
        <v>1343</v>
      </c>
      <c r="V665" s="64" t="s">
        <v>645</v>
      </c>
    </row>
    <row r="666" spans="20:22" x14ac:dyDescent="0.2">
      <c r="T666" s="62" t="s">
        <v>1344</v>
      </c>
      <c r="U666" s="77" t="s">
        <v>1344</v>
      </c>
      <c r="V666" s="64" t="s">
        <v>647</v>
      </c>
    </row>
    <row r="667" spans="20:22" x14ac:dyDescent="0.2">
      <c r="T667" s="62" t="s">
        <v>1345</v>
      </c>
      <c r="U667" s="77" t="s">
        <v>1345</v>
      </c>
      <c r="V667" s="64" t="s">
        <v>650</v>
      </c>
    </row>
    <row r="668" spans="20:22" x14ac:dyDescent="0.2">
      <c r="T668" s="62" t="s">
        <v>1346</v>
      </c>
      <c r="U668" s="77" t="s">
        <v>1346</v>
      </c>
      <c r="V668" s="64" t="s">
        <v>653</v>
      </c>
    </row>
    <row r="669" spans="20:22" x14ac:dyDescent="0.2">
      <c r="T669" s="62" t="s">
        <v>1347</v>
      </c>
      <c r="U669" s="77" t="s">
        <v>1347</v>
      </c>
      <c r="V669" s="64" t="s">
        <v>621</v>
      </c>
    </row>
    <row r="670" spans="20:22" x14ac:dyDescent="0.2">
      <c r="T670" s="62" t="s">
        <v>1348</v>
      </c>
      <c r="U670" s="77" t="s">
        <v>1348</v>
      </c>
      <c r="V670" s="64" t="s">
        <v>624</v>
      </c>
    </row>
    <row r="671" spans="20:22" x14ac:dyDescent="0.2">
      <c r="T671" s="62" t="s">
        <v>1349</v>
      </c>
      <c r="U671" s="77" t="s">
        <v>1349</v>
      </c>
      <c r="V671" s="64" t="s">
        <v>643</v>
      </c>
    </row>
    <row r="672" spans="20:22" x14ac:dyDescent="0.2">
      <c r="T672" s="62" t="s">
        <v>1350</v>
      </c>
      <c r="U672" s="77" t="s">
        <v>1350</v>
      </c>
      <c r="V672" s="64" t="s">
        <v>645</v>
      </c>
    </row>
    <row r="673" spans="20:22" x14ac:dyDescent="0.2">
      <c r="T673" s="62" t="s">
        <v>1351</v>
      </c>
      <c r="U673" s="77" t="s">
        <v>1351</v>
      </c>
      <c r="V673" s="64" t="s">
        <v>647</v>
      </c>
    </row>
    <row r="674" spans="20:22" x14ac:dyDescent="0.2">
      <c r="T674" s="62" t="s">
        <v>1352</v>
      </c>
      <c r="U674" s="77" t="s">
        <v>1352</v>
      </c>
      <c r="V674" s="64" t="s">
        <v>650</v>
      </c>
    </row>
    <row r="675" spans="20:22" x14ac:dyDescent="0.2">
      <c r="T675" s="62" t="s">
        <v>1353</v>
      </c>
      <c r="U675" s="77" t="s">
        <v>1353</v>
      </c>
      <c r="V675" s="64" t="s">
        <v>653</v>
      </c>
    </row>
    <row r="676" spans="20:22" x14ac:dyDescent="0.2">
      <c r="T676" s="62" t="s">
        <v>1354</v>
      </c>
      <c r="U676" s="77" t="s">
        <v>1354</v>
      </c>
      <c r="V676" s="64" t="s">
        <v>621</v>
      </c>
    </row>
    <row r="677" spans="20:22" x14ac:dyDescent="0.2">
      <c r="T677" s="62" t="s">
        <v>1355</v>
      </c>
      <c r="U677" s="77" t="s">
        <v>1355</v>
      </c>
      <c r="V677" s="64" t="s">
        <v>624</v>
      </c>
    </row>
    <row r="678" spans="20:22" x14ac:dyDescent="0.2">
      <c r="T678" s="62" t="s">
        <v>1356</v>
      </c>
      <c r="U678" s="77" t="s">
        <v>1356</v>
      </c>
      <c r="V678" s="64" t="s">
        <v>643</v>
      </c>
    </row>
    <row r="679" spans="20:22" x14ac:dyDescent="0.2">
      <c r="T679" s="62" t="s">
        <v>1357</v>
      </c>
      <c r="U679" s="77" t="s">
        <v>1357</v>
      </c>
      <c r="V679" s="64" t="s">
        <v>645</v>
      </c>
    </row>
    <row r="680" spans="20:22" x14ac:dyDescent="0.2">
      <c r="T680" s="62" t="s">
        <v>1358</v>
      </c>
      <c r="U680" s="77" t="s">
        <v>1358</v>
      </c>
      <c r="V680" s="64" t="s">
        <v>647</v>
      </c>
    </row>
    <row r="681" spans="20:22" x14ac:dyDescent="0.2">
      <c r="T681" s="62" t="s">
        <v>1359</v>
      </c>
      <c r="U681" s="77" t="s">
        <v>1359</v>
      </c>
      <c r="V681" s="64" t="s">
        <v>650</v>
      </c>
    </row>
    <row r="682" spans="20:22" x14ac:dyDescent="0.2">
      <c r="T682" s="62" t="s">
        <v>1360</v>
      </c>
      <c r="U682" s="77" t="s">
        <v>1360</v>
      </c>
      <c r="V682" s="64" t="s">
        <v>653</v>
      </c>
    </row>
    <row r="683" spans="20:22" x14ac:dyDescent="0.2">
      <c r="T683" s="62" t="s">
        <v>1361</v>
      </c>
      <c r="U683" s="77" t="s">
        <v>1361</v>
      </c>
      <c r="V683" s="64" t="s">
        <v>621</v>
      </c>
    </row>
    <row r="684" spans="20:22" x14ac:dyDescent="0.2">
      <c r="T684" s="62" t="s">
        <v>1362</v>
      </c>
      <c r="U684" s="77" t="s">
        <v>1362</v>
      </c>
      <c r="V684" s="64" t="s">
        <v>624</v>
      </c>
    </row>
    <row r="685" spans="20:22" x14ac:dyDescent="0.2">
      <c r="T685" s="62" t="s">
        <v>1363</v>
      </c>
      <c r="U685" s="77" t="s">
        <v>1363</v>
      </c>
      <c r="V685" s="64" t="s">
        <v>643</v>
      </c>
    </row>
    <row r="686" spans="20:22" x14ac:dyDescent="0.2">
      <c r="T686" s="62" t="s">
        <v>1364</v>
      </c>
      <c r="U686" s="77" t="s">
        <v>1364</v>
      </c>
      <c r="V686" s="64" t="s">
        <v>645</v>
      </c>
    </row>
    <row r="687" spans="20:22" x14ac:dyDescent="0.2">
      <c r="T687" s="62" t="s">
        <v>1365</v>
      </c>
      <c r="U687" s="77" t="s">
        <v>1365</v>
      </c>
      <c r="V687" s="64" t="s">
        <v>647</v>
      </c>
    </row>
    <row r="688" spans="20:22" x14ac:dyDescent="0.2">
      <c r="T688" s="62" t="s">
        <v>1366</v>
      </c>
      <c r="U688" s="77" t="s">
        <v>1366</v>
      </c>
      <c r="V688" s="64" t="s">
        <v>650</v>
      </c>
    </row>
    <row r="689" spans="20:22" x14ac:dyDescent="0.2">
      <c r="T689" s="62" t="s">
        <v>1367</v>
      </c>
      <c r="U689" s="77" t="s">
        <v>1367</v>
      </c>
      <c r="V689" s="64" t="s">
        <v>653</v>
      </c>
    </row>
    <row r="690" spans="20:22" x14ac:dyDescent="0.2">
      <c r="T690" s="62" t="s">
        <v>1368</v>
      </c>
      <c r="U690" s="77" t="s">
        <v>1368</v>
      </c>
      <c r="V690" s="64" t="s">
        <v>621</v>
      </c>
    </row>
    <row r="691" spans="20:22" x14ac:dyDescent="0.2">
      <c r="T691" s="62" t="s">
        <v>1369</v>
      </c>
      <c r="U691" s="77" t="s">
        <v>1369</v>
      </c>
      <c r="V691" s="64" t="s">
        <v>624</v>
      </c>
    </row>
    <row r="692" spans="20:22" x14ac:dyDescent="0.2">
      <c r="T692" s="62" t="s">
        <v>1370</v>
      </c>
      <c r="U692" s="77" t="s">
        <v>1370</v>
      </c>
      <c r="V692" s="64" t="s">
        <v>643</v>
      </c>
    </row>
    <row r="693" spans="20:22" x14ac:dyDescent="0.2">
      <c r="T693" s="62" t="s">
        <v>1371</v>
      </c>
      <c r="U693" s="77" t="s">
        <v>1371</v>
      </c>
      <c r="V693" s="64" t="s">
        <v>645</v>
      </c>
    </row>
    <row r="694" spans="20:22" x14ac:dyDescent="0.2">
      <c r="T694" s="62" t="s">
        <v>1372</v>
      </c>
      <c r="U694" s="77" t="s">
        <v>1372</v>
      </c>
      <c r="V694" s="64" t="s">
        <v>647</v>
      </c>
    </row>
    <row r="695" spans="20:22" x14ac:dyDescent="0.2">
      <c r="T695" s="62" t="s">
        <v>1373</v>
      </c>
      <c r="U695" s="77" t="s">
        <v>1373</v>
      </c>
      <c r="V695" s="64" t="s">
        <v>650</v>
      </c>
    </row>
    <row r="696" spans="20:22" x14ac:dyDescent="0.2">
      <c r="T696" s="62" t="s">
        <v>1374</v>
      </c>
      <c r="U696" s="77" t="s">
        <v>1374</v>
      </c>
      <c r="V696" s="64" t="s">
        <v>653</v>
      </c>
    </row>
    <row r="697" spans="20:22" x14ac:dyDescent="0.2">
      <c r="T697" s="62" t="s">
        <v>1375</v>
      </c>
      <c r="U697" s="77" t="s">
        <v>1375</v>
      </c>
      <c r="V697" s="64" t="s">
        <v>621</v>
      </c>
    </row>
    <row r="698" spans="20:22" x14ac:dyDescent="0.2">
      <c r="T698" s="62" t="s">
        <v>1376</v>
      </c>
      <c r="U698" s="77" t="s">
        <v>1376</v>
      </c>
      <c r="V698" s="64" t="s">
        <v>624</v>
      </c>
    </row>
    <row r="699" spans="20:22" x14ac:dyDescent="0.2">
      <c r="T699" s="62" t="s">
        <v>1377</v>
      </c>
      <c r="U699" s="77" t="s">
        <v>1377</v>
      </c>
      <c r="V699" s="64" t="s">
        <v>643</v>
      </c>
    </row>
    <row r="700" spans="20:22" x14ac:dyDescent="0.2">
      <c r="T700" s="62" t="s">
        <v>1378</v>
      </c>
      <c r="U700" s="77" t="s">
        <v>1378</v>
      </c>
      <c r="V700" s="64" t="s">
        <v>645</v>
      </c>
    </row>
    <row r="701" spans="20:22" x14ac:dyDescent="0.2">
      <c r="T701" s="62" t="s">
        <v>1379</v>
      </c>
      <c r="U701" s="77" t="s">
        <v>1379</v>
      </c>
      <c r="V701" s="64" t="s">
        <v>647</v>
      </c>
    </row>
    <row r="702" spans="20:22" x14ac:dyDescent="0.2">
      <c r="T702" s="62" t="s">
        <v>1380</v>
      </c>
      <c r="U702" s="77" t="s">
        <v>1380</v>
      </c>
      <c r="V702" s="64" t="s">
        <v>650</v>
      </c>
    </row>
    <row r="703" spans="20:22" x14ac:dyDescent="0.2">
      <c r="T703" s="62" t="s">
        <v>1381</v>
      </c>
      <c r="U703" s="77" t="s">
        <v>1381</v>
      </c>
      <c r="V703" s="64" t="s">
        <v>653</v>
      </c>
    </row>
    <row r="704" spans="20:22" x14ac:dyDescent="0.2">
      <c r="T704" s="62" t="s">
        <v>1382</v>
      </c>
      <c r="U704" s="77" t="s">
        <v>1382</v>
      </c>
      <c r="V704" s="64" t="s">
        <v>621</v>
      </c>
    </row>
    <row r="705" spans="20:22" x14ac:dyDescent="0.2">
      <c r="T705" s="62" t="s">
        <v>1383</v>
      </c>
      <c r="U705" s="77" t="s">
        <v>1383</v>
      </c>
      <c r="V705" s="64" t="s">
        <v>624</v>
      </c>
    </row>
    <row r="706" spans="20:22" x14ac:dyDescent="0.2">
      <c r="T706" s="62" t="s">
        <v>1384</v>
      </c>
      <c r="U706" s="77" t="s">
        <v>1384</v>
      </c>
      <c r="V706" s="64" t="s">
        <v>643</v>
      </c>
    </row>
    <row r="707" spans="20:22" x14ac:dyDescent="0.2">
      <c r="T707" s="62" t="s">
        <v>1385</v>
      </c>
      <c r="U707" s="77" t="s">
        <v>1385</v>
      </c>
      <c r="V707" s="64" t="s">
        <v>645</v>
      </c>
    </row>
    <row r="708" spans="20:22" x14ac:dyDescent="0.2">
      <c r="T708" s="62" t="s">
        <v>1386</v>
      </c>
      <c r="U708" s="77" t="s">
        <v>1386</v>
      </c>
      <c r="V708" s="64" t="s">
        <v>647</v>
      </c>
    </row>
    <row r="709" spans="20:22" x14ac:dyDescent="0.2">
      <c r="T709" s="62" t="s">
        <v>1387</v>
      </c>
      <c r="U709" s="77" t="s">
        <v>1387</v>
      </c>
      <c r="V709" s="64" t="s">
        <v>650</v>
      </c>
    </row>
    <row r="710" spans="20:22" x14ac:dyDescent="0.2">
      <c r="T710" s="62" t="s">
        <v>1388</v>
      </c>
      <c r="U710" s="77" t="s">
        <v>1388</v>
      </c>
      <c r="V710" s="64" t="s">
        <v>653</v>
      </c>
    </row>
    <row r="711" spans="20:22" x14ac:dyDescent="0.2">
      <c r="T711" s="62" t="s">
        <v>1389</v>
      </c>
      <c r="U711" s="77" t="s">
        <v>1389</v>
      </c>
      <c r="V711" s="64" t="s">
        <v>621</v>
      </c>
    </row>
    <row r="712" spans="20:22" x14ac:dyDescent="0.2">
      <c r="T712" s="62" t="s">
        <v>1390</v>
      </c>
      <c r="U712" s="77" t="s">
        <v>1390</v>
      </c>
      <c r="V712" s="64" t="s">
        <v>624</v>
      </c>
    </row>
    <row r="713" spans="20:22" x14ac:dyDescent="0.2">
      <c r="T713" s="62" t="s">
        <v>1391</v>
      </c>
      <c r="U713" s="77" t="s">
        <v>1391</v>
      </c>
      <c r="V713" s="64" t="s">
        <v>643</v>
      </c>
    </row>
    <row r="714" spans="20:22" x14ac:dyDescent="0.2">
      <c r="T714" s="62" t="s">
        <v>1392</v>
      </c>
      <c r="U714" s="77" t="s">
        <v>1392</v>
      </c>
      <c r="V714" s="64" t="s">
        <v>645</v>
      </c>
    </row>
    <row r="715" spans="20:22" x14ac:dyDescent="0.2">
      <c r="T715" s="62" t="s">
        <v>1393</v>
      </c>
      <c r="U715" s="77" t="s">
        <v>1393</v>
      </c>
      <c r="V715" s="64" t="s">
        <v>647</v>
      </c>
    </row>
    <row r="716" spans="20:22" x14ac:dyDescent="0.2">
      <c r="T716" s="62" t="s">
        <v>1394</v>
      </c>
      <c r="U716" s="77" t="s">
        <v>1394</v>
      </c>
      <c r="V716" s="64" t="s">
        <v>650</v>
      </c>
    </row>
    <row r="717" spans="20:22" x14ac:dyDescent="0.2">
      <c r="T717" s="62" t="s">
        <v>1395</v>
      </c>
      <c r="U717" s="77" t="s">
        <v>1395</v>
      </c>
      <c r="V717" s="64" t="s">
        <v>653</v>
      </c>
    </row>
    <row r="718" spans="20:22" x14ac:dyDescent="0.2">
      <c r="T718" s="62" t="s">
        <v>1396</v>
      </c>
      <c r="U718" s="77" t="s">
        <v>1396</v>
      </c>
      <c r="V718" s="64" t="s">
        <v>621</v>
      </c>
    </row>
    <row r="719" spans="20:22" x14ac:dyDescent="0.2">
      <c r="T719" s="62" t="s">
        <v>1397</v>
      </c>
      <c r="U719" s="77" t="s">
        <v>1397</v>
      </c>
      <c r="V719" s="64" t="s">
        <v>624</v>
      </c>
    </row>
    <row r="720" spans="20:22" x14ac:dyDescent="0.2">
      <c r="T720" s="62" t="s">
        <v>1398</v>
      </c>
      <c r="U720" s="77" t="s">
        <v>1398</v>
      </c>
      <c r="V720" s="64" t="s">
        <v>643</v>
      </c>
    </row>
    <row r="721" spans="20:22" x14ac:dyDescent="0.2">
      <c r="T721" s="62" t="s">
        <v>1399</v>
      </c>
      <c r="U721" s="77" t="s">
        <v>1399</v>
      </c>
      <c r="V721" s="64" t="s">
        <v>645</v>
      </c>
    </row>
    <row r="722" spans="20:22" x14ac:dyDescent="0.2">
      <c r="T722" s="62" t="s">
        <v>1400</v>
      </c>
      <c r="U722" s="77" t="s">
        <v>1400</v>
      </c>
      <c r="V722" s="64" t="s">
        <v>647</v>
      </c>
    </row>
    <row r="723" spans="20:22" x14ac:dyDescent="0.2">
      <c r="T723" s="62" t="s">
        <v>1401</v>
      </c>
      <c r="U723" s="77" t="s">
        <v>1401</v>
      </c>
      <c r="V723" s="64" t="s">
        <v>650</v>
      </c>
    </row>
    <row r="724" spans="20:22" x14ac:dyDescent="0.2">
      <c r="T724" s="62" t="s">
        <v>1402</v>
      </c>
      <c r="U724" s="77" t="s">
        <v>1402</v>
      </c>
      <c r="V724" s="64" t="s">
        <v>653</v>
      </c>
    </row>
    <row r="725" spans="20:22" x14ac:dyDescent="0.2">
      <c r="T725" s="62" t="s">
        <v>1403</v>
      </c>
      <c r="U725" s="77" t="s">
        <v>1403</v>
      </c>
      <c r="V725" s="64" t="s">
        <v>621</v>
      </c>
    </row>
    <row r="726" spans="20:22" x14ac:dyDescent="0.2">
      <c r="T726" s="62" t="s">
        <v>1404</v>
      </c>
      <c r="U726" s="77" t="s">
        <v>1404</v>
      </c>
      <c r="V726" s="64" t="s">
        <v>624</v>
      </c>
    </row>
    <row r="727" spans="20:22" x14ac:dyDescent="0.2">
      <c r="T727" s="62" t="s">
        <v>1405</v>
      </c>
      <c r="U727" s="77" t="s">
        <v>1405</v>
      </c>
      <c r="V727" s="64" t="s">
        <v>643</v>
      </c>
    </row>
    <row r="728" spans="20:22" x14ac:dyDescent="0.2">
      <c r="T728" s="62" t="s">
        <v>1406</v>
      </c>
      <c r="U728" s="77" t="s">
        <v>1406</v>
      </c>
      <c r="V728" s="64" t="s">
        <v>645</v>
      </c>
    </row>
    <row r="729" spans="20:22" x14ac:dyDescent="0.2">
      <c r="T729" s="62" t="s">
        <v>1407</v>
      </c>
      <c r="U729" s="77" t="s">
        <v>1407</v>
      </c>
      <c r="V729" s="64" t="s">
        <v>647</v>
      </c>
    </row>
    <row r="730" spans="20:22" x14ac:dyDescent="0.2">
      <c r="T730" s="62" t="s">
        <v>1408</v>
      </c>
      <c r="U730" s="77" t="s">
        <v>1408</v>
      </c>
      <c r="V730" s="64" t="s">
        <v>650</v>
      </c>
    </row>
    <row r="731" spans="20:22" x14ac:dyDescent="0.2">
      <c r="T731" s="62" t="s">
        <v>1409</v>
      </c>
      <c r="U731" s="77" t="s">
        <v>1409</v>
      </c>
      <c r="V731" s="64" t="s">
        <v>653</v>
      </c>
    </row>
    <row r="732" spans="20:22" x14ac:dyDescent="0.2">
      <c r="T732" s="62" t="s">
        <v>1410</v>
      </c>
      <c r="U732" s="77" t="s">
        <v>1410</v>
      </c>
      <c r="V732" s="64" t="s">
        <v>621</v>
      </c>
    </row>
    <row r="733" spans="20:22" x14ac:dyDescent="0.2">
      <c r="T733" s="62" t="s">
        <v>1411</v>
      </c>
      <c r="U733" s="77" t="s">
        <v>1411</v>
      </c>
      <c r="V733" s="64" t="s">
        <v>624</v>
      </c>
    </row>
    <row r="734" spans="20:22" x14ac:dyDescent="0.2">
      <c r="T734" s="62" t="s">
        <v>1412</v>
      </c>
      <c r="U734" s="77" t="s">
        <v>1412</v>
      </c>
      <c r="V734" s="64" t="s">
        <v>643</v>
      </c>
    </row>
    <row r="735" spans="20:22" x14ac:dyDescent="0.2">
      <c r="T735" s="62" t="s">
        <v>1413</v>
      </c>
      <c r="U735" s="77" t="s">
        <v>1413</v>
      </c>
      <c r="V735" s="64" t="s">
        <v>645</v>
      </c>
    </row>
    <row r="736" spans="20:22" x14ac:dyDescent="0.2">
      <c r="T736" s="62" t="s">
        <v>1414</v>
      </c>
      <c r="U736" s="77" t="s">
        <v>1414</v>
      </c>
      <c r="V736" s="64" t="s">
        <v>647</v>
      </c>
    </row>
    <row r="737" spans="20:22" x14ac:dyDescent="0.2">
      <c r="T737" s="62" t="s">
        <v>1415</v>
      </c>
      <c r="U737" s="77" t="s">
        <v>1415</v>
      </c>
      <c r="V737" s="64" t="s">
        <v>650</v>
      </c>
    </row>
    <row r="738" spans="20:22" x14ac:dyDescent="0.2">
      <c r="T738" s="62" t="s">
        <v>1416</v>
      </c>
      <c r="U738" s="77" t="s">
        <v>1416</v>
      </c>
      <c r="V738" s="64" t="s">
        <v>653</v>
      </c>
    </row>
    <row r="739" spans="20:22" x14ac:dyDescent="0.2">
      <c r="T739" s="62" t="s">
        <v>1417</v>
      </c>
      <c r="U739" s="77" t="s">
        <v>1417</v>
      </c>
      <c r="V739" s="64" t="s">
        <v>621</v>
      </c>
    </row>
    <row r="740" spans="20:22" x14ac:dyDescent="0.2">
      <c r="T740" s="62" t="s">
        <v>1418</v>
      </c>
      <c r="U740" s="77" t="s">
        <v>1418</v>
      </c>
      <c r="V740" s="64" t="s">
        <v>624</v>
      </c>
    </row>
    <row r="741" spans="20:22" x14ac:dyDescent="0.2">
      <c r="T741" s="62" t="s">
        <v>1419</v>
      </c>
      <c r="U741" s="77" t="s">
        <v>1419</v>
      </c>
      <c r="V741" s="64" t="s">
        <v>643</v>
      </c>
    </row>
    <row r="742" spans="20:22" x14ac:dyDescent="0.2">
      <c r="T742" s="62" t="s">
        <v>1420</v>
      </c>
      <c r="U742" s="77" t="s">
        <v>1420</v>
      </c>
      <c r="V742" s="64" t="s">
        <v>645</v>
      </c>
    </row>
    <row r="743" spans="20:22" x14ac:dyDescent="0.2">
      <c r="T743" s="62" t="s">
        <v>1421</v>
      </c>
      <c r="U743" s="77" t="s">
        <v>1421</v>
      </c>
      <c r="V743" s="64" t="s">
        <v>647</v>
      </c>
    </row>
    <row r="744" spans="20:22" x14ac:dyDescent="0.2">
      <c r="T744" s="62" t="s">
        <v>1422</v>
      </c>
      <c r="U744" s="77" t="s">
        <v>1422</v>
      </c>
      <c r="V744" s="64" t="s">
        <v>650</v>
      </c>
    </row>
    <row r="745" spans="20:22" x14ac:dyDescent="0.2">
      <c r="T745" s="62" t="s">
        <v>1423</v>
      </c>
      <c r="U745" s="77" t="s">
        <v>1423</v>
      </c>
      <c r="V745" s="64" t="s">
        <v>653</v>
      </c>
    </row>
    <row r="746" spans="20:22" x14ac:dyDescent="0.2">
      <c r="T746" s="62" t="s">
        <v>1424</v>
      </c>
      <c r="U746" s="77" t="s">
        <v>1424</v>
      </c>
      <c r="V746" s="64" t="s">
        <v>621</v>
      </c>
    </row>
    <row r="747" spans="20:22" x14ac:dyDescent="0.2">
      <c r="T747" s="62" t="s">
        <v>1425</v>
      </c>
      <c r="U747" s="77" t="s">
        <v>1425</v>
      </c>
      <c r="V747" s="64" t="s">
        <v>624</v>
      </c>
    </row>
    <row r="748" spans="20:22" x14ac:dyDescent="0.2">
      <c r="T748" s="62" t="s">
        <v>1426</v>
      </c>
      <c r="U748" s="77" t="s">
        <v>1426</v>
      </c>
      <c r="V748" s="64" t="s">
        <v>643</v>
      </c>
    </row>
    <row r="749" spans="20:22" x14ac:dyDescent="0.2">
      <c r="T749" s="62" t="s">
        <v>1427</v>
      </c>
      <c r="U749" s="77" t="s">
        <v>1427</v>
      </c>
      <c r="V749" s="64" t="s">
        <v>645</v>
      </c>
    </row>
    <row r="750" spans="20:22" x14ac:dyDescent="0.2">
      <c r="T750" s="62" t="s">
        <v>1428</v>
      </c>
      <c r="U750" s="77" t="s">
        <v>1428</v>
      </c>
      <c r="V750" s="64" t="s">
        <v>647</v>
      </c>
    </row>
    <row r="751" spans="20:22" x14ac:dyDescent="0.2">
      <c r="T751" s="62" t="s">
        <v>1429</v>
      </c>
      <c r="U751" s="77" t="s">
        <v>1429</v>
      </c>
      <c r="V751" s="64" t="s">
        <v>650</v>
      </c>
    </row>
    <row r="752" spans="20:22" x14ac:dyDescent="0.2">
      <c r="T752" s="62" t="s">
        <v>1430</v>
      </c>
      <c r="U752" s="77" t="s">
        <v>1430</v>
      </c>
      <c r="V752" s="64" t="s">
        <v>653</v>
      </c>
    </row>
    <row r="753" spans="20:22" x14ac:dyDescent="0.2">
      <c r="T753" s="62" t="s">
        <v>1431</v>
      </c>
      <c r="U753" s="77" t="s">
        <v>1431</v>
      </c>
      <c r="V753" s="64" t="s">
        <v>621</v>
      </c>
    </row>
    <row r="754" spans="20:22" x14ac:dyDescent="0.2">
      <c r="T754" s="62" t="s">
        <v>1432</v>
      </c>
      <c r="U754" s="77" t="s">
        <v>1432</v>
      </c>
      <c r="V754" s="64" t="s">
        <v>624</v>
      </c>
    </row>
    <row r="755" spans="20:22" x14ac:dyDescent="0.2">
      <c r="T755" s="62" t="s">
        <v>1433</v>
      </c>
      <c r="U755" s="77" t="s">
        <v>1433</v>
      </c>
      <c r="V755" s="64" t="s">
        <v>643</v>
      </c>
    </row>
    <row r="756" spans="20:22" x14ac:dyDescent="0.2">
      <c r="T756" s="62" t="s">
        <v>1434</v>
      </c>
      <c r="U756" s="77" t="s">
        <v>1434</v>
      </c>
      <c r="V756" s="64" t="s">
        <v>645</v>
      </c>
    </row>
    <row r="757" spans="20:22" x14ac:dyDescent="0.2">
      <c r="T757" s="62" t="s">
        <v>1435</v>
      </c>
      <c r="U757" s="77" t="s">
        <v>1435</v>
      </c>
      <c r="V757" s="64" t="s">
        <v>647</v>
      </c>
    </row>
    <row r="758" spans="20:22" x14ac:dyDescent="0.2">
      <c r="T758" s="62" t="s">
        <v>1436</v>
      </c>
      <c r="U758" s="77" t="s">
        <v>1436</v>
      </c>
      <c r="V758" s="64" t="s">
        <v>650</v>
      </c>
    </row>
    <row r="759" spans="20:22" x14ac:dyDescent="0.2">
      <c r="T759" s="62" t="s">
        <v>1437</v>
      </c>
      <c r="U759" s="77" t="s">
        <v>1437</v>
      </c>
      <c r="V759" s="64" t="s">
        <v>653</v>
      </c>
    </row>
    <row r="760" spans="20:22" x14ac:dyDescent="0.2">
      <c r="T760" s="62" t="s">
        <v>1438</v>
      </c>
      <c r="U760" s="77" t="s">
        <v>1438</v>
      </c>
      <c r="V760" s="64" t="s">
        <v>621</v>
      </c>
    </row>
    <row r="761" spans="20:22" x14ac:dyDescent="0.2">
      <c r="T761" s="62" t="s">
        <v>1439</v>
      </c>
      <c r="U761" s="77" t="s">
        <v>1439</v>
      </c>
      <c r="V761" s="64" t="s">
        <v>624</v>
      </c>
    </row>
    <row r="762" spans="20:22" x14ac:dyDescent="0.2">
      <c r="T762" s="62" t="s">
        <v>1440</v>
      </c>
      <c r="U762" s="77" t="s">
        <v>1440</v>
      </c>
      <c r="V762" s="64" t="s">
        <v>643</v>
      </c>
    </row>
    <row r="763" spans="20:22" x14ac:dyDescent="0.2">
      <c r="T763" s="62" t="s">
        <v>1441</v>
      </c>
      <c r="U763" s="77" t="s">
        <v>1441</v>
      </c>
      <c r="V763" s="64" t="s">
        <v>645</v>
      </c>
    </row>
    <row r="764" spans="20:22" x14ac:dyDescent="0.2">
      <c r="T764" s="62" t="s">
        <v>1442</v>
      </c>
      <c r="U764" s="77" t="s">
        <v>1442</v>
      </c>
      <c r="V764" s="64" t="s">
        <v>647</v>
      </c>
    </row>
    <row r="765" spans="20:22" x14ac:dyDescent="0.2">
      <c r="T765" s="62" t="s">
        <v>1443</v>
      </c>
      <c r="U765" s="77" t="s">
        <v>1443</v>
      </c>
      <c r="V765" s="64" t="s">
        <v>650</v>
      </c>
    </row>
    <row r="766" spans="20:22" x14ac:dyDescent="0.2">
      <c r="T766" s="62" t="s">
        <v>1444</v>
      </c>
      <c r="U766" s="77" t="s">
        <v>1444</v>
      </c>
      <c r="V766" s="64" t="s">
        <v>653</v>
      </c>
    </row>
    <row r="767" spans="20:22" x14ac:dyDescent="0.2">
      <c r="T767" s="62" t="s">
        <v>1445</v>
      </c>
      <c r="U767" s="77" t="s">
        <v>1445</v>
      </c>
      <c r="V767" s="64" t="s">
        <v>621</v>
      </c>
    </row>
    <row r="768" spans="20:22" x14ac:dyDescent="0.2">
      <c r="T768" s="62" t="s">
        <v>1446</v>
      </c>
      <c r="U768" s="77" t="s">
        <v>1446</v>
      </c>
      <c r="V768" s="64" t="s">
        <v>624</v>
      </c>
    </row>
    <row r="769" spans="20:22" x14ac:dyDescent="0.2">
      <c r="T769" s="62" t="s">
        <v>1447</v>
      </c>
      <c r="U769" s="77" t="s">
        <v>1447</v>
      </c>
      <c r="V769" s="64" t="s">
        <v>643</v>
      </c>
    </row>
    <row r="770" spans="20:22" x14ac:dyDescent="0.2">
      <c r="T770" s="62" t="s">
        <v>1448</v>
      </c>
      <c r="U770" s="77" t="s">
        <v>1448</v>
      </c>
      <c r="V770" s="64" t="s">
        <v>645</v>
      </c>
    </row>
    <row r="771" spans="20:22" x14ac:dyDescent="0.2">
      <c r="T771" s="62" t="s">
        <v>1449</v>
      </c>
      <c r="U771" s="77" t="s">
        <v>1449</v>
      </c>
      <c r="V771" s="64" t="s">
        <v>647</v>
      </c>
    </row>
    <row r="772" spans="20:22" x14ac:dyDescent="0.2">
      <c r="T772" s="62" t="s">
        <v>1450</v>
      </c>
      <c r="U772" s="77" t="s">
        <v>1450</v>
      </c>
      <c r="V772" s="64" t="s">
        <v>650</v>
      </c>
    </row>
    <row r="773" spans="20:22" x14ac:dyDescent="0.2">
      <c r="T773" s="62" t="s">
        <v>1451</v>
      </c>
      <c r="U773" s="77" t="s">
        <v>1451</v>
      </c>
      <c r="V773" s="64" t="s">
        <v>653</v>
      </c>
    </row>
    <row r="774" spans="20:22" x14ac:dyDescent="0.2">
      <c r="T774" s="62" t="s">
        <v>1452</v>
      </c>
      <c r="U774" s="77" t="s">
        <v>1452</v>
      </c>
      <c r="V774" s="64" t="s">
        <v>621</v>
      </c>
    </row>
    <row r="775" spans="20:22" x14ac:dyDescent="0.2">
      <c r="T775" s="62" t="s">
        <v>1453</v>
      </c>
      <c r="U775" s="77" t="s">
        <v>1453</v>
      </c>
      <c r="V775" s="64" t="s">
        <v>624</v>
      </c>
    </row>
    <row r="776" spans="20:22" x14ac:dyDescent="0.2">
      <c r="T776" s="62" t="s">
        <v>1454</v>
      </c>
      <c r="U776" s="77" t="s">
        <v>1454</v>
      </c>
      <c r="V776" s="64" t="s">
        <v>643</v>
      </c>
    </row>
    <row r="777" spans="20:22" x14ac:dyDescent="0.2">
      <c r="T777" s="62" t="s">
        <v>1455</v>
      </c>
      <c r="U777" s="77" t="s">
        <v>1455</v>
      </c>
      <c r="V777" s="64" t="s">
        <v>645</v>
      </c>
    </row>
    <row r="778" spans="20:22" x14ac:dyDescent="0.2">
      <c r="T778" s="62" t="s">
        <v>1456</v>
      </c>
      <c r="U778" s="77" t="s">
        <v>1456</v>
      </c>
      <c r="V778" s="64" t="s">
        <v>647</v>
      </c>
    </row>
    <row r="779" spans="20:22" x14ac:dyDescent="0.2">
      <c r="T779" s="62" t="s">
        <v>1457</v>
      </c>
      <c r="U779" s="77" t="s">
        <v>1457</v>
      </c>
      <c r="V779" s="64" t="s">
        <v>650</v>
      </c>
    </row>
    <row r="780" spans="20:22" x14ac:dyDescent="0.2">
      <c r="T780" s="62" t="s">
        <v>1458</v>
      </c>
      <c r="U780" s="77" t="s">
        <v>1458</v>
      </c>
      <c r="V780" s="64" t="s">
        <v>653</v>
      </c>
    </row>
    <row r="781" spans="20:22" x14ac:dyDescent="0.2">
      <c r="T781" s="62" t="s">
        <v>1459</v>
      </c>
      <c r="U781" s="77" t="s">
        <v>1459</v>
      </c>
      <c r="V781" s="64" t="s">
        <v>621</v>
      </c>
    </row>
    <row r="782" spans="20:22" x14ac:dyDescent="0.2">
      <c r="T782" s="62" t="s">
        <v>1460</v>
      </c>
      <c r="U782" s="77" t="s">
        <v>1460</v>
      </c>
      <c r="V782" s="64" t="s">
        <v>624</v>
      </c>
    </row>
    <row r="783" spans="20:22" x14ac:dyDescent="0.2">
      <c r="T783" s="62" t="s">
        <v>1461</v>
      </c>
      <c r="U783" s="77" t="s">
        <v>1461</v>
      </c>
      <c r="V783" s="64" t="s">
        <v>643</v>
      </c>
    </row>
    <row r="784" spans="20:22" x14ac:dyDescent="0.2">
      <c r="T784" s="62" t="s">
        <v>1462</v>
      </c>
      <c r="U784" s="77" t="s">
        <v>1462</v>
      </c>
      <c r="V784" s="64" t="s">
        <v>645</v>
      </c>
    </row>
    <row r="785" spans="20:22" x14ac:dyDescent="0.2">
      <c r="T785" s="62" t="s">
        <v>1463</v>
      </c>
      <c r="U785" s="77" t="s">
        <v>1463</v>
      </c>
      <c r="V785" s="64" t="s">
        <v>647</v>
      </c>
    </row>
    <row r="786" spans="20:22" x14ac:dyDescent="0.2">
      <c r="T786" s="62" t="s">
        <v>1464</v>
      </c>
      <c r="U786" s="77" t="s">
        <v>1464</v>
      </c>
      <c r="V786" s="64" t="s">
        <v>650</v>
      </c>
    </row>
    <row r="787" spans="20:22" x14ac:dyDescent="0.2">
      <c r="T787" s="62" t="s">
        <v>1465</v>
      </c>
      <c r="U787" s="77" t="s">
        <v>1465</v>
      </c>
      <c r="V787" s="64" t="s">
        <v>653</v>
      </c>
    </row>
    <row r="788" spans="20:22" x14ac:dyDescent="0.2">
      <c r="T788" s="62" t="s">
        <v>1466</v>
      </c>
      <c r="U788" s="77" t="s">
        <v>1466</v>
      </c>
      <c r="V788" s="64" t="s">
        <v>621</v>
      </c>
    </row>
    <row r="789" spans="20:22" x14ac:dyDescent="0.2">
      <c r="T789" s="62" t="s">
        <v>1467</v>
      </c>
      <c r="U789" s="77" t="s">
        <v>1467</v>
      </c>
      <c r="V789" s="64" t="s">
        <v>624</v>
      </c>
    </row>
    <row r="790" spans="20:22" x14ac:dyDescent="0.2">
      <c r="T790" s="62" t="s">
        <v>1468</v>
      </c>
      <c r="U790" s="77" t="s">
        <v>1468</v>
      </c>
      <c r="V790" s="64" t="s">
        <v>643</v>
      </c>
    </row>
    <row r="791" spans="20:22" x14ac:dyDescent="0.2">
      <c r="T791" s="62" t="s">
        <v>1469</v>
      </c>
      <c r="U791" s="77" t="s">
        <v>1469</v>
      </c>
      <c r="V791" s="64" t="s">
        <v>645</v>
      </c>
    </row>
    <row r="792" spans="20:22" x14ac:dyDescent="0.2">
      <c r="T792" s="62" t="s">
        <v>1470</v>
      </c>
      <c r="U792" s="77" t="s">
        <v>1470</v>
      </c>
      <c r="V792" s="64" t="s">
        <v>647</v>
      </c>
    </row>
    <row r="793" spans="20:22" x14ac:dyDescent="0.2">
      <c r="T793" s="62" t="s">
        <v>1471</v>
      </c>
      <c r="U793" s="77" t="s">
        <v>1471</v>
      </c>
      <c r="V793" s="64" t="s">
        <v>650</v>
      </c>
    </row>
    <row r="794" spans="20:22" x14ac:dyDescent="0.2">
      <c r="T794" s="62" t="s">
        <v>1472</v>
      </c>
      <c r="U794" s="77" t="s">
        <v>1472</v>
      </c>
      <c r="V794" s="64" t="s">
        <v>653</v>
      </c>
    </row>
    <row r="795" spans="20:22" x14ac:dyDescent="0.2">
      <c r="T795" s="62" t="s">
        <v>1473</v>
      </c>
      <c r="U795" s="77" t="s">
        <v>1473</v>
      </c>
      <c r="V795" s="64" t="s">
        <v>621</v>
      </c>
    </row>
    <row r="796" spans="20:22" x14ac:dyDescent="0.2">
      <c r="T796" s="62" t="s">
        <v>1474</v>
      </c>
      <c r="U796" s="77" t="s">
        <v>1474</v>
      </c>
      <c r="V796" s="64" t="s">
        <v>624</v>
      </c>
    </row>
    <row r="797" spans="20:22" x14ac:dyDescent="0.2">
      <c r="T797" s="62" t="s">
        <v>1475</v>
      </c>
      <c r="U797" s="77" t="s">
        <v>1475</v>
      </c>
      <c r="V797" s="64" t="s">
        <v>643</v>
      </c>
    </row>
    <row r="798" spans="20:22" x14ac:dyDescent="0.2">
      <c r="T798" s="62" t="s">
        <v>1476</v>
      </c>
      <c r="U798" s="77" t="s">
        <v>1476</v>
      </c>
      <c r="V798" s="64" t="s">
        <v>645</v>
      </c>
    </row>
    <row r="799" spans="20:22" x14ac:dyDescent="0.2">
      <c r="T799" s="62" t="s">
        <v>1477</v>
      </c>
      <c r="U799" s="77" t="s">
        <v>1477</v>
      </c>
      <c r="V799" s="64" t="s">
        <v>647</v>
      </c>
    </row>
    <row r="800" spans="20:22" x14ac:dyDescent="0.2">
      <c r="T800" s="62" t="s">
        <v>1478</v>
      </c>
      <c r="U800" s="77" t="s">
        <v>1478</v>
      </c>
      <c r="V800" s="64" t="s">
        <v>650</v>
      </c>
    </row>
    <row r="801" spans="20:22" x14ac:dyDescent="0.2">
      <c r="T801" s="62" t="s">
        <v>1479</v>
      </c>
      <c r="U801" s="77" t="s">
        <v>1479</v>
      </c>
      <c r="V801" s="64" t="s">
        <v>653</v>
      </c>
    </row>
    <row r="802" spans="20:22" x14ac:dyDescent="0.2">
      <c r="T802" s="62" t="s">
        <v>1480</v>
      </c>
      <c r="U802" s="77" t="s">
        <v>1480</v>
      </c>
      <c r="V802" s="64" t="s">
        <v>621</v>
      </c>
    </row>
    <row r="803" spans="20:22" x14ac:dyDescent="0.2">
      <c r="T803" s="62" t="s">
        <v>1481</v>
      </c>
      <c r="U803" s="77" t="s">
        <v>1481</v>
      </c>
      <c r="V803" s="64" t="s">
        <v>624</v>
      </c>
    </row>
    <row r="804" spans="20:22" x14ac:dyDescent="0.2">
      <c r="T804" s="62" t="s">
        <v>1482</v>
      </c>
      <c r="U804" s="77" t="s">
        <v>1482</v>
      </c>
      <c r="V804" s="64" t="s">
        <v>643</v>
      </c>
    </row>
    <row r="805" spans="20:22" x14ac:dyDescent="0.2">
      <c r="T805" s="62" t="s">
        <v>1483</v>
      </c>
      <c r="U805" s="77" t="s">
        <v>1483</v>
      </c>
      <c r="V805" s="64" t="s">
        <v>645</v>
      </c>
    </row>
    <row r="806" spans="20:22" x14ac:dyDescent="0.2">
      <c r="T806" s="62" t="s">
        <v>1484</v>
      </c>
      <c r="U806" s="77" t="s">
        <v>1484</v>
      </c>
      <c r="V806" s="64" t="s">
        <v>647</v>
      </c>
    </row>
    <row r="807" spans="20:22" x14ac:dyDescent="0.2">
      <c r="T807" s="62" t="s">
        <v>1485</v>
      </c>
      <c r="U807" s="77" t="s">
        <v>1485</v>
      </c>
      <c r="V807" s="64" t="s">
        <v>650</v>
      </c>
    </row>
    <row r="808" spans="20:22" x14ac:dyDescent="0.2">
      <c r="T808" s="62" t="s">
        <v>1486</v>
      </c>
      <c r="U808" s="77" t="s">
        <v>1486</v>
      </c>
      <c r="V808" s="64" t="s">
        <v>653</v>
      </c>
    </row>
    <row r="809" spans="20:22" x14ac:dyDescent="0.2">
      <c r="T809" s="62" t="s">
        <v>1487</v>
      </c>
      <c r="U809" s="77" t="s">
        <v>1487</v>
      </c>
      <c r="V809" s="64" t="s">
        <v>621</v>
      </c>
    </row>
    <row r="810" spans="20:22" x14ac:dyDescent="0.2">
      <c r="T810" s="62" t="s">
        <v>1488</v>
      </c>
      <c r="U810" s="77" t="s">
        <v>1488</v>
      </c>
      <c r="V810" s="64" t="s">
        <v>624</v>
      </c>
    </row>
    <row r="811" spans="20:22" x14ac:dyDescent="0.2">
      <c r="T811" s="62" t="s">
        <v>1489</v>
      </c>
      <c r="U811" s="77" t="s">
        <v>1489</v>
      </c>
      <c r="V811" s="64" t="s">
        <v>643</v>
      </c>
    </row>
    <row r="812" spans="20:22" x14ac:dyDescent="0.2">
      <c r="T812" s="62" t="s">
        <v>1490</v>
      </c>
      <c r="U812" s="77" t="s">
        <v>1490</v>
      </c>
      <c r="V812" s="64" t="s">
        <v>645</v>
      </c>
    </row>
    <row r="813" spans="20:22" x14ac:dyDescent="0.2">
      <c r="T813" s="62" t="s">
        <v>1491</v>
      </c>
      <c r="U813" s="77" t="s">
        <v>1491</v>
      </c>
      <c r="V813" s="64" t="s">
        <v>647</v>
      </c>
    </row>
    <row r="814" spans="20:22" x14ac:dyDescent="0.2">
      <c r="T814" s="62" t="s">
        <v>1492</v>
      </c>
      <c r="U814" s="77" t="s">
        <v>1492</v>
      </c>
      <c r="V814" s="64" t="s">
        <v>650</v>
      </c>
    </row>
    <row r="815" spans="20:22" x14ac:dyDescent="0.2">
      <c r="T815" s="62" t="s">
        <v>1493</v>
      </c>
      <c r="U815" s="77" t="s">
        <v>1493</v>
      </c>
      <c r="V815" s="64" t="s">
        <v>653</v>
      </c>
    </row>
    <row r="816" spans="20:22" x14ac:dyDescent="0.2">
      <c r="T816" s="62" t="s">
        <v>1494</v>
      </c>
      <c r="U816" s="77" t="s">
        <v>1494</v>
      </c>
      <c r="V816" s="64" t="s">
        <v>621</v>
      </c>
    </row>
    <row r="817" spans="20:22" x14ac:dyDescent="0.2">
      <c r="T817" s="62" t="s">
        <v>1495</v>
      </c>
      <c r="U817" s="77" t="s">
        <v>1495</v>
      </c>
      <c r="V817" s="64" t="s">
        <v>624</v>
      </c>
    </row>
    <row r="818" spans="20:22" x14ac:dyDescent="0.2">
      <c r="T818" s="62" t="s">
        <v>1496</v>
      </c>
      <c r="U818" s="77" t="s">
        <v>1496</v>
      </c>
      <c r="V818" s="64" t="s">
        <v>643</v>
      </c>
    </row>
    <row r="819" spans="20:22" x14ac:dyDescent="0.2">
      <c r="T819" s="62" t="s">
        <v>1497</v>
      </c>
      <c r="U819" s="77" t="s">
        <v>1497</v>
      </c>
      <c r="V819" s="64" t="s">
        <v>645</v>
      </c>
    </row>
    <row r="820" spans="20:22" x14ac:dyDescent="0.2">
      <c r="T820" s="62" t="s">
        <v>1498</v>
      </c>
      <c r="U820" s="77" t="s">
        <v>1498</v>
      </c>
      <c r="V820" s="64" t="s">
        <v>647</v>
      </c>
    </row>
    <row r="821" spans="20:22" x14ac:dyDescent="0.2">
      <c r="T821" s="62" t="s">
        <v>1499</v>
      </c>
      <c r="U821" s="77" t="s">
        <v>1499</v>
      </c>
      <c r="V821" s="64" t="s">
        <v>650</v>
      </c>
    </row>
    <row r="822" spans="20:22" x14ac:dyDescent="0.2">
      <c r="T822" s="62" t="s">
        <v>1500</v>
      </c>
      <c r="U822" s="77" t="s">
        <v>1500</v>
      </c>
      <c r="V822" s="64" t="s">
        <v>653</v>
      </c>
    </row>
    <row r="823" spans="20:22" x14ac:dyDescent="0.2">
      <c r="T823" s="62" t="s">
        <v>1501</v>
      </c>
      <c r="U823" s="77" t="s">
        <v>1501</v>
      </c>
      <c r="V823" s="64" t="s">
        <v>621</v>
      </c>
    </row>
    <row r="824" spans="20:22" x14ac:dyDescent="0.2">
      <c r="T824" s="62" t="s">
        <v>1502</v>
      </c>
      <c r="U824" s="77" t="s">
        <v>1502</v>
      </c>
      <c r="V824" s="64" t="s">
        <v>624</v>
      </c>
    </row>
    <row r="825" spans="20:22" x14ac:dyDescent="0.2">
      <c r="T825" s="62" t="s">
        <v>1503</v>
      </c>
      <c r="U825" s="77" t="s">
        <v>1503</v>
      </c>
      <c r="V825" s="64" t="s">
        <v>643</v>
      </c>
    </row>
    <row r="826" spans="20:22" x14ac:dyDescent="0.2">
      <c r="T826" s="62" t="s">
        <v>1504</v>
      </c>
      <c r="U826" s="77" t="s">
        <v>1504</v>
      </c>
      <c r="V826" s="64" t="s">
        <v>645</v>
      </c>
    </row>
    <row r="827" spans="20:22" x14ac:dyDescent="0.2">
      <c r="T827" s="62" t="s">
        <v>1505</v>
      </c>
      <c r="U827" s="77" t="s">
        <v>1505</v>
      </c>
      <c r="V827" s="64" t="s">
        <v>647</v>
      </c>
    </row>
    <row r="828" spans="20:22" x14ac:dyDescent="0.2">
      <c r="T828" s="62" t="s">
        <v>1506</v>
      </c>
      <c r="U828" s="77" t="s">
        <v>1506</v>
      </c>
      <c r="V828" s="64" t="s">
        <v>650</v>
      </c>
    </row>
    <row r="829" spans="20:22" x14ac:dyDescent="0.2">
      <c r="T829" s="62" t="s">
        <v>1507</v>
      </c>
      <c r="U829" s="77" t="s">
        <v>1507</v>
      </c>
      <c r="V829" s="64" t="s">
        <v>653</v>
      </c>
    </row>
    <row r="830" spans="20:22" x14ac:dyDescent="0.2">
      <c r="T830" s="62" t="s">
        <v>1508</v>
      </c>
      <c r="U830" s="77" t="s">
        <v>1508</v>
      </c>
      <c r="V830" s="64" t="s">
        <v>621</v>
      </c>
    </row>
    <row r="831" spans="20:22" x14ac:dyDescent="0.2">
      <c r="T831" s="62" t="s">
        <v>1509</v>
      </c>
      <c r="U831" s="77" t="s">
        <v>1509</v>
      </c>
      <c r="V831" s="64" t="s">
        <v>624</v>
      </c>
    </row>
    <row r="832" spans="20:22" x14ac:dyDescent="0.2">
      <c r="T832" s="62" t="s">
        <v>1510</v>
      </c>
      <c r="U832" s="77" t="s">
        <v>1510</v>
      </c>
      <c r="V832" s="64" t="s">
        <v>643</v>
      </c>
    </row>
    <row r="833" spans="20:22" x14ac:dyDescent="0.2">
      <c r="T833" s="62" t="s">
        <v>1511</v>
      </c>
      <c r="U833" s="77" t="s">
        <v>1511</v>
      </c>
      <c r="V833" s="64" t="s">
        <v>645</v>
      </c>
    </row>
    <row r="834" spans="20:22" x14ac:dyDescent="0.2">
      <c r="T834" s="62" t="s">
        <v>1512</v>
      </c>
      <c r="U834" s="77" t="s">
        <v>1512</v>
      </c>
      <c r="V834" s="64" t="s">
        <v>647</v>
      </c>
    </row>
    <row r="835" spans="20:22" x14ac:dyDescent="0.2">
      <c r="T835" s="62" t="s">
        <v>1513</v>
      </c>
      <c r="U835" s="77" t="s">
        <v>1513</v>
      </c>
      <c r="V835" s="64" t="s">
        <v>650</v>
      </c>
    </row>
    <row r="836" spans="20:22" x14ac:dyDescent="0.2">
      <c r="T836" s="62" t="s">
        <v>1514</v>
      </c>
      <c r="U836" s="77" t="s">
        <v>1514</v>
      </c>
      <c r="V836" s="64" t="s">
        <v>653</v>
      </c>
    </row>
    <row r="837" spans="20:22" x14ac:dyDescent="0.2">
      <c r="T837" s="62" t="s">
        <v>1515</v>
      </c>
      <c r="U837" s="77" t="s">
        <v>1515</v>
      </c>
      <c r="V837" s="64" t="s">
        <v>621</v>
      </c>
    </row>
    <row r="838" spans="20:22" x14ac:dyDescent="0.2">
      <c r="T838" s="62" t="s">
        <v>1516</v>
      </c>
      <c r="U838" s="77" t="s">
        <v>1516</v>
      </c>
      <c r="V838" s="64" t="s">
        <v>624</v>
      </c>
    </row>
    <row r="839" spans="20:22" x14ac:dyDescent="0.2">
      <c r="T839" s="62" t="s">
        <v>1517</v>
      </c>
      <c r="U839" s="77" t="s">
        <v>1517</v>
      </c>
      <c r="V839" s="64" t="s">
        <v>643</v>
      </c>
    </row>
    <row r="840" spans="20:22" x14ac:dyDescent="0.2">
      <c r="T840" s="62" t="s">
        <v>1518</v>
      </c>
      <c r="U840" s="77" t="s">
        <v>1518</v>
      </c>
      <c r="V840" s="64" t="s">
        <v>645</v>
      </c>
    </row>
    <row r="841" spans="20:22" x14ac:dyDescent="0.2">
      <c r="T841" s="62" t="s">
        <v>1519</v>
      </c>
      <c r="U841" s="77" t="s">
        <v>1519</v>
      </c>
      <c r="V841" s="64" t="s">
        <v>647</v>
      </c>
    </row>
    <row r="842" spans="20:22" x14ac:dyDescent="0.2">
      <c r="T842" s="62" t="s">
        <v>1520</v>
      </c>
      <c r="U842" s="77" t="s">
        <v>1520</v>
      </c>
      <c r="V842" s="64" t="s">
        <v>650</v>
      </c>
    </row>
    <row r="843" spans="20:22" x14ac:dyDescent="0.2">
      <c r="T843" s="62" t="s">
        <v>1521</v>
      </c>
      <c r="U843" s="77" t="s">
        <v>1521</v>
      </c>
      <c r="V843" s="64" t="s">
        <v>653</v>
      </c>
    </row>
    <row r="844" spans="20:22" x14ac:dyDescent="0.2">
      <c r="T844" s="62" t="s">
        <v>1522</v>
      </c>
      <c r="U844" s="77" t="s">
        <v>1522</v>
      </c>
      <c r="V844" s="64" t="s">
        <v>621</v>
      </c>
    </row>
    <row r="845" spans="20:22" x14ac:dyDescent="0.2">
      <c r="T845" s="62" t="s">
        <v>1523</v>
      </c>
      <c r="U845" s="77" t="s">
        <v>1523</v>
      </c>
      <c r="V845" s="64" t="s">
        <v>624</v>
      </c>
    </row>
    <row r="846" spans="20:22" x14ac:dyDescent="0.2">
      <c r="T846" s="62" t="s">
        <v>1524</v>
      </c>
      <c r="U846" s="77" t="s">
        <v>1524</v>
      </c>
      <c r="V846" s="64" t="s">
        <v>643</v>
      </c>
    </row>
    <row r="847" spans="20:22" x14ac:dyDescent="0.2">
      <c r="T847" s="62" t="s">
        <v>1525</v>
      </c>
      <c r="U847" s="77" t="s">
        <v>1525</v>
      </c>
      <c r="V847" s="64" t="s">
        <v>645</v>
      </c>
    </row>
    <row r="848" spans="20:22" x14ac:dyDescent="0.2">
      <c r="T848" s="62" t="s">
        <v>1526</v>
      </c>
      <c r="U848" s="77" t="s">
        <v>1526</v>
      </c>
      <c r="V848" s="64" t="s">
        <v>647</v>
      </c>
    </row>
    <row r="849" spans="20:22" x14ac:dyDescent="0.2">
      <c r="T849" s="62" t="s">
        <v>1527</v>
      </c>
      <c r="U849" s="77" t="s">
        <v>1527</v>
      </c>
      <c r="V849" s="64" t="s">
        <v>650</v>
      </c>
    </row>
    <row r="850" spans="20:22" x14ac:dyDescent="0.2">
      <c r="T850" s="62" t="s">
        <v>1528</v>
      </c>
      <c r="U850" s="77" t="s">
        <v>1528</v>
      </c>
      <c r="V850" s="64" t="s">
        <v>653</v>
      </c>
    </row>
    <row r="851" spans="20:22" x14ac:dyDescent="0.2">
      <c r="T851" s="62" t="s">
        <v>1529</v>
      </c>
      <c r="U851" s="77" t="s">
        <v>1529</v>
      </c>
      <c r="V851" s="64" t="s">
        <v>621</v>
      </c>
    </row>
    <row r="852" spans="20:22" x14ac:dyDescent="0.2">
      <c r="T852" s="62" t="s">
        <v>1530</v>
      </c>
      <c r="U852" s="77" t="s">
        <v>1530</v>
      </c>
      <c r="V852" s="64" t="s">
        <v>624</v>
      </c>
    </row>
    <row r="853" spans="20:22" x14ac:dyDescent="0.2">
      <c r="T853" s="62" t="s">
        <v>1531</v>
      </c>
      <c r="U853" s="77" t="s">
        <v>1531</v>
      </c>
      <c r="V853" s="64" t="s">
        <v>643</v>
      </c>
    </row>
    <row r="854" spans="20:22" x14ac:dyDescent="0.2">
      <c r="T854" s="62" t="s">
        <v>1532</v>
      </c>
      <c r="U854" s="77" t="s">
        <v>1532</v>
      </c>
      <c r="V854" s="64" t="s">
        <v>645</v>
      </c>
    </row>
    <row r="855" spans="20:22" x14ac:dyDescent="0.2">
      <c r="T855" s="62" t="s">
        <v>1533</v>
      </c>
      <c r="U855" s="77" t="s">
        <v>1533</v>
      </c>
      <c r="V855" s="64" t="s">
        <v>647</v>
      </c>
    </row>
    <row r="856" spans="20:22" x14ac:dyDescent="0.2">
      <c r="T856" s="62" t="s">
        <v>1534</v>
      </c>
      <c r="U856" s="77" t="s">
        <v>1534</v>
      </c>
      <c r="V856" s="64" t="s">
        <v>650</v>
      </c>
    </row>
    <row r="857" spans="20:22" x14ac:dyDescent="0.2">
      <c r="T857" s="62" t="s">
        <v>1535</v>
      </c>
      <c r="U857" s="77" t="s">
        <v>1535</v>
      </c>
      <c r="V857" s="64" t="s">
        <v>653</v>
      </c>
    </row>
    <row r="858" spans="20:22" x14ac:dyDescent="0.2">
      <c r="T858" s="62" t="s">
        <v>1536</v>
      </c>
      <c r="U858" s="77" t="s">
        <v>1536</v>
      </c>
      <c r="V858" s="64" t="s">
        <v>621</v>
      </c>
    </row>
    <row r="859" spans="20:22" x14ac:dyDescent="0.2">
      <c r="T859" s="62" t="s">
        <v>1537</v>
      </c>
      <c r="U859" s="77" t="s">
        <v>1537</v>
      </c>
      <c r="V859" s="64" t="s">
        <v>624</v>
      </c>
    </row>
    <row r="860" spans="20:22" x14ac:dyDescent="0.2">
      <c r="T860" s="62" t="s">
        <v>1538</v>
      </c>
      <c r="U860" s="77" t="s">
        <v>1538</v>
      </c>
      <c r="V860" s="64" t="s">
        <v>643</v>
      </c>
    </row>
    <row r="861" spans="20:22" x14ac:dyDescent="0.2">
      <c r="T861" s="62" t="s">
        <v>1539</v>
      </c>
      <c r="U861" s="77" t="s">
        <v>1539</v>
      </c>
      <c r="V861" s="64" t="s">
        <v>645</v>
      </c>
    </row>
    <row r="862" spans="20:22" x14ac:dyDescent="0.2">
      <c r="T862" s="62" t="s">
        <v>1540</v>
      </c>
      <c r="U862" s="77" t="s">
        <v>1540</v>
      </c>
      <c r="V862" s="64" t="s">
        <v>647</v>
      </c>
    </row>
    <row r="863" spans="20:22" x14ac:dyDescent="0.2">
      <c r="T863" s="62" t="s">
        <v>1541</v>
      </c>
      <c r="U863" s="77" t="s">
        <v>1541</v>
      </c>
      <c r="V863" s="64" t="s">
        <v>650</v>
      </c>
    </row>
    <row r="864" spans="20:22" x14ac:dyDescent="0.2">
      <c r="T864" s="62" t="s">
        <v>1542</v>
      </c>
      <c r="U864" s="77" t="s">
        <v>1542</v>
      </c>
      <c r="V864" s="64" t="s">
        <v>653</v>
      </c>
    </row>
    <row r="865" spans="20:22" x14ac:dyDescent="0.2">
      <c r="T865" s="62" t="s">
        <v>1543</v>
      </c>
      <c r="U865" s="77" t="s">
        <v>1543</v>
      </c>
      <c r="V865" s="64" t="s">
        <v>621</v>
      </c>
    </row>
    <row r="866" spans="20:22" x14ac:dyDescent="0.2">
      <c r="T866" s="62" t="s">
        <v>1544</v>
      </c>
      <c r="U866" s="77" t="s">
        <v>1544</v>
      </c>
      <c r="V866" s="64" t="s">
        <v>624</v>
      </c>
    </row>
    <row r="867" spans="20:22" x14ac:dyDescent="0.2">
      <c r="T867" s="62" t="s">
        <v>1545</v>
      </c>
      <c r="U867" s="77" t="s">
        <v>1545</v>
      </c>
      <c r="V867" s="64" t="s">
        <v>643</v>
      </c>
    </row>
    <row r="868" spans="20:22" x14ac:dyDescent="0.2">
      <c r="T868" s="62" t="s">
        <v>1546</v>
      </c>
      <c r="U868" s="77" t="s">
        <v>1546</v>
      </c>
      <c r="V868" s="64" t="s">
        <v>645</v>
      </c>
    </row>
    <row r="869" spans="20:22" x14ac:dyDescent="0.2">
      <c r="T869" s="62" t="s">
        <v>1547</v>
      </c>
      <c r="U869" s="77" t="s">
        <v>1547</v>
      </c>
      <c r="V869" s="64" t="s">
        <v>647</v>
      </c>
    </row>
    <row r="870" spans="20:22" x14ac:dyDescent="0.2">
      <c r="T870" s="62" t="s">
        <v>1548</v>
      </c>
      <c r="U870" s="77" t="s">
        <v>1548</v>
      </c>
      <c r="V870" s="64" t="s">
        <v>650</v>
      </c>
    </row>
    <row r="871" spans="20:22" x14ac:dyDescent="0.2">
      <c r="T871" s="62" t="s">
        <v>1549</v>
      </c>
      <c r="U871" s="77" t="s">
        <v>1549</v>
      </c>
      <c r="V871" s="64" t="s">
        <v>653</v>
      </c>
    </row>
    <row r="872" spans="20:22" x14ac:dyDescent="0.2">
      <c r="T872" s="62" t="s">
        <v>1550</v>
      </c>
      <c r="U872" s="77" t="s">
        <v>1550</v>
      </c>
      <c r="V872" s="64" t="s">
        <v>621</v>
      </c>
    </row>
    <row r="873" spans="20:22" x14ac:dyDescent="0.2">
      <c r="T873" s="62" t="s">
        <v>1551</v>
      </c>
      <c r="U873" s="77" t="s">
        <v>1551</v>
      </c>
      <c r="V873" s="64" t="s">
        <v>624</v>
      </c>
    </row>
    <row r="874" spans="20:22" x14ac:dyDescent="0.2">
      <c r="T874" s="62" t="s">
        <v>1552</v>
      </c>
      <c r="U874" s="77" t="s">
        <v>1552</v>
      </c>
      <c r="V874" s="64" t="s">
        <v>643</v>
      </c>
    </row>
    <row r="875" spans="20:22" x14ac:dyDescent="0.2">
      <c r="T875" s="62" t="s">
        <v>1553</v>
      </c>
      <c r="U875" s="77" t="s">
        <v>1553</v>
      </c>
      <c r="V875" s="64" t="s">
        <v>645</v>
      </c>
    </row>
    <row r="876" spans="20:22" x14ac:dyDescent="0.2">
      <c r="T876" s="62" t="s">
        <v>1554</v>
      </c>
      <c r="U876" s="77" t="s">
        <v>1554</v>
      </c>
      <c r="V876" s="64" t="s">
        <v>647</v>
      </c>
    </row>
    <row r="877" spans="20:22" x14ac:dyDescent="0.2">
      <c r="T877" s="62" t="s">
        <v>1555</v>
      </c>
      <c r="U877" s="77" t="s">
        <v>1555</v>
      </c>
      <c r="V877" s="64" t="s">
        <v>650</v>
      </c>
    </row>
    <row r="878" spans="20:22" x14ac:dyDescent="0.2">
      <c r="T878" s="62" t="s">
        <v>1556</v>
      </c>
      <c r="U878" s="77" t="s">
        <v>1556</v>
      </c>
      <c r="V878" s="64" t="s">
        <v>653</v>
      </c>
    </row>
    <row r="879" spans="20:22" x14ac:dyDescent="0.2">
      <c r="T879" s="62" t="s">
        <v>1557</v>
      </c>
      <c r="U879" s="77" t="s">
        <v>1557</v>
      </c>
      <c r="V879" s="64" t="s">
        <v>621</v>
      </c>
    </row>
    <row r="880" spans="20:22" x14ac:dyDescent="0.2">
      <c r="T880" s="62" t="s">
        <v>1558</v>
      </c>
      <c r="U880" s="77" t="s">
        <v>1558</v>
      </c>
      <c r="V880" s="64" t="s">
        <v>624</v>
      </c>
    </row>
    <row r="881" spans="20:22" x14ac:dyDescent="0.2">
      <c r="T881" s="62" t="s">
        <v>1559</v>
      </c>
      <c r="U881" s="77" t="s">
        <v>1559</v>
      </c>
      <c r="V881" s="64" t="s">
        <v>643</v>
      </c>
    </row>
    <row r="882" spans="20:22" x14ac:dyDescent="0.2">
      <c r="T882" s="62" t="s">
        <v>1560</v>
      </c>
      <c r="U882" s="77" t="s">
        <v>1560</v>
      </c>
      <c r="V882" s="64" t="s">
        <v>645</v>
      </c>
    </row>
    <row r="883" spans="20:22" x14ac:dyDescent="0.2">
      <c r="T883" s="62" t="s">
        <v>1561</v>
      </c>
      <c r="U883" s="77" t="s">
        <v>1561</v>
      </c>
      <c r="V883" s="64" t="s">
        <v>647</v>
      </c>
    </row>
    <row r="884" spans="20:22" x14ac:dyDescent="0.2">
      <c r="T884" s="62" t="s">
        <v>1562</v>
      </c>
      <c r="U884" s="77" t="s">
        <v>1562</v>
      </c>
      <c r="V884" s="64" t="s">
        <v>650</v>
      </c>
    </row>
    <row r="885" spans="20:22" x14ac:dyDescent="0.2">
      <c r="T885" s="62" t="s">
        <v>1563</v>
      </c>
      <c r="U885" s="77" t="s">
        <v>1563</v>
      </c>
      <c r="V885" s="64" t="s">
        <v>653</v>
      </c>
    </row>
    <row r="886" spans="20:22" x14ac:dyDescent="0.2">
      <c r="T886" s="62" t="s">
        <v>1564</v>
      </c>
      <c r="U886" s="77" t="s">
        <v>1564</v>
      </c>
      <c r="V886" s="64" t="s">
        <v>621</v>
      </c>
    </row>
    <row r="887" spans="20:22" x14ac:dyDescent="0.2">
      <c r="T887" s="62" t="s">
        <v>1565</v>
      </c>
      <c r="U887" s="77" t="s">
        <v>1565</v>
      </c>
      <c r="V887" s="64" t="s">
        <v>624</v>
      </c>
    </row>
    <row r="888" spans="20:22" x14ac:dyDescent="0.2">
      <c r="T888" s="62" t="s">
        <v>1566</v>
      </c>
      <c r="U888" s="77" t="s">
        <v>1566</v>
      </c>
      <c r="V888" s="64" t="s">
        <v>643</v>
      </c>
    </row>
    <row r="889" spans="20:22" x14ac:dyDescent="0.2">
      <c r="T889" s="62" t="s">
        <v>1567</v>
      </c>
      <c r="U889" s="77" t="s">
        <v>1567</v>
      </c>
      <c r="V889" s="64" t="s">
        <v>645</v>
      </c>
    </row>
    <row r="890" spans="20:22" x14ac:dyDescent="0.2">
      <c r="T890" s="62" t="s">
        <v>1568</v>
      </c>
      <c r="U890" s="77" t="s">
        <v>1568</v>
      </c>
      <c r="V890" s="64" t="s">
        <v>647</v>
      </c>
    </row>
    <row r="891" spans="20:22" x14ac:dyDescent="0.2">
      <c r="T891" s="62" t="s">
        <v>1569</v>
      </c>
      <c r="U891" s="77" t="s">
        <v>1569</v>
      </c>
      <c r="V891" s="64" t="s">
        <v>650</v>
      </c>
    </row>
    <row r="892" spans="20:22" x14ac:dyDescent="0.2">
      <c r="T892" s="62" t="s">
        <v>1570</v>
      </c>
      <c r="U892" s="77" t="s">
        <v>1570</v>
      </c>
      <c r="V892" s="64" t="s">
        <v>653</v>
      </c>
    </row>
    <row r="893" spans="20:22" x14ac:dyDescent="0.2">
      <c r="T893" s="62" t="s">
        <v>1571</v>
      </c>
      <c r="U893" s="77" t="s">
        <v>1571</v>
      </c>
      <c r="V893" s="64" t="s">
        <v>621</v>
      </c>
    </row>
    <row r="894" spans="20:22" x14ac:dyDescent="0.2">
      <c r="T894" s="62" t="s">
        <v>1572</v>
      </c>
      <c r="U894" s="77" t="s">
        <v>1572</v>
      </c>
      <c r="V894" s="64" t="s">
        <v>624</v>
      </c>
    </row>
    <row r="895" spans="20:22" x14ac:dyDescent="0.2">
      <c r="T895" s="62" t="s">
        <v>1573</v>
      </c>
      <c r="U895" s="77" t="s">
        <v>1573</v>
      </c>
      <c r="V895" s="64" t="s">
        <v>643</v>
      </c>
    </row>
    <row r="896" spans="20:22" x14ac:dyDescent="0.2">
      <c r="T896" s="62" t="s">
        <v>1574</v>
      </c>
      <c r="U896" s="77" t="s">
        <v>1574</v>
      </c>
      <c r="V896" s="64" t="s">
        <v>645</v>
      </c>
    </row>
    <row r="897" spans="20:22" x14ac:dyDescent="0.2">
      <c r="T897" s="62" t="s">
        <v>1575</v>
      </c>
      <c r="U897" s="77" t="s">
        <v>1575</v>
      </c>
      <c r="V897" s="64" t="s">
        <v>647</v>
      </c>
    </row>
    <row r="898" spans="20:22" x14ac:dyDescent="0.2">
      <c r="T898" s="62" t="s">
        <v>1576</v>
      </c>
      <c r="U898" s="77" t="s">
        <v>1576</v>
      </c>
      <c r="V898" s="64" t="s">
        <v>650</v>
      </c>
    </row>
    <row r="899" spans="20:22" x14ac:dyDescent="0.2">
      <c r="T899" s="62" t="s">
        <v>1577</v>
      </c>
      <c r="U899" s="77" t="s">
        <v>1577</v>
      </c>
      <c r="V899" s="64" t="s">
        <v>653</v>
      </c>
    </row>
    <row r="900" spans="20:22" x14ac:dyDescent="0.2">
      <c r="T900" s="62" t="s">
        <v>1578</v>
      </c>
      <c r="U900" s="77" t="s">
        <v>1578</v>
      </c>
      <c r="V900" s="64" t="s">
        <v>621</v>
      </c>
    </row>
    <row r="901" spans="20:22" x14ac:dyDescent="0.2">
      <c r="T901" s="62" t="s">
        <v>1579</v>
      </c>
      <c r="U901" s="77" t="s">
        <v>1579</v>
      </c>
      <c r="V901" s="64" t="s">
        <v>624</v>
      </c>
    </row>
    <row r="902" spans="20:22" x14ac:dyDescent="0.2">
      <c r="T902" s="62" t="s">
        <v>1580</v>
      </c>
      <c r="U902" s="77" t="s">
        <v>1580</v>
      </c>
      <c r="V902" s="64" t="s">
        <v>643</v>
      </c>
    </row>
    <row r="903" spans="20:22" x14ac:dyDescent="0.2">
      <c r="T903" s="62" t="s">
        <v>1581</v>
      </c>
      <c r="U903" s="77" t="s">
        <v>1581</v>
      </c>
      <c r="V903" s="64" t="s">
        <v>645</v>
      </c>
    </row>
    <row r="904" spans="20:22" x14ac:dyDescent="0.2">
      <c r="T904" s="62" t="s">
        <v>1582</v>
      </c>
      <c r="U904" s="77" t="s">
        <v>1582</v>
      </c>
      <c r="V904" s="64" t="s">
        <v>647</v>
      </c>
    </row>
    <row r="905" spans="20:22" x14ac:dyDescent="0.2">
      <c r="T905" s="62" t="s">
        <v>1583</v>
      </c>
      <c r="U905" s="77" t="s">
        <v>1583</v>
      </c>
      <c r="V905" s="64" t="s">
        <v>650</v>
      </c>
    </row>
    <row r="906" spans="20:22" x14ac:dyDescent="0.2">
      <c r="T906" s="62" t="s">
        <v>1584</v>
      </c>
      <c r="U906" s="77" t="s">
        <v>1584</v>
      </c>
      <c r="V906" s="64" t="s">
        <v>653</v>
      </c>
    </row>
    <row r="907" spans="20:22" x14ac:dyDescent="0.2">
      <c r="T907" s="62" t="s">
        <v>1585</v>
      </c>
      <c r="U907" s="77" t="s">
        <v>1585</v>
      </c>
      <c r="V907" s="64" t="s">
        <v>621</v>
      </c>
    </row>
    <row r="908" spans="20:22" x14ac:dyDescent="0.2">
      <c r="T908" s="62" t="s">
        <v>1586</v>
      </c>
      <c r="U908" s="77" t="s">
        <v>1586</v>
      </c>
      <c r="V908" s="64" t="s">
        <v>624</v>
      </c>
    </row>
    <row r="909" spans="20:22" x14ac:dyDescent="0.2">
      <c r="T909" s="62" t="s">
        <v>1587</v>
      </c>
      <c r="U909" s="77" t="s">
        <v>1587</v>
      </c>
      <c r="V909" s="64" t="s">
        <v>643</v>
      </c>
    </row>
    <row r="910" spans="20:22" x14ac:dyDescent="0.2">
      <c r="T910" s="62" t="s">
        <v>1588</v>
      </c>
      <c r="U910" s="77" t="s">
        <v>1588</v>
      </c>
      <c r="V910" s="64" t="s">
        <v>645</v>
      </c>
    </row>
    <row r="911" spans="20:22" x14ac:dyDescent="0.2">
      <c r="T911" s="62" t="s">
        <v>1589</v>
      </c>
      <c r="U911" s="77" t="s">
        <v>1589</v>
      </c>
      <c r="V911" s="64" t="s">
        <v>647</v>
      </c>
    </row>
    <row r="912" spans="20:22" x14ac:dyDescent="0.2">
      <c r="T912" s="62" t="s">
        <v>1590</v>
      </c>
      <c r="U912" s="77" t="s">
        <v>1590</v>
      </c>
      <c r="V912" s="64" t="s">
        <v>650</v>
      </c>
    </row>
    <row r="913" spans="20:22" x14ac:dyDescent="0.2">
      <c r="T913" s="62" t="s">
        <v>1591</v>
      </c>
      <c r="U913" s="77" t="s">
        <v>1591</v>
      </c>
      <c r="V913" s="64" t="s">
        <v>653</v>
      </c>
    </row>
    <row r="914" spans="20:22" x14ac:dyDescent="0.2">
      <c r="T914" s="62" t="s">
        <v>1592</v>
      </c>
      <c r="U914" s="77" t="s">
        <v>1592</v>
      </c>
      <c r="V914" s="64" t="s">
        <v>621</v>
      </c>
    </row>
    <row r="915" spans="20:22" x14ac:dyDescent="0.2">
      <c r="T915" s="62" t="s">
        <v>1593</v>
      </c>
      <c r="U915" s="77" t="s">
        <v>1593</v>
      </c>
      <c r="V915" s="64" t="s">
        <v>624</v>
      </c>
    </row>
    <row r="916" spans="20:22" x14ac:dyDescent="0.2">
      <c r="T916" s="62" t="s">
        <v>1594</v>
      </c>
      <c r="U916" s="77" t="s">
        <v>1594</v>
      </c>
      <c r="V916" s="64" t="s">
        <v>643</v>
      </c>
    </row>
    <row r="917" spans="20:22" x14ac:dyDescent="0.2">
      <c r="T917" s="62" t="s">
        <v>1595</v>
      </c>
      <c r="U917" s="77" t="s">
        <v>1595</v>
      </c>
      <c r="V917" s="64" t="s">
        <v>645</v>
      </c>
    </row>
    <row r="918" spans="20:22" x14ac:dyDescent="0.2">
      <c r="T918" s="62" t="s">
        <v>1596</v>
      </c>
      <c r="U918" s="77" t="s">
        <v>1596</v>
      </c>
      <c r="V918" s="64" t="s">
        <v>647</v>
      </c>
    </row>
    <row r="919" spans="20:22" x14ac:dyDescent="0.2">
      <c r="T919" s="62" t="s">
        <v>1597</v>
      </c>
      <c r="U919" s="77" t="s">
        <v>1597</v>
      </c>
      <c r="V919" s="64" t="s">
        <v>650</v>
      </c>
    </row>
    <row r="920" spans="20:22" x14ac:dyDescent="0.2">
      <c r="T920" s="62" t="s">
        <v>1598</v>
      </c>
      <c r="U920" s="77" t="s">
        <v>1598</v>
      </c>
      <c r="V920" s="64" t="s">
        <v>653</v>
      </c>
    </row>
    <row r="921" spans="20:22" x14ac:dyDescent="0.2">
      <c r="T921" s="62" t="s">
        <v>1599</v>
      </c>
      <c r="U921" s="77" t="s">
        <v>1599</v>
      </c>
      <c r="V921" s="64" t="s">
        <v>621</v>
      </c>
    </row>
    <row r="922" spans="20:22" x14ac:dyDescent="0.2">
      <c r="T922" s="62" t="s">
        <v>1600</v>
      </c>
      <c r="U922" s="77" t="s">
        <v>1600</v>
      </c>
      <c r="V922" s="64" t="s">
        <v>624</v>
      </c>
    </row>
    <row r="923" spans="20:22" x14ac:dyDescent="0.2">
      <c r="T923" s="62" t="s">
        <v>1601</v>
      </c>
      <c r="U923" s="77" t="s">
        <v>1601</v>
      </c>
      <c r="V923" s="64" t="s">
        <v>643</v>
      </c>
    </row>
    <row r="924" spans="20:22" x14ac:dyDescent="0.2">
      <c r="T924" s="62" t="s">
        <v>1602</v>
      </c>
      <c r="U924" s="77" t="s">
        <v>1602</v>
      </c>
      <c r="V924" s="64" t="s">
        <v>645</v>
      </c>
    </row>
    <row r="925" spans="20:22" x14ac:dyDescent="0.2">
      <c r="T925" s="62" t="s">
        <v>1603</v>
      </c>
      <c r="U925" s="77" t="s">
        <v>1603</v>
      </c>
      <c r="V925" s="64" t="s">
        <v>647</v>
      </c>
    </row>
    <row r="926" spans="20:22" x14ac:dyDescent="0.2">
      <c r="T926" s="62" t="s">
        <v>1604</v>
      </c>
      <c r="U926" s="77" t="s">
        <v>1604</v>
      </c>
      <c r="V926" s="64" t="s">
        <v>650</v>
      </c>
    </row>
    <row r="927" spans="20:22" x14ac:dyDescent="0.2">
      <c r="T927" s="62" t="s">
        <v>1605</v>
      </c>
      <c r="U927" s="77" t="s">
        <v>1605</v>
      </c>
      <c r="V927" s="64" t="s">
        <v>653</v>
      </c>
    </row>
    <row r="928" spans="20:22" x14ac:dyDescent="0.2">
      <c r="T928" s="62" t="s">
        <v>1606</v>
      </c>
      <c r="U928" s="77" t="s">
        <v>1606</v>
      </c>
      <c r="V928" s="64" t="s">
        <v>621</v>
      </c>
    </row>
    <row r="929" spans="20:22" x14ac:dyDescent="0.2">
      <c r="T929" s="62" t="s">
        <v>1607</v>
      </c>
      <c r="U929" s="77" t="s">
        <v>1607</v>
      </c>
      <c r="V929" s="64" t="s">
        <v>624</v>
      </c>
    </row>
    <row r="930" spans="20:22" x14ac:dyDescent="0.2">
      <c r="T930" s="62" t="s">
        <v>1608</v>
      </c>
      <c r="U930" s="77" t="s">
        <v>1608</v>
      </c>
      <c r="V930" s="64" t="s">
        <v>643</v>
      </c>
    </row>
    <row r="931" spans="20:22" x14ac:dyDescent="0.2">
      <c r="T931" s="62" t="s">
        <v>1609</v>
      </c>
      <c r="U931" s="77" t="s">
        <v>1609</v>
      </c>
      <c r="V931" s="64" t="s">
        <v>645</v>
      </c>
    </row>
    <row r="932" spans="20:22" x14ac:dyDescent="0.2">
      <c r="T932" s="62" t="s">
        <v>1610</v>
      </c>
      <c r="U932" s="77" t="s">
        <v>1610</v>
      </c>
      <c r="V932" s="64" t="s">
        <v>647</v>
      </c>
    </row>
    <row r="933" spans="20:22" x14ac:dyDescent="0.2">
      <c r="T933" s="62" t="s">
        <v>1611</v>
      </c>
      <c r="U933" s="77" t="s">
        <v>1611</v>
      </c>
      <c r="V933" s="64" t="s">
        <v>650</v>
      </c>
    </row>
    <row r="934" spans="20:22" x14ac:dyDescent="0.2">
      <c r="T934" s="62" t="s">
        <v>1612</v>
      </c>
      <c r="U934" s="77" t="s">
        <v>1612</v>
      </c>
      <c r="V934" s="64" t="s">
        <v>653</v>
      </c>
    </row>
    <row r="935" spans="20:22" x14ac:dyDescent="0.2">
      <c r="T935" s="62" t="s">
        <v>1613</v>
      </c>
      <c r="U935" s="77" t="s">
        <v>1613</v>
      </c>
      <c r="V935" s="64" t="s">
        <v>621</v>
      </c>
    </row>
    <row r="936" spans="20:22" x14ac:dyDescent="0.2">
      <c r="T936" s="62" t="s">
        <v>1614</v>
      </c>
      <c r="U936" s="77" t="s">
        <v>1614</v>
      </c>
      <c r="V936" s="64" t="s">
        <v>624</v>
      </c>
    </row>
    <row r="937" spans="20:22" x14ac:dyDescent="0.2">
      <c r="T937" s="62" t="s">
        <v>1615</v>
      </c>
      <c r="U937" s="77" t="s">
        <v>1615</v>
      </c>
      <c r="V937" s="64" t="s">
        <v>643</v>
      </c>
    </row>
    <row r="938" spans="20:22" x14ac:dyDescent="0.2">
      <c r="T938" s="62" t="s">
        <v>1616</v>
      </c>
      <c r="U938" s="77" t="s">
        <v>1616</v>
      </c>
      <c r="V938" s="64" t="s">
        <v>645</v>
      </c>
    </row>
    <row r="939" spans="20:22" x14ac:dyDescent="0.2">
      <c r="T939" s="62" t="s">
        <v>1617</v>
      </c>
      <c r="U939" s="77" t="s">
        <v>1617</v>
      </c>
      <c r="V939" s="64" t="s">
        <v>647</v>
      </c>
    </row>
    <row r="940" spans="20:22" x14ac:dyDescent="0.2">
      <c r="T940" s="62" t="s">
        <v>1618</v>
      </c>
      <c r="U940" s="77" t="s">
        <v>1618</v>
      </c>
      <c r="V940" s="64" t="s">
        <v>650</v>
      </c>
    </row>
    <row r="941" spans="20:22" x14ac:dyDescent="0.2">
      <c r="T941" s="62" t="s">
        <v>1619</v>
      </c>
      <c r="U941" s="77" t="s">
        <v>1619</v>
      </c>
      <c r="V941" s="64" t="s">
        <v>653</v>
      </c>
    </row>
    <row r="942" spans="20:22" x14ac:dyDescent="0.2">
      <c r="T942" s="62" t="s">
        <v>1620</v>
      </c>
      <c r="U942" s="77" t="s">
        <v>1620</v>
      </c>
      <c r="V942" s="64" t="s">
        <v>621</v>
      </c>
    </row>
    <row r="943" spans="20:22" x14ac:dyDescent="0.2">
      <c r="T943" s="62" t="s">
        <v>1621</v>
      </c>
      <c r="U943" s="77" t="s">
        <v>1621</v>
      </c>
      <c r="V943" s="64" t="s">
        <v>624</v>
      </c>
    </row>
    <row r="944" spans="20:22" x14ac:dyDescent="0.2">
      <c r="T944" s="62" t="s">
        <v>1622</v>
      </c>
      <c r="U944" s="77" t="s">
        <v>1622</v>
      </c>
      <c r="V944" s="64" t="s">
        <v>643</v>
      </c>
    </row>
    <row r="945" spans="20:22" x14ac:dyDescent="0.2">
      <c r="T945" s="62" t="s">
        <v>1623</v>
      </c>
      <c r="U945" s="77" t="s">
        <v>1623</v>
      </c>
      <c r="V945" s="64" t="s">
        <v>645</v>
      </c>
    </row>
    <row r="946" spans="20:22" x14ac:dyDescent="0.2">
      <c r="T946" s="62" t="s">
        <v>1624</v>
      </c>
      <c r="U946" s="77" t="s">
        <v>1624</v>
      </c>
      <c r="V946" s="64" t="s">
        <v>647</v>
      </c>
    </row>
    <row r="947" spans="20:22" x14ac:dyDescent="0.2">
      <c r="T947" s="62" t="s">
        <v>1625</v>
      </c>
      <c r="U947" s="77" t="s">
        <v>1625</v>
      </c>
      <c r="V947" s="64" t="s">
        <v>650</v>
      </c>
    </row>
    <row r="948" spans="20:22" x14ac:dyDescent="0.2">
      <c r="T948" s="62" t="s">
        <v>1626</v>
      </c>
      <c r="U948" s="77" t="s">
        <v>1626</v>
      </c>
      <c r="V948" s="64" t="s">
        <v>653</v>
      </c>
    </row>
    <row r="949" spans="20:22" x14ac:dyDescent="0.2">
      <c r="T949" s="62" t="s">
        <v>1627</v>
      </c>
      <c r="U949" s="77" t="s">
        <v>1627</v>
      </c>
      <c r="V949" s="64" t="s">
        <v>621</v>
      </c>
    </row>
    <row r="950" spans="20:22" x14ac:dyDescent="0.2">
      <c r="T950" s="62" t="s">
        <v>1628</v>
      </c>
      <c r="U950" s="77" t="s">
        <v>1628</v>
      </c>
      <c r="V950" s="64" t="s">
        <v>624</v>
      </c>
    </row>
    <row r="951" spans="20:22" x14ac:dyDescent="0.2">
      <c r="T951" s="62" t="s">
        <v>1629</v>
      </c>
      <c r="U951" s="77" t="s">
        <v>1629</v>
      </c>
      <c r="V951" s="64" t="s">
        <v>643</v>
      </c>
    </row>
    <row r="952" spans="20:22" x14ac:dyDescent="0.2">
      <c r="T952" s="62" t="s">
        <v>1630</v>
      </c>
      <c r="U952" s="77" t="s">
        <v>1630</v>
      </c>
      <c r="V952" s="64" t="s">
        <v>645</v>
      </c>
    </row>
    <row r="953" spans="20:22" x14ac:dyDescent="0.2">
      <c r="T953" s="62" t="s">
        <v>1631</v>
      </c>
      <c r="U953" s="77" t="s">
        <v>1631</v>
      </c>
      <c r="V953" s="64" t="s">
        <v>647</v>
      </c>
    </row>
    <row r="954" spans="20:22" x14ac:dyDescent="0.2">
      <c r="T954" s="62" t="s">
        <v>1632</v>
      </c>
      <c r="U954" s="77" t="s">
        <v>1632</v>
      </c>
      <c r="V954" s="64" t="s">
        <v>650</v>
      </c>
    </row>
    <row r="955" spans="20:22" x14ac:dyDescent="0.2">
      <c r="T955" s="62" t="s">
        <v>1633</v>
      </c>
      <c r="U955" s="77" t="s">
        <v>1633</v>
      </c>
      <c r="V955" s="64" t="s">
        <v>653</v>
      </c>
    </row>
    <row r="956" spans="20:22" x14ac:dyDescent="0.2">
      <c r="T956" s="62" t="s">
        <v>1634</v>
      </c>
      <c r="U956" s="77" t="s">
        <v>1634</v>
      </c>
      <c r="V956" s="64" t="s">
        <v>621</v>
      </c>
    </row>
    <row r="957" spans="20:22" x14ac:dyDescent="0.2">
      <c r="T957" s="62" t="s">
        <v>1635</v>
      </c>
      <c r="U957" s="77" t="s">
        <v>1635</v>
      </c>
      <c r="V957" s="64" t="s">
        <v>624</v>
      </c>
    </row>
    <row r="958" spans="20:22" x14ac:dyDescent="0.2">
      <c r="T958" s="62" t="s">
        <v>1636</v>
      </c>
      <c r="U958" s="77" t="s">
        <v>1636</v>
      </c>
      <c r="V958" s="64" t="s">
        <v>643</v>
      </c>
    </row>
    <row r="959" spans="20:22" x14ac:dyDescent="0.2">
      <c r="T959" s="62" t="s">
        <v>1637</v>
      </c>
      <c r="U959" s="77" t="s">
        <v>1637</v>
      </c>
      <c r="V959" s="64" t="s">
        <v>645</v>
      </c>
    </row>
    <row r="960" spans="20:22" x14ac:dyDescent="0.2">
      <c r="T960" s="62" t="s">
        <v>1638</v>
      </c>
      <c r="U960" s="77" t="s">
        <v>1638</v>
      </c>
      <c r="V960" s="64" t="s">
        <v>647</v>
      </c>
    </row>
    <row r="961" spans="20:22" x14ac:dyDescent="0.2">
      <c r="T961" s="62" t="s">
        <v>1639</v>
      </c>
      <c r="U961" s="77" t="s">
        <v>1639</v>
      </c>
      <c r="V961" s="64" t="s">
        <v>650</v>
      </c>
    </row>
    <row r="962" spans="20:22" x14ac:dyDescent="0.2">
      <c r="T962" s="62" t="s">
        <v>1640</v>
      </c>
      <c r="U962" s="77" t="s">
        <v>1640</v>
      </c>
      <c r="V962" s="64" t="s">
        <v>653</v>
      </c>
    </row>
    <row r="963" spans="20:22" x14ac:dyDescent="0.2">
      <c r="T963" s="62" t="s">
        <v>1641</v>
      </c>
      <c r="U963" s="77" t="s">
        <v>1641</v>
      </c>
      <c r="V963" s="64" t="s">
        <v>621</v>
      </c>
    </row>
    <row r="964" spans="20:22" x14ac:dyDescent="0.2">
      <c r="T964" s="62" t="s">
        <v>1642</v>
      </c>
      <c r="U964" s="77" t="s">
        <v>1642</v>
      </c>
      <c r="V964" s="64" t="s">
        <v>624</v>
      </c>
    </row>
    <row r="965" spans="20:22" x14ac:dyDescent="0.2">
      <c r="T965" s="62" t="s">
        <v>1643</v>
      </c>
      <c r="U965" s="77" t="s">
        <v>1643</v>
      </c>
      <c r="V965" s="64" t="s">
        <v>643</v>
      </c>
    </row>
    <row r="966" spans="20:22" x14ac:dyDescent="0.2">
      <c r="T966" s="62" t="s">
        <v>1644</v>
      </c>
      <c r="U966" s="77" t="s">
        <v>1644</v>
      </c>
      <c r="V966" s="64" t="s">
        <v>645</v>
      </c>
    </row>
    <row r="967" spans="20:22" x14ac:dyDescent="0.2">
      <c r="T967" s="62" t="s">
        <v>1645</v>
      </c>
      <c r="U967" s="77" t="s">
        <v>1645</v>
      </c>
      <c r="V967" s="64" t="s">
        <v>647</v>
      </c>
    </row>
    <row r="968" spans="20:22" x14ac:dyDescent="0.2">
      <c r="T968" s="62" t="s">
        <v>1646</v>
      </c>
      <c r="U968" s="77" t="s">
        <v>1646</v>
      </c>
      <c r="V968" s="64" t="s">
        <v>650</v>
      </c>
    </row>
    <row r="969" spans="20:22" x14ac:dyDescent="0.2">
      <c r="T969" s="62" t="s">
        <v>1647</v>
      </c>
      <c r="U969" s="77" t="s">
        <v>1647</v>
      </c>
      <c r="V969" s="64" t="s">
        <v>653</v>
      </c>
    </row>
    <row r="970" spans="20:22" x14ac:dyDescent="0.2">
      <c r="T970" s="62" t="s">
        <v>1648</v>
      </c>
      <c r="U970" s="77" t="s">
        <v>1648</v>
      </c>
      <c r="V970" s="64" t="s">
        <v>621</v>
      </c>
    </row>
    <row r="971" spans="20:22" x14ac:dyDescent="0.2">
      <c r="T971" s="62" t="s">
        <v>1649</v>
      </c>
      <c r="U971" s="77" t="s">
        <v>1649</v>
      </c>
      <c r="V971" s="64" t="s">
        <v>624</v>
      </c>
    </row>
    <row r="972" spans="20:22" x14ac:dyDescent="0.2">
      <c r="T972" s="62" t="s">
        <v>1650</v>
      </c>
      <c r="U972" s="77" t="s">
        <v>1650</v>
      </c>
      <c r="V972" s="64" t="s">
        <v>643</v>
      </c>
    </row>
    <row r="973" spans="20:22" x14ac:dyDescent="0.2">
      <c r="T973" s="62" t="s">
        <v>1651</v>
      </c>
      <c r="U973" s="77" t="s">
        <v>1651</v>
      </c>
      <c r="V973" s="64" t="s">
        <v>645</v>
      </c>
    </row>
    <row r="974" spans="20:22" x14ac:dyDescent="0.2">
      <c r="T974" s="62" t="s">
        <v>1652</v>
      </c>
      <c r="U974" s="77" t="s">
        <v>1652</v>
      </c>
      <c r="V974" s="64" t="s">
        <v>647</v>
      </c>
    </row>
    <row r="975" spans="20:22" x14ac:dyDescent="0.2">
      <c r="T975" s="62" t="s">
        <v>1653</v>
      </c>
      <c r="U975" s="77" t="s">
        <v>1653</v>
      </c>
      <c r="V975" s="64" t="s">
        <v>650</v>
      </c>
    </row>
    <row r="976" spans="20:22" x14ac:dyDescent="0.2">
      <c r="T976" s="62" t="s">
        <v>1654</v>
      </c>
      <c r="U976" s="77" t="s">
        <v>1654</v>
      </c>
      <c r="V976" s="64" t="s">
        <v>653</v>
      </c>
    </row>
    <row r="977" spans="20:22" x14ac:dyDescent="0.2">
      <c r="T977" s="62" t="s">
        <v>1655</v>
      </c>
      <c r="U977" s="77" t="s">
        <v>1655</v>
      </c>
      <c r="V977" s="64" t="s">
        <v>621</v>
      </c>
    </row>
    <row r="978" spans="20:22" x14ac:dyDescent="0.2">
      <c r="T978" s="62" t="s">
        <v>1656</v>
      </c>
      <c r="U978" s="77" t="s">
        <v>1656</v>
      </c>
      <c r="V978" s="64" t="s">
        <v>624</v>
      </c>
    </row>
    <row r="979" spans="20:22" x14ac:dyDescent="0.2">
      <c r="T979" s="62" t="s">
        <v>1657</v>
      </c>
      <c r="U979" s="77" t="s">
        <v>1657</v>
      </c>
      <c r="V979" s="64" t="s">
        <v>643</v>
      </c>
    </row>
    <row r="980" spans="20:22" x14ac:dyDescent="0.2">
      <c r="T980" s="62" t="s">
        <v>1658</v>
      </c>
      <c r="U980" s="77" t="s">
        <v>1658</v>
      </c>
      <c r="V980" s="64" t="s">
        <v>645</v>
      </c>
    </row>
    <row r="981" spans="20:22" x14ac:dyDescent="0.2">
      <c r="T981" s="62" t="s">
        <v>1659</v>
      </c>
      <c r="U981" s="77" t="s">
        <v>1659</v>
      </c>
      <c r="V981" s="64" t="s">
        <v>647</v>
      </c>
    </row>
    <row r="982" spans="20:22" x14ac:dyDescent="0.2">
      <c r="T982" s="62" t="s">
        <v>1660</v>
      </c>
      <c r="U982" s="77" t="s">
        <v>1660</v>
      </c>
      <c r="V982" s="64" t="s">
        <v>650</v>
      </c>
    </row>
    <row r="983" spans="20:22" x14ac:dyDescent="0.2">
      <c r="T983" s="62" t="s">
        <v>1661</v>
      </c>
      <c r="U983" s="77" t="s">
        <v>1661</v>
      </c>
      <c r="V983" s="64" t="s">
        <v>653</v>
      </c>
    </row>
    <row r="984" spans="20:22" x14ac:dyDescent="0.2">
      <c r="T984" s="62" t="s">
        <v>1662</v>
      </c>
      <c r="U984" s="77" t="s">
        <v>1662</v>
      </c>
      <c r="V984" s="64" t="s">
        <v>621</v>
      </c>
    </row>
    <row r="985" spans="20:22" x14ac:dyDescent="0.2">
      <c r="T985" s="62" t="s">
        <v>1663</v>
      </c>
      <c r="U985" s="77" t="s">
        <v>1663</v>
      </c>
      <c r="V985" s="64" t="s">
        <v>624</v>
      </c>
    </row>
    <row r="986" spans="20:22" x14ac:dyDescent="0.2">
      <c r="T986" s="62" t="s">
        <v>1664</v>
      </c>
      <c r="U986" s="77" t="s">
        <v>1664</v>
      </c>
      <c r="V986" s="64" t="s">
        <v>643</v>
      </c>
    </row>
    <row r="987" spans="20:22" x14ac:dyDescent="0.2">
      <c r="T987" s="62" t="s">
        <v>1665</v>
      </c>
      <c r="U987" s="77" t="s">
        <v>1665</v>
      </c>
      <c r="V987" s="64" t="s">
        <v>645</v>
      </c>
    </row>
    <row r="988" spans="20:22" x14ac:dyDescent="0.2">
      <c r="T988" s="62" t="s">
        <v>1666</v>
      </c>
      <c r="U988" s="77" t="s">
        <v>1666</v>
      </c>
      <c r="V988" s="64" t="s">
        <v>647</v>
      </c>
    </row>
    <row r="989" spans="20:22" x14ac:dyDescent="0.2">
      <c r="T989" s="62" t="s">
        <v>1667</v>
      </c>
      <c r="U989" s="77" t="s">
        <v>1667</v>
      </c>
      <c r="V989" s="64" t="s">
        <v>650</v>
      </c>
    </row>
    <row r="990" spans="20:22" x14ac:dyDescent="0.2">
      <c r="T990" s="62" t="s">
        <v>1668</v>
      </c>
      <c r="U990" s="77" t="s">
        <v>1668</v>
      </c>
      <c r="V990" s="64" t="s">
        <v>653</v>
      </c>
    </row>
    <row r="991" spans="20:22" x14ac:dyDescent="0.2">
      <c r="T991" s="62" t="s">
        <v>1669</v>
      </c>
      <c r="U991" s="77" t="s">
        <v>1669</v>
      </c>
      <c r="V991" s="64" t="s">
        <v>621</v>
      </c>
    </row>
    <row r="992" spans="20:22" x14ac:dyDescent="0.2">
      <c r="T992" s="62" t="s">
        <v>1670</v>
      </c>
      <c r="U992" s="77" t="s">
        <v>1670</v>
      </c>
      <c r="V992" s="64" t="s">
        <v>624</v>
      </c>
    </row>
    <row r="993" spans="20:22" x14ac:dyDescent="0.2">
      <c r="T993" s="62" t="s">
        <v>1671</v>
      </c>
      <c r="U993" s="77" t="s">
        <v>1671</v>
      </c>
      <c r="V993" s="64" t="s">
        <v>643</v>
      </c>
    </row>
    <row r="994" spans="20:22" x14ac:dyDescent="0.2">
      <c r="T994" s="62" t="s">
        <v>1672</v>
      </c>
      <c r="U994" s="77" t="s">
        <v>1672</v>
      </c>
      <c r="V994" s="64" t="s">
        <v>645</v>
      </c>
    </row>
    <row r="995" spans="20:22" x14ac:dyDescent="0.2">
      <c r="T995" s="62" t="s">
        <v>1673</v>
      </c>
      <c r="U995" s="77" t="s">
        <v>1673</v>
      </c>
      <c r="V995" s="64" t="s">
        <v>647</v>
      </c>
    </row>
    <row r="996" spans="20:22" x14ac:dyDescent="0.2">
      <c r="T996" s="62" t="s">
        <v>1674</v>
      </c>
      <c r="U996" s="77" t="s">
        <v>1674</v>
      </c>
      <c r="V996" s="64" t="s">
        <v>650</v>
      </c>
    </row>
    <row r="997" spans="20:22" x14ac:dyDescent="0.2">
      <c r="T997" s="62" t="s">
        <v>1675</v>
      </c>
      <c r="U997" s="77" t="s">
        <v>1675</v>
      </c>
      <c r="V997" s="64" t="s">
        <v>653</v>
      </c>
    </row>
    <row r="998" spans="20:22" x14ac:dyDescent="0.2">
      <c r="T998" s="62" t="s">
        <v>1676</v>
      </c>
      <c r="U998" s="77" t="s">
        <v>1676</v>
      </c>
      <c r="V998" s="64" t="s">
        <v>621</v>
      </c>
    </row>
    <row r="999" spans="20:22" x14ac:dyDescent="0.2">
      <c r="T999" s="62" t="s">
        <v>1677</v>
      </c>
      <c r="U999" s="77" t="s">
        <v>1677</v>
      </c>
      <c r="V999" s="64" t="s">
        <v>624</v>
      </c>
    </row>
    <row r="1000" spans="20:22" x14ac:dyDescent="0.2">
      <c r="T1000" s="62" t="s">
        <v>1678</v>
      </c>
      <c r="U1000" s="77" t="s">
        <v>1678</v>
      </c>
      <c r="V1000" s="64" t="s">
        <v>643</v>
      </c>
    </row>
    <row r="1001" spans="20:22" x14ac:dyDescent="0.2">
      <c r="T1001" s="62" t="s">
        <v>1679</v>
      </c>
      <c r="U1001" s="77" t="s">
        <v>1679</v>
      </c>
      <c r="V1001" s="64" t="s">
        <v>645</v>
      </c>
    </row>
    <row r="1002" spans="20:22" x14ac:dyDescent="0.2">
      <c r="T1002" s="62" t="s">
        <v>1680</v>
      </c>
      <c r="U1002" s="77" t="s">
        <v>1680</v>
      </c>
      <c r="V1002" s="64" t="s">
        <v>647</v>
      </c>
    </row>
    <row r="1003" spans="20:22" x14ac:dyDescent="0.2">
      <c r="T1003" s="62" t="s">
        <v>1681</v>
      </c>
      <c r="U1003" s="77" t="s">
        <v>1681</v>
      </c>
      <c r="V1003" s="64" t="s">
        <v>650</v>
      </c>
    </row>
    <row r="1004" spans="20:22" x14ac:dyDescent="0.2">
      <c r="T1004" s="62" t="s">
        <v>1682</v>
      </c>
      <c r="U1004" s="77" t="s">
        <v>1682</v>
      </c>
      <c r="V1004" s="64" t="s">
        <v>653</v>
      </c>
    </row>
    <row r="1005" spans="20:22" x14ac:dyDescent="0.2">
      <c r="T1005" s="62" t="s">
        <v>1683</v>
      </c>
      <c r="U1005" s="77" t="s">
        <v>1683</v>
      </c>
      <c r="V1005" s="64" t="s">
        <v>621</v>
      </c>
    </row>
    <row r="1006" spans="20:22" x14ac:dyDescent="0.2">
      <c r="T1006" s="62" t="s">
        <v>1684</v>
      </c>
      <c r="U1006" s="77" t="s">
        <v>1684</v>
      </c>
      <c r="V1006" s="64" t="s">
        <v>624</v>
      </c>
    </row>
    <row r="1007" spans="20:22" x14ac:dyDescent="0.2">
      <c r="T1007" s="62" t="s">
        <v>1685</v>
      </c>
      <c r="U1007" s="77" t="s">
        <v>1685</v>
      </c>
      <c r="V1007" s="64" t="s">
        <v>643</v>
      </c>
    </row>
    <row r="1008" spans="20:22" x14ac:dyDescent="0.2">
      <c r="T1008" s="62" t="s">
        <v>1686</v>
      </c>
      <c r="U1008" s="77" t="s">
        <v>1686</v>
      </c>
      <c r="V1008" s="64" t="s">
        <v>645</v>
      </c>
    </row>
    <row r="1009" spans="20:22" x14ac:dyDescent="0.2">
      <c r="T1009" s="62" t="s">
        <v>1687</v>
      </c>
      <c r="U1009" s="77" t="s">
        <v>1687</v>
      </c>
      <c r="V1009" s="64" t="s">
        <v>647</v>
      </c>
    </row>
    <row r="1010" spans="20:22" x14ac:dyDescent="0.2">
      <c r="T1010" s="62" t="s">
        <v>1688</v>
      </c>
      <c r="U1010" s="77" t="s">
        <v>1688</v>
      </c>
      <c r="V1010" s="64" t="s">
        <v>650</v>
      </c>
    </row>
    <row r="1011" spans="20:22" x14ac:dyDescent="0.2">
      <c r="T1011" s="62" t="s">
        <v>1689</v>
      </c>
      <c r="U1011" s="77" t="s">
        <v>1689</v>
      </c>
      <c r="V1011" s="64" t="s">
        <v>653</v>
      </c>
    </row>
    <row r="1012" spans="20:22" x14ac:dyDescent="0.2">
      <c r="T1012" s="62" t="s">
        <v>1690</v>
      </c>
      <c r="U1012" s="77" t="s">
        <v>1690</v>
      </c>
      <c r="V1012" s="64" t="s">
        <v>621</v>
      </c>
    </row>
    <row r="1013" spans="20:22" x14ac:dyDescent="0.2">
      <c r="T1013" s="62" t="s">
        <v>1691</v>
      </c>
      <c r="U1013" s="77" t="s">
        <v>1691</v>
      </c>
      <c r="V1013" s="64" t="s">
        <v>624</v>
      </c>
    </row>
    <row r="1014" spans="20:22" x14ac:dyDescent="0.2">
      <c r="T1014" s="62" t="s">
        <v>1692</v>
      </c>
      <c r="U1014" s="77" t="s">
        <v>1692</v>
      </c>
      <c r="V1014" s="64" t="s">
        <v>643</v>
      </c>
    </row>
    <row r="1015" spans="20:22" x14ac:dyDescent="0.2">
      <c r="T1015" s="62" t="s">
        <v>1693</v>
      </c>
      <c r="U1015" s="77" t="s">
        <v>1693</v>
      </c>
      <c r="V1015" s="64" t="s">
        <v>645</v>
      </c>
    </row>
    <row r="1016" spans="20:22" x14ac:dyDescent="0.2">
      <c r="T1016" s="62" t="s">
        <v>1694</v>
      </c>
      <c r="U1016" s="77" t="s">
        <v>1694</v>
      </c>
      <c r="V1016" s="64" t="s">
        <v>647</v>
      </c>
    </row>
    <row r="1017" spans="20:22" x14ac:dyDescent="0.2">
      <c r="T1017" s="62" t="s">
        <v>1695</v>
      </c>
      <c r="U1017" s="77" t="s">
        <v>1695</v>
      </c>
      <c r="V1017" s="64" t="s">
        <v>650</v>
      </c>
    </row>
    <row r="1018" spans="20:22" x14ac:dyDescent="0.2">
      <c r="T1018" s="62" t="s">
        <v>1696</v>
      </c>
      <c r="U1018" s="77" t="s">
        <v>1696</v>
      </c>
      <c r="V1018" s="64" t="s">
        <v>653</v>
      </c>
    </row>
    <row r="1019" spans="20:22" x14ac:dyDescent="0.2">
      <c r="T1019" s="62" t="s">
        <v>1697</v>
      </c>
      <c r="U1019" s="77" t="s">
        <v>1697</v>
      </c>
      <c r="V1019" s="64" t="s">
        <v>621</v>
      </c>
    </row>
    <row r="1020" spans="20:22" x14ac:dyDescent="0.2">
      <c r="T1020" s="62" t="s">
        <v>1698</v>
      </c>
      <c r="U1020" s="77" t="s">
        <v>1698</v>
      </c>
      <c r="V1020" s="64" t="s">
        <v>624</v>
      </c>
    </row>
    <row r="1021" spans="20:22" x14ac:dyDescent="0.2">
      <c r="T1021" s="62" t="s">
        <v>1699</v>
      </c>
      <c r="U1021" s="77" t="s">
        <v>1699</v>
      </c>
      <c r="V1021" s="64" t="s">
        <v>643</v>
      </c>
    </row>
    <row r="1022" spans="20:22" x14ac:dyDescent="0.2">
      <c r="T1022" s="62" t="s">
        <v>1700</v>
      </c>
      <c r="U1022" s="77" t="s">
        <v>1700</v>
      </c>
      <c r="V1022" s="64" t="s">
        <v>645</v>
      </c>
    </row>
    <row r="1023" spans="20:22" x14ac:dyDescent="0.2">
      <c r="T1023" s="62" t="s">
        <v>1701</v>
      </c>
      <c r="U1023" s="77" t="s">
        <v>1701</v>
      </c>
      <c r="V1023" s="64" t="s">
        <v>647</v>
      </c>
    </row>
    <row r="1024" spans="20:22" x14ac:dyDescent="0.2">
      <c r="T1024" s="62" t="s">
        <v>1702</v>
      </c>
      <c r="U1024" s="77" t="s">
        <v>1702</v>
      </c>
      <c r="V1024" s="64" t="s">
        <v>650</v>
      </c>
    </row>
    <row r="1025" spans="20:22" x14ac:dyDescent="0.2">
      <c r="T1025" s="62" t="s">
        <v>1703</v>
      </c>
      <c r="U1025" s="77" t="s">
        <v>1703</v>
      </c>
      <c r="V1025" s="64" t="s">
        <v>653</v>
      </c>
    </row>
    <row r="1026" spans="20:22" x14ac:dyDescent="0.2">
      <c r="T1026" s="62" t="s">
        <v>1704</v>
      </c>
      <c r="U1026" s="77" t="s">
        <v>1704</v>
      </c>
      <c r="V1026" s="64" t="s">
        <v>621</v>
      </c>
    </row>
    <row r="1027" spans="20:22" x14ac:dyDescent="0.2">
      <c r="T1027" s="62" t="s">
        <v>1705</v>
      </c>
      <c r="U1027" s="77" t="s">
        <v>1705</v>
      </c>
      <c r="V1027" s="64" t="s">
        <v>624</v>
      </c>
    </row>
    <row r="1028" spans="20:22" x14ac:dyDescent="0.2">
      <c r="T1028" s="62" t="s">
        <v>1706</v>
      </c>
      <c r="U1028" s="77" t="s">
        <v>1706</v>
      </c>
      <c r="V1028" s="64" t="s">
        <v>643</v>
      </c>
    </row>
    <row r="1029" spans="20:22" x14ac:dyDescent="0.2">
      <c r="T1029" s="62" t="s">
        <v>1707</v>
      </c>
      <c r="U1029" s="77" t="s">
        <v>1707</v>
      </c>
      <c r="V1029" s="64" t="s">
        <v>645</v>
      </c>
    </row>
    <row r="1030" spans="20:22" x14ac:dyDescent="0.2">
      <c r="T1030" s="62" t="s">
        <v>1709</v>
      </c>
      <c r="U1030" s="77" t="s">
        <v>1709</v>
      </c>
      <c r="V1030" s="64" t="s">
        <v>647</v>
      </c>
    </row>
    <row r="1031" spans="20:22" x14ac:dyDescent="0.2">
      <c r="T1031" s="62" t="s">
        <v>1710</v>
      </c>
      <c r="U1031" s="77" t="s">
        <v>1710</v>
      </c>
      <c r="V1031" s="64" t="s">
        <v>650</v>
      </c>
    </row>
    <row r="1032" spans="20:22" x14ac:dyDescent="0.2">
      <c r="T1032" s="62" t="s">
        <v>1711</v>
      </c>
      <c r="U1032" s="77" t="s">
        <v>1711</v>
      </c>
      <c r="V1032" s="64" t="s">
        <v>653</v>
      </c>
    </row>
    <row r="1033" spans="20:22" x14ac:dyDescent="0.2">
      <c r="T1033" s="62" t="s">
        <v>1712</v>
      </c>
      <c r="U1033" s="77" t="s">
        <v>1712</v>
      </c>
      <c r="V1033" s="64" t="s">
        <v>621</v>
      </c>
    </row>
    <row r="1034" spans="20:22" x14ac:dyDescent="0.2">
      <c r="T1034" s="62" t="s">
        <v>1713</v>
      </c>
      <c r="U1034" s="77" t="s">
        <v>1713</v>
      </c>
      <c r="V1034" s="64" t="s">
        <v>624</v>
      </c>
    </row>
    <row r="1035" spans="20:22" x14ac:dyDescent="0.2">
      <c r="T1035" s="62" t="s">
        <v>1714</v>
      </c>
      <c r="U1035" s="77" t="s">
        <v>1714</v>
      </c>
      <c r="V1035" s="64" t="s">
        <v>643</v>
      </c>
    </row>
    <row r="1036" spans="20:22" x14ac:dyDescent="0.2">
      <c r="T1036" s="62" t="s">
        <v>1715</v>
      </c>
      <c r="U1036" s="77" t="s">
        <v>1715</v>
      </c>
      <c r="V1036" s="64" t="s">
        <v>645</v>
      </c>
    </row>
    <row r="1037" spans="20:22" x14ac:dyDescent="0.2">
      <c r="T1037" s="62" t="s">
        <v>1716</v>
      </c>
      <c r="U1037" s="77" t="s">
        <v>1716</v>
      </c>
      <c r="V1037" s="64" t="s">
        <v>647</v>
      </c>
    </row>
    <row r="1038" spans="20:22" x14ac:dyDescent="0.2">
      <c r="T1038" s="62" t="s">
        <v>1717</v>
      </c>
      <c r="U1038" s="77" t="s">
        <v>1717</v>
      </c>
      <c r="V1038" s="64" t="s">
        <v>650</v>
      </c>
    </row>
    <row r="1039" spans="20:22" x14ac:dyDescent="0.2">
      <c r="T1039" s="62" t="s">
        <v>1718</v>
      </c>
      <c r="U1039" s="77" t="s">
        <v>1718</v>
      </c>
      <c r="V1039" s="64" t="s">
        <v>653</v>
      </c>
    </row>
    <row r="1040" spans="20:22" x14ac:dyDescent="0.2">
      <c r="T1040" s="62" t="s">
        <v>1719</v>
      </c>
      <c r="U1040" s="77" t="s">
        <v>1719</v>
      </c>
      <c r="V1040" s="64" t="s">
        <v>621</v>
      </c>
    </row>
    <row r="1041" spans="20:22" x14ac:dyDescent="0.2">
      <c r="T1041" s="62" t="s">
        <v>1720</v>
      </c>
      <c r="U1041" s="77" t="s">
        <v>1720</v>
      </c>
      <c r="V1041" s="64" t="s">
        <v>624</v>
      </c>
    </row>
    <row r="1042" spans="20:22" x14ac:dyDescent="0.2">
      <c r="T1042" s="62" t="s">
        <v>1721</v>
      </c>
      <c r="U1042" s="77" t="s">
        <v>1721</v>
      </c>
      <c r="V1042" s="64" t="s">
        <v>643</v>
      </c>
    </row>
    <row r="1043" spans="20:22" x14ac:dyDescent="0.2">
      <c r="T1043" s="62" t="s">
        <v>1722</v>
      </c>
      <c r="U1043" s="77" t="s">
        <v>1722</v>
      </c>
      <c r="V1043" s="64" t="s">
        <v>645</v>
      </c>
    </row>
    <row r="1044" spans="20:22" x14ac:dyDescent="0.2">
      <c r="T1044" s="62" t="s">
        <v>1723</v>
      </c>
      <c r="U1044" s="77" t="s">
        <v>1723</v>
      </c>
      <c r="V1044" s="64" t="s">
        <v>647</v>
      </c>
    </row>
    <row r="1045" spans="20:22" x14ac:dyDescent="0.2">
      <c r="T1045" s="62" t="s">
        <v>1724</v>
      </c>
      <c r="U1045" s="77" t="s">
        <v>1724</v>
      </c>
      <c r="V1045" s="64" t="s">
        <v>650</v>
      </c>
    </row>
    <row r="1046" spans="20:22" x14ac:dyDescent="0.2">
      <c r="T1046" s="62" t="s">
        <v>1725</v>
      </c>
      <c r="U1046" s="77" t="s">
        <v>1725</v>
      </c>
      <c r="V1046" s="64" t="s">
        <v>653</v>
      </c>
    </row>
    <row r="1047" spans="20:22" x14ac:dyDescent="0.2">
      <c r="T1047" s="62" t="s">
        <v>1726</v>
      </c>
      <c r="U1047" s="77" t="s">
        <v>1726</v>
      </c>
      <c r="V1047" s="64" t="s">
        <v>621</v>
      </c>
    </row>
    <row r="1048" spans="20:22" x14ac:dyDescent="0.2">
      <c r="T1048" s="62" t="s">
        <v>1727</v>
      </c>
      <c r="U1048" s="77" t="s">
        <v>1727</v>
      </c>
      <c r="V1048" s="64" t="s">
        <v>624</v>
      </c>
    </row>
    <row r="1049" spans="20:22" x14ac:dyDescent="0.2">
      <c r="T1049" s="62" t="s">
        <v>1728</v>
      </c>
      <c r="U1049" s="77" t="s">
        <v>1728</v>
      </c>
      <c r="V1049" s="64" t="s">
        <v>643</v>
      </c>
    </row>
    <row r="1050" spans="20:22" x14ac:dyDescent="0.2">
      <c r="T1050" s="62" t="s">
        <v>1729</v>
      </c>
      <c r="U1050" s="77" t="s">
        <v>1729</v>
      </c>
      <c r="V1050" s="64" t="s">
        <v>645</v>
      </c>
    </row>
    <row r="1051" spans="20:22" x14ac:dyDescent="0.2">
      <c r="T1051" s="62" t="s">
        <v>1730</v>
      </c>
      <c r="U1051" s="77" t="s">
        <v>1730</v>
      </c>
      <c r="V1051" s="64" t="s">
        <v>647</v>
      </c>
    </row>
    <row r="1052" spans="20:22" x14ac:dyDescent="0.2">
      <c r="T1052" s="62" t="s">
        <v>1731</v>
      </c>
      <c r="U1052" s="77" t="s">
        <v>1731</v>
      </c>
      <c r="V1052" s="64" t="s">
        <v>650</v>
      </c>
    </row>
    <row r="1053" spans="20:22" x14ac:dyDescent="0.2">
      <c r="T1053" s="62" t="s">
        <v>1732</v>
      </c>
      <c r="U1053" s="77" t="s">
        <v>1732</v>
      </c>
      <c r="V1053" s="64" t="s">
        <v>653</v>
      </c>
    </row>
    <row r="1054" spans="20:22" x14ac:dyDescent="0.2">
      <c r="T1054" s="62" t="s">
        <v>1733</v>
      </c>
      <c r="U1054" s="77" t="s">
        <v>1733</v>
      </c>
      <c r="V1054" s="64" t="s">
        <v>621</v>
      </c>
    </row>
    <row r="1055" spans="20:22" x14ac:dyDescent="0.2">
      <c r="T1055" s="62" t="s">
        <v>1734</v>
      </c>
      <c r="U1055" s="77" t="s">
        <v>1734</v>
      </c>
      <c r="V1055" s="64" t="s">
        <v>624</v>
      </c>
    </row>
    <row r="1056" spans="20:22" x14ac:dyDescent="0.2">
      <c r="T1056" s="62" t="s">
        <v>1735</v>
      </c>
      <c r="U1056" s="77" t="s">
        <v>1735</v>
      </c>
      <c r="V1056" s="64" t="s">
        <v>643</v>
      </c>
    </row>
    <row r="1057" spans="20:22" x14ac:dyDescent="0.2">
      <c r="T1057" s="62" t="s">
        <v>1736</v>
      </c>
      <c r="U1057" s="77" t="s">
        <v>1736</v>
      </c>
      <c r="V1057" s="64" t="s">
        <v>645</v>
      </c>
    </row>
    <row r="1058" spans="20:22" x14ac:dyDescent="0.2">
      <c r="T1058" s="62" t="s">
        <v>1737</v>
      </c>
      <c r="U1058" s="77" t="s">
        <v>1737</v>
      </c>
      <c r="V1058" s="64" t="s">
        <v>647</v>
      </c>
    </row>
    <row r="1059" spans="20:22" x14ac:dyDescent="0.2">
      <c r="T1059" s="62" t="s">
        <v>1738</v>
      </c>
      <c r="U1059" s="77" t="s">
        <v>1738</v>
      </c>
      <c r="V1059" s="64" t="s">
        <v>650</v>
      </c>
    </row>
    <row r="1060" spans="20:22" x14ac:dyDescent="0.2">
      <c r="T1060" s="62" t="s">
        <v>1739</v>
      </c>
      <c r="U1060" s="77" t="s">
        <v>1739</v>
      </c>
      <c r="V1060" s="64" t="s">
        <v>653</v>
      </c>
    </row>
    <row r="1061" spans="20:22" x14ac:dyDescent="0.2">
      <c r="T1061" s="62" t="s">
        <v>1740</v>
      </c>
      <c r="U1061" s="77" t="s">
        <v>1740</v>
      </c>
      <c r="V1061" s="64" t="s">
        <v>621</v>
      </c>
    </row>
    <row r="1062" spans="20:22" x14ac:dyDescent="0.2">
      <c r="T1062" s="62" t="s">
        <v>1741</v>
      </c>
      <c r="U1062" s="77" t="s">
        <v>1741</v>
      </c>
      <c r="V1062" s="64" t="s">
        <v>624</v>
      </c>
    </row>
    <row r="1063" spans="20:22" x14ac:dyDescent="0.2">
      <c r="T1063" s="62" t="s">
        <v>1742</v>
      </c>
      <c r="U1063" s="77" t="s">
        <v>1742</v>
      </c>
      <c r="V1063" s="64" t="s">
        <v>643</v>
      </c>
    </row>
    <row r="1064" spans="20:22" x14ac:dyDescent="0.2">
      <c r="T1064" s="62" t="s">
        <v>1743</v>
      </c>
      <c r="U1064" s="77" t="s">
        <v>1743</v>
      </c>
      <c r="V1064" s="64" t="s">
        <v>645</v>
      </c>
    </row>
    <row r="1065" spans="20:22" x14ac:dyDescent="0.2">
      <c r="T1065" s="62" t="s">
        <v>1744</v>
      </c>
      <c r="U1065" s="77" t="s">
        <v>1744</v>
      </c>
      <c r="V1065" s="64" t="s">
        <v>647</v>
      </c>
    </row>
    <row r="1066" spans="20:22" x14ac:dyDescent="0.2">
      <c r="T1066" s="62" t="s">
        <v>1745</v>
      </c>
      <c r="U1066" s="77" t="s">
        <v>1745</v>
      </c>
      <c r="V1066" s="64" t="s">
        <v>650</v>
      </c>
    </row>
    <row r="1067" spans="20:22" x14ac:dyDescent="0.2">
      <c r="T1067" s="62" t="s">
        <v>1746</v>
      </c>
      <c r="U1067" s="77" t="s">
        <v>1746</v>
      </c>
      <c r="V1067" s="64" t="s">
        <v>653</v>
      </c>
    </row>
    <row r="1068" spans="20:22" x14ac:dyDescent="0.2">
      <c r="T1068" s="62" t="s">
        <v>1747</v>
      </c>
      <c r="U1068" s="77" t="s">
        <v>1747</v>
      </c>
      <c r="V1068" s="64" t="s">
        <v>621</v>
      </c>
    </row>
    <row r="1069" spans="20:22" x14ac:dyDescent="0.2">
      <c r="T1069" s="62" t="s">
        <v>1748</v>
      </c>
      <c r="U1069" s="77" t="s">
        <v>1748</v>
      </c>
      <c r="V1069" s="64" t="s">
        <v>624</v>
      </c>
    </row>
    <row r="1070" spans="20:22" x14ac:dyDescent="0.2">
      <c r="T1070" s="62" t="s">
        <v>1749</v>
      </c>
      <c r="U1070" s="77" t="s">
        <v>1749</v>
      </c>
      <c r="V1070" s="64" t="s">
        <v>643</v>
      </c>
    </row>
    <row r="1071" spans="20:22" x14ac:dyDescent="0.2">
      <c r="T1071" s="62" t="s">
        <v>1750</v>
      </c>
      <c r="U1071" s="77" t="s">
        <v>1750</v>
      </c>
      <c r="V1071" s="64" t="s">
        <v>645</v>
      </c>
    </row>
    <row r="1072" spans="20:22" x14ac:dyDescent="0.2">
      <c r="T1072" s="62" t="s">
        <v>1751</v>
      </c>
      <c r="U1072" s="77" t="s">
        <v>1751</v>
      </c>
      <c r="V1072" s="64" t="s">
        <v>647</v>
      </c>
    </row>
    <row r="1073" spans="20:22" x14ac:dyDescent="0.2">
      <c r="T1073" s="62" t="s">
        <v>1752</v>
      </c>
      <c r="U1073" s="77" t="s">
        <v>1752</v>
      </c>
      <c r="V1073" s="64" t="s">
        <v>650</v>
      </c>
    </row>
    <row r="1074" spans="20:22" x14ac:dyDescent="0.2">
      <c r="T1074" s="62" t="s">
        <v>1753</v>
      </c>
      <c r="U1074" s="77" t="s">
        <v>1753</v>
      </c>
      <c r="V1074" s="64" t="s">
        <v>653</v>
      </c>
    </row>
    <row r="1075" spans="20:22" x14ac:dyDescent="0.2">
      <c r="T1075" s="62" t="s">
        <v>1754</v>
      </c>
      <c r="U1075" s="77" t="s">
        <v>1754</v>
      </c>
      <c r="V1075" s="64" t="s">
        <v>621</v>
      </c>
    </row>
    <row r="1076" spans="20:22" x14ac:dyDescent="0.2">
      <c r="T1076" s="62" t="s">
        <v>1755</v>
      </c>
      <c r="U1076" s="77" t="s">
        <v>1755</v>
      </c>
      <c r="V1076" s="64" t="s">
        <v>624</v>
      </c>
    </row>
    <row r="1077" spans="20:22" x14ac:dyDescent="0.2">
      <c r="T1077" s="62" t="s">
        <v>1756</v>
      </c>
      <c r="U1077" s="77" t="s">
        <v>1756</v>
      </c>
      <c r="V1077" s="64" t="s">
        <v>643</v>
      </c>
    </row>
    <row r="1078" spans="20:22" x14ac:dyDescent="0.2">
      <c r="T1078" s="62" t="s">
        <v>1757</v>
      </c>
      <c r="U1078" s="77" t="s">
        <v>1757</v>
      </c>
      <c r="V1078" s="64" t="s">
        <v>645</v>
      </c>
    </row>
    <row r="1079" spans="20:22" x14ac:dyDescent="0.2">
      <c r="T1079" s="62" t="s">
        <v>1758</v>
      </c>
      <c r="U1079" s="77" t="s">
        <v>1758</v>
      </c>
      <c r="V1079" s="64" t="s">
        <v>647</v>
      </c>
    </row>
    <row r="1080" spans="20:22" x14ac:dyDescent="0.2">
      <c r="T1080" s="62" t="s">
        <v>1759</v>
      </c>
      <c r="U1080" s="77" t="s">
        <v>1759</v>
      </c>
      <c r="V1080" s="64" t="s">
        <v>650</v>
      </c>
    </row>
    <row r="1081" spans="20:22" x14ac:dyDescent="0.2">
      <c r="T1081" s="62" t="s">
        <v>1760</v>
      </c>
      <c r="U1081" s="77" t="s">
        <v>1760</v>
      </c>
      <c r="V1081" s="64" t="s">
        <v>653</v>
      </c>
    </row>
    <row r="1082" spans="20:22" x14ac:dyDescent="0.2">
      <c r="T1082" s="62" t="s">
        <v>1761</v>
      </c>
      <c r="U1082" s="77" t="s">
        <v>1761</v>
      </c>
      <c r="V1082" s="64" t="s">
        <v>621</v>
      </c>
    </row>
    <row r="1083" spans="20:22" x14ac:dyDescent="0.2">
      <c r="T1083" s="62" t="s">
        <v>1762</v>
      </c>
      <c r="U1083" s="77" t="s">
        <v>1762</v>
      </c>
      <c r="V1083" s="64" t="s">
        <v>624</v>
      </c>
    </row>
    <row r="1084" spans="20:22" x14ac:dyDescent="0.2">
      <c r="T1084" s="62" t="s">
        <v>1763</v>
      </c>
      <c r="U1084" s="77" t="s">
        <v>1763</v>
      </c>
      <c r="V1084" s="64" t="s">
        <v>643</v>
      </c>
    </row>
    <row r="1085" spans="20:22" x14ac:dyDescent="0.2">
      <c r="T1085" s="62" t="s">
        <v>1764</v>
      </c>
      <c r="U1085" s="77" t="s">
        <v>1764</v>
      </c>
      <c r="V1085" s="64" t="s">
        <v>645</v>
      </c>
    </row>
    <row r="1086" spans="20:22" x14ac:dyDescent="0.2">
      <c r="T1086" s="62" t="s">
        <v>1765</v>
      </c>
      <c r="U1086" s="77" t="s">
        <v>1765</v>
      </c>
      <c r="V1086" s="64" t="s">
        <v>647</v>
      </c>
    </row>
    <row r="1087" spans="20:22" x14ac:dyDescent="0.2">
      <c r="T1087" s="62" t="s">
        <v>1766</v>
      </c>
      <c r="U1087" s="77" t="s">
        <v>1766</v>
      </c>
      <c r="V1087" s="64" t="s">
        <v>650</v>
      </c>
    </row>
    <row r="1088" spans="20:22" x14ac:dyDescent="0.2">
      <c r="T1088" s="62" t="s">
        <v>1767</v>
      </c>
      <c r="U1088" s="77" t="s">
        <v>1767</v>
      </c>
      <c r="V1088" s="64" t="s">
        <v>653</v>
      </c>
    </row>
    <row r="1089" spans="20:22" x14ac:dyDescent="0.2">
      <c r="T1089" s="62" t="s">
        <v>1768</v>
      </c>
      <c r="U1089" s="77" t="s">
        <v>1768</v>
      </c>
      <c r="V1089" s="64" t="s">
        <v>621</v>
      </c>
    </row>
    <row r="1090" spans="20:22" x14ac:dyDescent="0.2">
      <c r="T1090" s="62" t="s">
        <v>1769</v>
      </c>
      <c r="U1090" s="77" t="s">
        <v>1769</v>
      </c>
      <c r="V1090" s="64" t="s">
        <v>624</v>
      </c>
    </row>
    <row r="1091" spans="20:22" x14ac:dyDescent="0.2">
      <c r="T1091" s="62" t="s">
        <v>1770</v>
      </c>
      <c r="U1091" s="77" t="s">
        <v>1770</v>
      </c>
      <c r="V1091" s="64" t="s">
        <v>643</v>
      </c>
    </row>
    <row r="1092" spans="20:22" x14ac:dyDescent="0.2">
      <c r="T1092" s="62" t="s">
        <v>1771</v>
      </c>
      <c r="U1092" s="77" t="s">
        <v>1771</v>
      </c>
      <c r="V1092" s="64" t="s">
        <v>645</v>
      </c>
    </row>
    <row r="1093" spans="20:22" x14ac:dyDescent="0.2">
      <c r="T1093" s="62" t="s">
        <v>1772</v>
      </c>
      <c r="U1093" s="77" t="s">
        <v>1772</v>
      </c>
      <c r="V1093" s="64" t="s">
        <v>647</v>
      </c>
    </row>
    <row r="1094" spans="20:22" x14ac:dyDescent="0.2">
      <c r="T1094" s="62" t="s">
        <v>1773</v>
      </c>
      <c r="U1094" s="77" t="s">
        <v>1773</v>
      </c>
      <c r="V1094" s="64" t="s">
        <v>650</v>
      </c>
    </row>
    <row r="1095" spans="20:22" x14ac:dyDescent="0.2">
      <c r="T1095" s="62" t="s">
        <v>1774</v>
      </c>
      <c r="U1095" s="77" t="s">
        <v>1774</v>
      </c>
      <c r="V1095" s="64" t="s">
        <v>653</v>
      </c>
    </row>
    <row r="1096" spans="20:22" x14ac:dyDescent="0.2">
      <c r="T1096" s="62" t="s">
        <v>1775</v>
      </c>
      <c r="U1096" s="77" t="s">
        <v>1775</v>
      </c>
      <c r="V1096" s="64" t="s">
        <v>621</v>
      </c>
    </row>
    <row r="1097" spans="20:22" x14ac:dyDescent="0.2">
      <c r="T1097" s="62" t="s">
        <v>1776</v>
      </c>
      <c r="U1097" s="77" t="s">
        <v>1776</v>
      </c>
      <c r="V1097" s="64" t="s">
        <v>624</v>
      </c>
    </row>
    <row r="1098" spans="20:22" x14ac:dyDescent="0.2">
      <c r="T1098" s="62" t="s">
        <v>1777</v>
      </c>
      <c r="U1098" s="77" t="s">
        <v>1777</v>
      </c>
      <c r="V1098" s="64" t="s">
        <v>643</v>
      </c>
    </row>
    <row r="1099" spans="20:22" x14ac:dyDescent="0.2">
      <c r="T1099" s="62" t="s">
        <v>1778</v>
      </c>
      <c r="U1099" s="77" t="s">
        <v>1778</v>
      </c>
      <c r="V1099" s="64" t="s">
        <v>645</v>
      </c>
    </row>
    <row r="1100" spans="20:22" x14ac:dyDescent="0.2">
      <c r="T1100" s="62" t="s">
        <v>1779</v>
      </c>
      <c r="U1100" s="77" t="s">
        <v>1779</v>
      </c>
      <c r="V1100" s="64" t="s">
        <v>647</v>
      </c>
    </row>
    <row r="1101" spans="20:22" x14ac:dyDescent="0.2">
      <c r="T1101" s="62" t="s">
        <v>1780</v>
      </c>
      <c r="U1101" s="77" t="s">
        <v>1780</v>
      </c>
      <c r="V1101" s="64" t="s">
        <v>650</v>
      </c>
    </row>
    <row r="1102" spans="20:22" x14ac:dyDescent="0.2">
      <c r="T1102" s="62" t="s">
        <v>1781</v>
      </c>
      <c r="U1102" s="77" t="s">
        <v>1781</v>
      </c>
      <c r="V1102" s="64" t="s">
        <v>653</v>
      </c>
    </row>
    <row r="1103" spans="20:22" x14ac:dyDescent="0.2">
      <c r="T1103" s="62" t="s">
        <v>1782</v>
      </c>
      <c r="U1103" s="77" t="s">
        <v>1782</v>
      </c>
      <c r="V1103" s="64" t="s">
        <v>621</v>
      </c>
    </row>
    <row r="1104" spans="20:22" x14ac:dyDescent="0.2">
      <c r="T1104" s="62" t="s">
        <v>1783</v>
      </c>
      <c r="U1104" s="77" t="s">
        <v>1783</v>
      </c>
      <c r="V1104" s="64" t="s">
        <v>624</v>
      </c>
    </row>
    <row r="1105" spans="20:22" x14ac:dyDescent="0.2">
      <c r="T1105" s="62" t="s">
        <v>1784</v>
      </c>
      <c r="U1105" s="77" t="s">
        <v>1784</v>
      </c>
      <c r="V1105" s="64" t="s">
        <v>643</v>
      </c>
    </row>
    <row r="1106" spans="20:22" x14ac:dyDescent="0.2">
      <c r="T1106" s="62" t="s">
        <v>1785</v>
      </c>
      <c r="U1106" s="77" t="s">
        <v>1785</v>
      </c>
      <c r="V1106" s="64" t="s">
        <v>645</v>
      </c>
    </row>
    <row r="1107" spans="20:22" x14ac:dyDescent="0.2">
      <c r="T1107" s="62" t="s">
        <v>1786</v>
      </c>
      <c r="U1107" s="77" t="s">
        <v>1786</v>
      </c>
      <c r="V1107" s="64" t="s">
        <v>647</v>
      </c>
    </row>
    <row r="1108" spans="20:22" x14ac:dyDescent="0.2">
      <c r="T1108" s="62" t="s">
        <v>1787</v>
      </c>
      <c r="U1108" s="77" t="s">
        <v>1787</v>
      </c>
      <c r="V1108" s="64" t="s">
        <v>650</v>
      </c>
    </row>
    <row r="1109" spans="20:22" x14ac:dyDescent="0.2">
      <c r="T1109" s="62" t="s">
        <v>1788</v>
      </c>
      <c r="U1109" s="77" t="s">
        <v>1788</v>
      </c>
      <c r="V1109" s="64" t="s">
        <v>653</v>
      </c>
    </row>
    <row r="1110" spans="20:22" x14ac:dyDescent="0.2">
      <c r="T1110" s="62" t="s">
        <v>1789</v>
      </c>
      <c r="U1110" s="77" t="s">
        <v>1789</v>
      </c>
      <c r="V1110" s="64" t="s">
        <v>621</v>
      </c>
    </row>
    <row r="1111" spans="20:22" x14ac:dyDescent="0.2">
      <c r="T1111" s="62" t="s">
        <v>1790</v>
      </c>
      <c r="U1111" s="77" t="s">
        <v>1790</v>
      </c>
      <c r="V1111" s="64" t="s">
        <v>624</v>
      </c>
    </row>
    <row r="1112" spans="20:22" x14ac:dyDescent="0.2">
      <c r="T1112" s="62" t="s">
        <v>1791</v>
      </c>
      <c r="U1112" s="77" t="s">
        <v>1791</v>
      </c>
      <c r="V1112" s="64" t="s">
        <v>643</v>
      </c>
    </row>
    <row r="1113" spans="20:22" x14ac:dyDescent="0.2">
      <c r="T1113" s="62" t="s">
        <v>1792</v>
      </c>
      <c r="U1113" s="77" t="s">
        <v>1792</v>
      </c>
      <c r="V1113" s="64" t="s">
        <v>645</v>
      </c>
    </row>
    <row r="1114" spans="20:22" x14ac:dyDescent="0.2">
      <c r="T1114" s="62" t="s">
        <v>1793</v>
      </c>
      <c r="U1114" s="77" t="s">
        <v>1793</v>
      </c>
      <c r="V1114" s="64" t="s">
        <v>647</v>
      </c>
    </row>
    <row r="1115" spans="20:22" x14ac:dyDescent="0.2">
      <c r="T1115" s="62" t="s">
        <v>1794</v>
      </c>
      <c r="U1115" s="77" t="s">
        <v>1794</v>
      </c>
      <c r="V1115" s="64" t="s">
        <v>650</v>
      </c>
    </row>
    <row r="1116" spans="20:22" x14ac:dyDescent="0.2">
      <c r="T1116" s="62" t="s">
        <v>1795</v>
      </c>
      <c r="U1116" s="77" t="s">
        <v>1795</v>
      </c>
      <c r="V1116" s="64" t="s">
        <v>653</v>
      </c>
    </row>
    <row r="1117" spans="20:22" x14ac:dyDescent="0.2">
      <c r="T1117" s="62" t="s">
        <v>1796</v>
      </c>
      <c r="U1117" s="77" t="s">
        <v>1796</v>
      </c>
      <c r="V1117" s="64" t="s">
        <v>621</v>
      </c>
    </row>
    <row r="1118" spans="20:22" x14ac:dyDescent="0.2">
      <c r="T1118" s="62" t="s">
        <v>1797</v>
      </c>
      <c r="U1118" s="77" t="s">
        <v>1797</v>
      </c>
      <c r="V1118" s="64" t="s">
        <v>624</v>
      </c>
    </row>
    <row r="1119" spans="20:22" x14ac:dyDescent="0.2">
      <c r="T1119" s="62" t="s">
        <v>1798</v>
      </c>
      <c r="U1119" s="77" t="s">
        <v>1798</v>
      </c>
      <c r="V1119" s="64" t="s">
        <v>643</v>
      </c>
    </row>
    <row r="1120" spans="20:22" x14ac:dyDescent="0.2">
      <c r="T1120" s="62" t="s">
        <v>1799</v>
      </c>
      <c r="U1120" s="77" t="s">
        <v>1799</v>
      </c>
      <c r="V1120" s="64" t="s">
        <v>645</v>
      </c>
    </row>
    <row r="1121" spans="20:22" x14ac:dyDescent="0.2">
      <c r="T1121" s="62" t="s">
        <v>1800</v>
      </c>
      <c r="U1121" s="77" t="s">
        <v>1800</v>
      </c>
      <c r="V1121" s="64" t="s">
        <v>647</v>
      </c>
    </row>
    <row r="1122" spans="20:22" x14ac:dyDescent="0.2">
      <c r="T1122" s="62" t="s">
        <v>1801</v>
      </c>
      <c r="U1122" s="77" t="s">
        <v>1801</v>
      </c>
      <c r="V1122" s="64" t="s">
        <v>650</v>
      </c>
    </row>
    <row r="1123" spans="20:22" x14ac:dyDescent="0.2">
      <c r="T1123" s="62" t="s">
        <v>1802</v>
      </c>
      <c r="U1123" s="77" t="s">
        <v>1802</v>
      </c>
      <c r="V1123" s="64" t="s">
        <v>653</v>
      </c>
    </row>
    <row r="1124" spans="20:22" x14ac:dyDescent="0.2">
      <c r="T1124" s="62" t="s">
        <v>1803</v>
      </c>
      <c r="U1124" s="77" t="s">
        <v>1803</v>
      </c>
      <c r="V1124" s="64" t="s">
        <v>621</v>
      </c>
    </row>
    <row r="1125" spans="20:22" x14ac:dyDescent="0.2">
      <c r="T1125" s="62" t="s">
        <v>1804</v>
      </c>
      <c r="U1125" s="77" t="s">
        <v>1804</v>
      </c>
      <c r="V1125" s="64" t="s">
        <v>624</v>
      </c>
    </row>
    <row r="1126" spans="20:22" x14ac:dyDescent="0.2">
      <c r="T1126" s="62" t="s">
        <v>1805</v>
      </c>
      <c r="U1126" s="77" t="s">
        <v>1805</v>
      </c>
      <c r="V1126" s="64" t="s">
        <v>643</v>
      </c>
    </row>
    <row r="1127" spans="20:22" x14ac:dyDescent="0.2">
      <c r="T1127" s="62" t="s">
        <v>1806</v>
      </c>
      <c r="U1127" s="77" t="s">
        <v>1806</v>
      </c>
      <c r="V1127" s="64" t="s">
        <v>645</v>
      </c>
    </row>
    <row r="1128" spans="20:22" x14ac:dyDescent="0.2">
      <c r="T1128" s="62" t="s">
        <v>1807</v>
      </c>
      <c r="U1128" s="77" t="s">
        <v>1807</v>
      </c>
      <c r="V1128" s="64" t="s">
        <v>647</v>
      </c>
    </row>
    <row r="1129" spans="20:22" x14ac:dyDescent="0.2">
      <c r="T1129" s="62" t="s">
        <v>1808</v>
      </c>
      <c r="U1129" s="77" t="s">
        <v>1808</v>
      </c>
      <c r="V1129" s="64" t="s">
        <v>650</v>
      </c>
    </row>
    <row r="1130" spans="20:22" x14ac:dyDescent="0.2">
      <c r="T1130" s="62" t="s">
        <v>1809</v>
      </c>
      <c r="U1130" s="77" t="s">
        <v>1809</v>
      </c>
      <c r="V1130" s="64" t="s">
        <v>653</v>
      </c>
    </row>
    <row r="1131" spans="20:22" x14ac:dyDescent="0.2">
      <c r="T1131" s="62" t="s">
        <v>1810</v>
      </c>
      <c r="U1131" s="77" t="s">
        <v>1810</v>
      </c>
      <c r="V1131" s="64" t="s">
        <v>621</v>
      </c>
    </row>
    <row r="1132" spans="20:22" x14ac:dyDescent="0.2">
      <c r="T1132" s="62" t="s">
        <v>1811</v>
      </c>
      <c r="U1132" s="77" t="s">
        <v>1811</v>
      </c>
      <c r="V1132" s="64" t="s">
        <v>624</v>
      </c>
    </row>
    <row r="1133" spans="20:22" x14ac:dyDescent="0.2">
      <c r="T1133" s="62" t="s">
        <v>1812</v>
      </c>
      <c r="U1133" s="77" t="s">
        <v>1812</v>
      </c>
      <c r="V1133" s="64" t="s">
        <v>643</v>
      </c>
    </row>
    <row r="1134" spans="20:22" x14ac:dyDescent="0.2">
      <c r="T1134" s="62" t="s">
        <v>1813</v>
      </c>
      <c r="U1134" s="77" t="s">
        <v>1813</v>
      </c>
      <c r="V1134" s="64" t="s">
        <v>645</v>
      </c>
    </row>
    <row r="1135" spans="20:22" x14ac:dyDescent="0.2">
      <c r="T1135" s="62" t="s">
        <v>1814</v>
      </c>
      <c r="U1135" s="77" t="s">
        <v>1814</v>
      </c>
      <c r="V1135" s="64" t="s">
        <v>647</v>
      </c>
    </row>
    <row r="1136" spans="20:22" x14ac:dyDescent="0.2">
      <c r="T1136" s="62" t="s">
        <v>1815</v>
      </c>
      <c r="U1136" s="77" t="s">
        <v>1815</v>
      </c>
      <c r="V1136" s="64" t="s">
        <v>650</v>
      </c>
    </row>
    <row r="1137" spans="20:22" x14ac:dyDescent="0.2">
      <c r="T1137" s="62" t="s">
        <v>1816</v>
      </c>
      <c r="U1137" s="77" t="s">
        <v>1816</v>
      </c>
      <c r="V1137" s="64" t="s">
        <v>653</v>
      </c>
    </row>
    <row r="1138" spans="20:22" x14ac:dyDescent="0.2">
      <c r="T1138" s="62" t="s">
        <v>1817</v>
      </c>
      <c r="U1138" s="77" t="s">
        <v>1817</v>
      </c>
      <c r="V1138" s="64" t="s">
        <v>621</v>
      </c>
    </row>
    <row r="1139" spans="20:22" x14ac:dyDescent="0.2">
      <c r="T1139" s="62" t="s">
        <v>1818</v>
      </c>
      <c r="U1139" s="77" t="s">
        <v>1818</v>
      </c>
      <c r="V1139" s="64" t="s">
        <v>624</v>
      </c>
    </row>
    <row r="1140" spans="20:22" x14ac:dyDescent="0.2">
      <c r="T1140" s="62" t="s">
        <v>1819</v>
      </c>
      <c r="U1140" s="77" t="s">
        <v>1819</v>
      </c>
      <c r="V1140" s="64" t="s">
        <v>643</v>
      </c>
    </row>
    <row r="1141" spans="20:22" x14ac:dyDescent="0.2">
      <c r="T1141" s="62" t="s">
        <v>1820</v>
      </c>
      <c r="U1141" s="77" t="s">
        <v>1820</v>
      </c>
      <c r="V1141" s="64" t="s">
        <v>645</v>
      </c>
    </row>
    <row r="1142" spans="20:22" x14ac:dyDescent="0.2">
      <c r="T1142" s="62" t="s">
        <v>1821</v>
      </c>
      <c r="U1142" s="77" t="s">
        <v>1821</v>
      </c>
      <c r="V1142" s="64" t="s">
        <v>647</v>
      </c>
    </row>
    <row r="1143" spans="20:22" x14ac:dyDescent="0.2">
      <c r="T1143" s="62" t="s">
        <v>1822</v>
      </c>
      <c r="U1143" s="77" t="s">
        <v>1822</v>
      </c>
      <c r="V1143" s="64" t="s">
        <v>650</v>
      </c>
    </row>
    <row r="1144" spans="20:22" x14ac:dyDescent="0.2">
      <c r="T1144" s="62" t="s">
        <v>1823</v>
      </c>
      <c r="U1144" s="77" t="s">
        <v>1823</v>
      </c>
      <c r="V1144" s="64" t="s">
        <v>653</v>
      </c>
    </row>
    <row r="1145" spans="20:22" x14ac:dyDescent="0.2">
      <c r="T1145" s="62" t="s">
        <v>1824</v>
      </c>
      <c r="U1145" s="77" t="s">
        <v>1824</v>
      </c>
      <c r="V1145" s="64" t="s">
        <v>621</v>
      </c>
    </row>
    <row r="1146" spans="20:22" x14ac:dyDescent="0.2">
      <c r="T1146" s="62" t="s">
        <v>1825</v>
      </c>
      <c r="U1146" s="77" t="s">
        <v>1825</v>
      </c>
      <c r="V1146" s="64" t="s">
        <v>624</v>
      </c>
    </row>
    <row r="1147" spans="20:22" x14ac:dyDescent="0.2">
      <c r="T1147" s="62" t="s">
        <v>1826</v>
      </c>
      <c r="U1147" s="77" t="s">
        <v>1826</v>
      </c>
      <c r="V1147" s="64" t="s">
        <v>643</v>
      </c>
    </row>
    <row r="1148" spans="20:22" x14ac:dyDescent="0.2">
      <c r="T1148" s="62" t="s">
        <v>1827</v>
      </c>
      <c r="U1148" s="77" t="s">
        <v>1827</v>
      </c>
      <c r="V1148" s="64" t="s">
        <v>645</v>
      </c>
    </row>
    <row r="1149" spans="20:22" x14ac:dyDescent="0.2">
      <c r="T1149" s="62" t="s">
        <v>1828</v>
      </c>
      <c r="U1149" s="77" t="s">
        <v>1828</v>
      </c>
      <c r="V1149" s="64" t="s">
        <v>647</v>
      </c>
    </row>
    <row r="1150" spans="20:22" x14ac:dyDescent="0.2">
      <c r="T1150" s="62" t="s">
        <v>1829</v>
      </c>
      <c r="U1150" s="77" t="s">
        <v>1829</v>
      </c>
      <c r="V1150" s="64" t="s">
        <v>650</v>
      </c>
    </row>
    <row r="1151" spans="20:22" x14ac:dyDescent="0.2">
      <c r="T1151" s="62" t="s">
        <v>1830</v>
      </c>
      <c r="U1151" s="77" t="s">
        <v>1830</v>
      </c>
      <c r="V1151" s="64" t="s">
        <v>653</v>
      </c>
    </row>
    <row r="1152" spans="20:22" x14ac:dyDescent="0.2">
      <c r="T1152" s="62" t="s">
        <v>1831</v>
      </c>
      <c r="U1152" s="77" t="s">
        <v>1831</v>
      </c>
      <c r="V1152" s="64" t="s">
        <v>621</v>
      </c>
    </row>
    <row r="1153" spans="20:22" x14ac:dyDescent="0.2">
      <c r="T1153" s="62" t="s">
        <v>1832</v>
      </c>
      <c r="U1153" s="77" t="s">
        <v>1832</v>
      </c>
      <c r="V1153" s="64" t="s">
        <v>624</v>
      </c>
    </row>
    <row r="1154" spans="20:22" x14ac:dyDescent="0.2">
      <c r="T1154" s="62" t="s">
        <v>1833</v>
      </c>
      <c r="U1154" s="77" t="s">
        <v>1833</v>
      </c>
      <c r="V1154" s="64" t="s">
        <v>643</v>
      </c>
    </row>
    <row r="1155" spans="20:22" x14ac:dyDescent="0.2">
      <c r="T1155" s="62" t="s">
        <v>1834</v>
      </c>
      <c r="U1155" s="77" t="s">
        <v>1834</v>
      </c>
      <c r="V1155" s="64" t="s">
        <v>645</v>
      </c>
    </row>
    <row r="1156" spans="20:22" x14ac:dyDescent="0.2">
      <c r="T1156" s="62" t="s">
        <v>1835</v>
      </c>
      <c r="U1156" s="77" t="s">
        <v>1835</v>
      </c>
      <c r="V1156" s="64" t="s">
        <v>647</v>
      </c>
    </row>
    <row r="1157" spans="20:22" x14ac:dyDescent="0.2">
      <c r="T1157" s="62" t="s">
        <v>1836</v>
      </c>
      <c r="U1157" s="77" t="s">
        <v>1836</v>
      </c>
      <c r="V1157" s="64" t="s">
        <v>650</v>
      </c>
    </row>
    <row r="1158" spans="20:22" x14ac:dyDescent="0.2">
      <c r="T1158" s="62" t="s">
        <v>1837</v>
      </c>
      <c r="U1158" s="77" t="s">
        <v>1837</v>
      </c>
      <c r="V1158" s="64" t="s">
        <v>653</v>
      </c>
    </row>
    <row r="1159" spans="20:22" x14ac:dyDescent="0.2">
      <c r="T1159" s="62" t="s">
        <v>1838</v>
      </c>
      <c r="U1159" s="77" t="s">
        <v>1838</v>
      </c>
      <c r="V1159" s="64" t="s">
        <v>621</v>
      </c>
    </row>
    <row r="1160" spans="20:22" x14ac:dyDescent="0.2">
      <c r="T1160" s="62" t="s">
        <v>1839</v>
      </c>
      <c r="U1160" s="77" t="s">
        <v>1839</v>
      </c>
      <c r="V1160" s="64" t="s">
        <v>624</v>
      </c>
    </row>
    <row r="1161" spans="20:22" x14ac:dyDescent="0.2">
      <c r="T1161" s="62" t="s">
        <v>1840</v>
      </c>
      <c r="U1161" s="77" t="s">
        <v>1840</v>
      </c>
      <c r="V1161" s="64" t="s">
        <v>643</v>
      </c>
    </row>
    <row r="1162" spans="20:22" x14ac:dyDescent="0.2">
      <c r="T1162" s="62" t="s">
        <v>1841</v>
      </c>
      <c r="U1162" s="77" t="s">
        <v>1841</v>
      </c>
      <c r="V1162" s="64" t="s">
        <v>645</v>
      </c>
    </row>
    <row r="1163" spans="20:22" x14ac:dyDescent="0.2">
      <c r="T1163" s="62" t="s">
        <v>1842</v>
      </c>
      <c r="U1163" s="77" t="s">
        <v>1842</v>
      </c>
      <c r="V1163" s="64" t="s">
        <v>647</v>
      </c>
    </row>
    <row r="1164" spans="20:22" x14ac:dyDescent="0.2">
      <c r="T1164" s="62" t="s">
        <v>1843</v>
      </c>
      <c r="U1164" s="77" t="s">
        <v>1843</v>
      </c>
      <c r="V1164" s="64" t="s">
        <v>650</v>
      </c>
    </row>
    <row r="1165" spans="20:22" x14ac:dyDescent="0.2">
      <c r="T1165" s="62" t="s">
        <v>1844</v>
      </c>
      <c r="U1165" s="77" t="s">
        <v>1844</v>
      </c>
      <c r="V1165" s="64" t="s">
        <v>653</v>
      </c>
    </row>
    <row r="1166" spans="20:22" x14ac:dyDescent="0.2">
      <c r="T1166" s="62" t="s">
        <v>1845</v>
      </c>
      <c r="U1166" s="77" t="s">
        <v>1845</v>
      </c>
      <c r="V1166" s="64" t="s">
        <v>621</v>
      </c>
    </row>
    <row r="1167" spans="20:22" x14ac:dyDescent="0.2">
      <c r="T1167" s="62" t="s">
        <v>1846</v>
      </c>
      <c r="U1167" s="77" t="s">
        <v>1846</v>
      </c>
      <c r="V1167" s="64" t="s">
        <v>624</v>
      </c>
    </row>
    <row r="1168" spans="20:22" x14ac:dyDescent="0.2">
      <c r="T1168" s="62" t="s">
        <v>1847</v>
      </c>
      <c r="U1168" s="77" t="s">
        <v>1847</v>
      </c>
      <c r="V1168" s="64" t="s">
        <v>643</v>
      </c>
    </row>
    <row r="1169" spans="20:22" x14ac:dyDescent="0.2">
      <c r="T1169" s="62" t="s">
        <v>1848</v>
      </c>
      <c r="U1169" s="77" t="s">
        <v>1848</v>
      </c>
      <c r="V1169" s="64" t="s">
        <v>645</v>
      </c>
    </row>
    <row r="1170" spans="20:22" x14ac:dyDescent="0.2">
      <c r="T1170" s="62" t="s">
        <v>1849</v>
      </c>
      <c r="U1170" s="77" t="s">
        <v>1849</v>
      </c>
      <c r="V1170" s="64" t="s">
        <v>647</v>
      </c>
    </row>
    <row r="1171" spans="20:22" x14ac:dyDescent="0.2">
      <c r="T1171" s="62" t="s">
        <v>1850</v>
      </c>
      <c r="U1171" s="77" t="s">
        <v>1850</v>
      </c>
      <c r="V1171" s="64" t="s">
        <v>650</v>
      </c>
    </row>
    <row r="1172" spans="20:22" x14ac:dyDescent="0.2">
      <c r="T1172" s="62" t="s">
        <v>1851</v>
      </c>
      <c r="U1172" s="77" t="s">
        <v>1851</v>
      </c>
      <c r="V1172" s="64" t="s">
        <v>653</v>
      </c>
    </row>
    <row r="1173" spans="20:22" x14ac:dyDescent="0.2">
      <c r="T1173" s="62" t="s">
        <v>1852</v>
      </c>
      <c r="U1173" s="77" t="s">
        <v>1852</v>
      </c>
      <c r="V1173" s="64" t="s">
        <v>621</v>
      </c>
    </row>
    <row r="1174" spans="20:22" x14ac:dyDescent="0.2">
      <c r="T1174" s="62" t="s">
        <v>1853</v>
      </c>
      <c r="U1174" s="77" t="s">
        <v>1853</v>
      </c>
      <c r="V1174" s="64" t="s">
        <v>624</v>
      </c>
    </row>
    <row r="1175" spans="20:22" x14ac:dyDescent="0.2">
      <c r="T1175" s="62" t="s">
        <v>1854</v>
      </c>
      <c r="U1175" s="77" t="s">
        <v>1854</v>
      </c>
      <c r="V1175" s="64" t="s">
        <v>643</v>
      </c>
    </row>
    <row r="1176" spans="20:22" x14ac:dyDescent="0.2">
      <c r="T1176" s="62" t="s">
        <v>1855</v>
      </c>
      <c r="U1176" s="77" t="s">
        <v>1855</v>
      </c>
      <c r="V1176" s="64" t="s">
        <v>645</v>
      </c>
    </row>
    <row r="1177" spans="20:22" x14ac:dyDescent="0.2">
      <c r="T1177" s="62" t="s">
        <v>1856</v>
      </c>
      <c r="U1177" s="77" t="s">
        <v>1856</v>
      </c>
      <c r="V1177" s="64" t="s">
        <v>647</v>
      </c>
    </row>
    <row r="1178" spans="20:22" x14ac:dyDescent="0.2">
      <c r="T1178" s="62" t="s">
        <v>1857</v>
      </c>
      <c r="U1178" s="77" t="s">
        <v>1857</v>
      </c>
      <c r="V1178" s="64" t="s">
        <v>650</v>
      </c>
    </row>
    <row r="1179" spans="20:22" x14ac:dyDescent="0.2">
      <c r="T1179" s="62" t="s">
        <v>1858</v>
      </c>
      <c r="U1179" s="77" t="s">
        <v>1858</v>
      </c>
      <c r="V1179" s="64" t="s">
        <v>653</v>
      </c>
    </row>
    <row r="1180" spans="20:22" x14ac:dyDescent="0.2">
      <c r="T1180" s="62" t="s">
        <v>1859</v>
      </c>
      <c r="U1180" s="77" t="s">
        <v>1859</v>
      </c>
      <c r="V1180" s="64" t="s">
        <v>621</v>
      </c>
    </row>
    <row r="1181" spans="20:22" x14ac:dyDescent="0.2">
      <c r="T1181" s="62" t="s">
        <v>1860</v>
      </c>
      <c r="U1181" s="77" t="s">
        <v>1860</v>
      </c>
      <c r="V1181" s="64" t="s">
        <v>624</v>
      </c>
    </row>
    <row r="1182" spans="20:22" x14ac:dyDescent="0.2">
      <c r="T1182" s="62" t="s">
        <v>1861</v>
      </c>
      <c r="U1182" s="77" t="s">
        <v>1861</v>
      </c>
      <c r="V1182" s="64" t="s">
        <v>643</v>
      </c>
    </row>
    <row r="1183" spans="20:22" x14ac:dyDescent="0.2">
      <c r="T1183" s="62" t="s">
        <v>1862</v>
      </c>
      <c r="U1183" s="77" t="s">
        <v>1862</v>
      </c>
      <c r="V1183" s="64" t="s">
        <v>645</v>
      </c>
    </row>
    <row r="1184" spans="20:22" x14ac:dyDescent="0.2">
      <c r="T1184" s="62" t="s">
        <v>1863</v>
      </c>
      <c r="U1184" s="77" t="s">
        <v>1863</v>
      </c>
      <c r="V1184" s="64" t="s">
        <v>647</v>
      </c>
    </row>
    <row r="1185" spans="20:22" x14ac:dyDescent="0.2">
      <c r="T1185" s="62" t="s">
        <v>1864</v>
      </c>
      <c r="U1185" s="77" t="s">
        <v>1864</v>
      </c>
      <c r="V1185" s="64" t="s">
        <v>650</v>
      </c>
    </row>
    <row r="1186" spans="20:22" x14ac:dyDescent="0.2">
      <c r="T1186" s="62" t="s">
        <v>1865</v>
      </c>
      <c r="U1186" s="77" t="s">
        <v>1865</v>
      </c>
      <c r="V1186" s="64" t="s">
        <v>653</v>
      </c>
    </row>
    <row r="1187" spans="20:22" x14ac:dyDescent="0.2">
      <c r="T1187" s="62" t="s">
        <v>1866</v>
      </c>
      <c r="U1187" s="77" t="s">
        <v>1866</v>
      </c>
      <c r="V1187" s="64" t="s">
        <v>621</v>
      </c>
    </row>
    <row r="1188" spans="20:22" x14ac:dyDescent="0.2">
      <c r="T1188" s="62" t="s">
        <v>1867</v>
      </c>
      <c r="U1188" s="77" t="s">
        <v>1867</v>
      </c>
      <c r="V1188" s="64" t="s">
        <v>624</v>
      </c>
    </row>
    <row r="1189" spans="20:22" x14ac:dyDescent="0.2">
      <c r="T1189" s="62" t="s">
        <v>1868</v>
      </c>
      <c r="U1189" s="77" t="s">
        <v>1868</v>
      </c>
      <c r="V1189" s="64" t="s">
        <v>643</v>
      </c>
    </row>
    <row r="1190" spans="20:22" x14ac:dyDescent="0.2">
      <c r="T1190" s="62" t="s">
        <v>1869</v>
      </c>
      <c r="U1190" s="77" t="s">
        <v>1869</v>
      </c>
      <c r="V1190" s="64" t="s">
        <v>645</v>
      </c>
    </row>
    <row r="1191" spans="20:22" x14ac:dyDescent="0.2">
      <c r="T1191" s="62" t="s">
        <v>1870</v>
      </c>
      <c r="U1191" s="77" t="s">
        <v>1870</v>
      </c>
      <c r="V1191" s="64" t="s">
        <v>647</v>
      </c>
    </row>
    <row r="1192" spans="20:22" x14ac:dyDescent="0.2">
      <c r="T1192" s="62" t="s">
        <v>1871</v>
      </c>
      <c r="U1192" s="77" t="s">
        <v>1871</v>
      </c>
      <c r="V1192" s="64" t="s">
        <v>650</v>
      </c>
    </row>
    <row r="1193" spans="20:22" x14ac:dyDescent="0.2">
      <c r="T1193" s="62" t="s">
        <v>1872</v>
      </c>
      <c r="U1193" s="77" t="s">
        <v>1872</v>
      </c>
      <c r="V1193" s="64" t="s">
        <v>653</v>
      </c>
    </row>
    <row r="1194" spans="20:22" x14ac:dyDescent="0.2">
      <c r="T1194" s="62" t="s">
        <v>1873</v>
      </c>
      <c r="U1194" s="77" t="s">
        <v>1873</v>
      </c>
      <c r="V1194" s="64" t="s">
        <v>621</v>
      </c>
    </row>
    <row r="1195" spans="20:22" x14ac:dyDescent="0.2">
      <c r="T1195" s="62" t="s">
        <v>1874</v>
      </c>
      <c r="U1195" s="77" t="s">
        <v>1874</v>
      </c>
      <c r="V1195" s="64" t="s">
        <v>624</v>
      </c>
    </row>
    <row r="1196" spans="20:22" x14ac:dyDescent="0.2">
      <c r="T1196" s="62" t="s">
        <v>1875</v>
      </c>
      <c r="U1196" s="77" t="s">
        <v>1875</v>
      </c>
      <c r="V1196" s="64" t="s">
        <v>643</v>
      </c>
    </row>
    <row r="1197" spans="20:22" x14ac:dyDescent="0.2">
      <c r="T1197" s="62" t="s">
        <v>1876</v>
      </c>
      <c r="U1197" s="77" t="s">
        <v>1876</v>
      </c>
      <c r="V1197" s="64" t="s">
        <v>645</v>
      </c>
    </row>
    <row r="1198" spans="20:22" x14ac:dyDescent="0.2">
      <c r="T1198" s="62" t="s">
        <v>1877</v>
      </c>
      <c r="U1198" s="77" t="s">
        <v>1877</v>
      </c>
      <c r="V1198" s="64" t="s">
        <v>647</v>
      </c>
    </row>
    <row r="1199" spans="20:22" x14ac:dyDescent="0.2">
      <c r="T1199" s="62" t="s">
        <v>1878</v>
      </c>
      <c r="U1199" s="77" t="s">
        <v>1878</v>
      </c>
      <c r="V1199" s="64" t="s">
        <v>650</v>
      </c>
    </row>
    <row r="1200" spans="20:22" x14ac:dyDescent="0.2">
      <c r="T1200" s="62" t="s">
        <v>1879</v>
      </c>
      <c r="U1200" s="77" t="s">
        <v>1879</v>
      </c>
      <c r="V1200" s="64" t="s">
        <v>653</v>
      </c>
    </row>
    <row r="1201" spans="20:22" x14ac:dyDescent="0.2">
      <c r="T1201" s="62" t="s">
        <v>1880</v>
      </c>
      <c r="U1201" s="77" t="s">
        <v>1880</v>
      </c>
      <c r="V1201" s="64" t="s">
        <v>621</v>
      </c>
    </row>
    <row r="1202" spans="20:22" x14ac:dyDescent="0.2">
      <c r="T1202" s="62" t="s">
        <v>1881</v>
      </c>
      <c r="U1202" s="77" t="s">
        <v>1881</v>
      </c>
      <c r="V1202" s="64" t="s">
        <v>624</v>
      </c>
    </row>
    <row r="1203" spans="20:22" x14ac:dyDescent="0.2">
      <c r="T1203" s="62" t="s">
        <v>1882</v>
      </c>
      <c r="U1203" s="77" t="s">
        <v>1882</v>
      </c>
      <c r="V1203" s="64" t="s">
        <v>643</v>
      </c>
    </row>
    <row r="1204" spans="20:22" x14ac:dyDescent="0.2">
      <c r="T1204" s="62" t="s">
        <v>1883</v>
      </c>
      <c r="U1204" s="77" t="s">
        <v>1883</v>
      </c>
      <c r="V1204" s="64" t="s">
        <v>645</v>
      </c>
    </row>
    <row r="1205" spans="20:22" x14ac:dyDescent="0.2">
      <c r="T1205" s="62" t="s">
        <v>1884</v>
      </c>
      <c r="U1205" s="77" t="s">
        <v>1884</v>
      </c>
      <c r="V1205" s="64" t="s">
        <v>647</v>
      </c>
    </row>
    <row r="1206" spans="20:22" x14ac:dyDescent="0.2">
      <c r="T1206" s="62" t="s">
        <v>1885</v>
      </c>
      <c r="U1206" s="77" t="s">
        <v>1885</v>
      </c>
      <c r="V1206" s="64" t="s">
        <v>650</v>
      </c>
    </row>
    <row r="1207" spans="20:22" x14ac:dyDescent="0.2">
      <c r="T1207" s="62" t="s">
        <v>1886</v>
      </c>
      <c r="U1207" s="77" t="s">
        <v>1886</v>
      </c>
      <c r="V1207" s="64" t="s">
        <v>653</v>
      </c>
    </row>
    <row r="1208" spans="20:22" x14ac:dyDescent="0.2">
      <c r="T1208" s="62" t="s">
        <v>1887</v>
      </c>
      <c r="U1208" s="77" t="s">
        <v>1887</v>
      </c>
      <c r="V1208" s="64" t="s">
        <v>621</v>
      </c>
    </row>
    <row r="1209" spans="20:22" x14ac:dyDescent="0.2">
      <c r="T1209" s="62" t="s">
        <v>1888</v>
      </c>
      <c r="U1209" s="77" t="s">
        <v>1888</v>
      </c>
      <c r="V1209" s="64" t="s">
        <v>624</v>
      </c>
    </row>
    <row r="1210" spans="20:22" x14ac:dyDescent="0.2">
      <c r="T1210" s="62" t="s">
        <v>1889</v>
      </c>
      <c r="U1210" s="77" t="s">
        <v>1889</v>
      </c>
      <c r="V1210" s="64" t="s">
        <v>643</v>
      </c>
    </row>
    <row r="1211" spans="20:22" x14ac:dyDescent="0.2">
      <c r="T1211" s="62" t="s">
        <v>1890</v>
      </c>
      <c r="U1211" s="77" t="s">
        <v>1890</v>
      </c>
      <c r="V1211" s="64" t="s">
        <v>645</v>
      </c>
    </row>
    <row r="1212" spans="20:22" x14ac:dyDescent="0.2">
      <c r="T1212" s="62" t="s">
        <v>1891</v>
      </c>
      <c r="U1212" s="77" t="s">
        <v>1891</v>
      </c>
      <c r="V1212" s="64" t="s">
        <v>647</v>
      </c>
    </row>
    <row r="1213" spans="20:22" x14ac:dyDescent="0.2">
      <c r="T1213" s="62" t="s">
        <v>1892</v>
      </c>
      <c r="U1213" s="77" t="s">
        <v>1892</v>
      </c>
      <c r="V1213" s="64" t="s">
        <v>650</v>
      </c>
    </row>
    <row r="1214" spans="20:22" x14ac:dyDescent="0.2">
      <c r="T1214" s="62" t="s">
        <v>1893</v>
      </c>
      <c r="U1214" s="77" t="s">
        <v>1893</v>
      </c>
      <c r="V1214" s="64" t="s">
        <v>653</v>
      </c>
    </row>
    <row r="1215" spans="20:22" x14ac:dyDescent="0.2">
      <c r="T1215" s="62" t="s">
        <v>1894</v>
      </c>
      <c r="U1215" s="77" t="s">
        <v>1894</v>
      </c>
      <c r="V1215" s="64" t="s">
        <v>621</v>
      </c>
    </row>
    <row r="1216" spans="20:22" x14ac:dyDescent="0.2">
      <c r="T1216" s="62" t="s">
        <v>1895</v>
      </c>
      <c r="U1216" s="77" t="s">
        <v>1895</v>
      </c>
      <c r="V1216" s="64" t="s">
        <v>624</v>
      </c>
    </row>
    <row r="1217" spans="20:22" x14ac:dyDescent="0.2">
      <c r="T1217" s="62" t="s">
        <v>1896</v>
      </c>
      <c r="U1217" s="77" t="s">
        <v>1896</v>
      </c>
      <c r="V1217" s="64" t="s">
        <v>643</v>
      </c>
    </row>
    <row r="1218" spans="20:22" x14ac:dyDescent="0.2">
      <c r="T1218" s="62" t="s">
        <v>1897</v>
      </c>
      <c r="U1218" s="77" t="s">
        <v>1897</v>
      </c>
      <c r="V1218" s="64" t="s">
        <v>645</v>
      </c>
    </row>
    <row r="1219" spans="20:22" x14ac:dyDescent="0.2">
      <c r="T1219" s="62" t="s">
        <v>1898</v>
      </c>
      <c r="U1219" s="77" t="s">
        <v>1898</v>
      </c>
      <c r="V1219" s="64" t="s">
        <v>647</v>
      </c>
    </row>
    <row r="1220" spans="20:22" x14ac:dyDescent="0.2">
      <c r="T1220" s="62" t="s">
        <v>1899</v>
      </c>
      <c r="U1220" s="77" t="s">
        <v>1899</v>
      </c>
      <c r="V1220" s="64" t="s">
        <v>650</v>
      </c>
    </row>
    <row r="1221" spans="20:22" x14ac:dyDescent="0.2">
      <c r="T1221" s="62" t="s">
        <v>1900</v>
      </c>
      <c r="U1221" s="77" t="s">
        <v>1900</v>
      </c>
      <c r="V1221" s="64" t="s">
        <v>653</v>
      </c>
    </row>
    <row r="1222" spans="20:22" x14ac:dyDescent="0.2">
      <c r="T1222" s="62" t="s">
        <v>1901</v>
      </c>
      <c r="U1222" s="77" t="s">
        <v>1901</v>
      </c>
      <c r="V1222" s="64" t="s">
        <v>621</v>
      </c>
    </row>
    <row r="1223" spans="20:22" x14ac:dyDescent="0.2">
      <c r="T1223" s="62" t="s">
        <v>1902</v>
      </c>
      <c r="U1223" s="77" t="s">
        <v>1902</v>
      </c>
      <c r="V1223" s="64" t="s">
        <v>624</v>
      </c>
    </row>
    <row r="1224" spans="20:22" x14ac:dyDescent="0.2">
      <c r="T1224" s="62" t="s">
        <v>1903</v>
      </c>
      <c r="U1224" s="77" t="s">
        <v>1903</v>
      </c>
      <c r="V1224" s="64" t="s">
        <v>643</v>
      </c>
    </row>
    <row r="1225" spans="20:22" x14ac:dyDescent="0.2">
      <c r="T1225" s="62" t="s">
        <v>1904</v>
      </c>
      <c r="U1225" s="77" t="s">
        <v>1904</v>
      </c>
      <c r="V1225" s="64" t="s">
        <v>645</v>
      </c>
    </row>
    <row r="1226" spans="20:22" x14ac:dyDescent="0.2">
      <c r="T1226" s="62" t="s">
        <v>1905</v>
      </c>
      <c r="U1226" s="77" t="s">
        <v>1905</v>
      </c>
      <c r="V1226" s="64" t="s">
        <v>647</v>
      </c>
    </row>
    <row r="1227" spans="20:22" x14ac:dyDescent="0.2">
      <c r="T1227" s="62" t="s">
        <v>1906</v>
      </c>
      <c r="U1227" s="77" t="s">
        <v>1906</v>
      </c>
      <c r="V1227" s="64" t="s">
        <v>650</v>
      </c>
    </row>
    <row r="1228" spans="20:22" x14ac:dyDescent="0.2">
      <c r="T1228" s="62" t="s">
        <v>1907</v>
      </c>
      <c r="U1228" s="77" t="s">
        <v>1907</v>
      </c>
      <c r="V1228" s="64" t="s">
        <v>653</v>
      </c>
    </row>
    <row r="1229" spans="20:22" x14ac:dyDescent="0.2">
      <c r="T1229" s="62" t="s">
        <v>1908</v>
      </c>
      <c r="U1229" s="77" t="s">
        <v>1908</v>
      </c>
      <c r="V1229" s="64" t="s">
        <v>621</v>
      </c>
    </row>
    <row r="1230" spans="20:22" x14ac:dyDescent="0.2">
      <c r="T1230" s="62" t="s">
        <v>1909</v>
      </c>
      <c r="U1230" s="77" t="s">
        <v>1909</v>
      </c>
      <c r="V1230" s="64" t="s">
        <v>624</v>
      </c>
    </row>
    <row r="1231" spans="20:22" x14ac:dyDescent="0.2">
      <c r="T1231" s="62" t="s">
        <v>1910</v>
      </c>
      <c r="U1231" s="77" t="s">
        <v>1910</v>
      </c>
      <c r="V1231" s="64" t="s">
        <v>643</v>
      </c>
    </row>
    <row r="1232" spans="20:22" x14ac:dyDescent="0.2">
      <c r="T1232" s="62" t="s">
        <v>1911</v>
      </c>
      <c r="U1232" s="77" t="s">
        <v>1911</v>
      </c>
      <c r="V1232" s="64" t="s">
        <v>645</v>
      </c>
    </row>
    <row r="1233" spans="20:22" x14ac:dyDescent="0.2">
      <c r="T1233" s="62" t="s">
        <v>1912</v>
      </c>
      <c r="U1233" s="77" t="s">
        <v>1912</v>
      </c>
      <c r="V1233" s="64" t="s">
        <v>647</v>
      </c>
    </row>
    <row r="1234" spans="20:22" x14ac:dyDescent="0.2">
      <c r="T1234" s="62" t="s">
        <v>1913</v>
      </c>
      <c r="U1234" s="77" t="s">
        <v>1913</v>
      </c>
      <c r="V1234" s="64" t="s">
        <v>650</v>
      </c>
    </row>
    <row r="1235" spans="20:22" x14ac:dyDescent="0.2">
      <c r="T1235" s="62" t="s">
        <v>1914</v>
      </c>
      <c r="U1235" s="77" t="s">
        <v>1914</v>
      </c>
      <c r="V1235" s="64" t="s">
        <v>653</v>
      </c>
    </row>
    <row r="1236" spans="20:22" x14ac:dyDescent="0.2">
      <c r="T1236" s="62" t="s">
        <v>1915</v>
      </c>
      <c r="U1236" s="77" t="s">
        <v>1915</v>
      </c>
      <c r="V1236" s="64" t="s">
        <v>621</v>
      </c>
    </row>
    <row r="1237" spans="20:22" x14ac:dyDescent="0.2">
      <c r="T1237" s="62" t="s">
        <v>1916</v>
      </c>
      <c r="U1237" s="77" t="s">
        <v>1916</v>
      </c>
      <c r="V1237" s="64" t="s">
        <v>624</v>
      </c>
    </row>
    <row r="1238" spans="20:22" x14ac:dyDescent="0.2">
      <c r="T1238" s="62" t="s">
        <v>1917</v>
      </c>
      <c r="U1238" s="77" t="s">
        <v>1917</v>
      </c>
      <c r="V1238" s="64" t="s">
        <v>643</v>
      </c>
    </row>
    <row r="1239" spans="20:22" x14ac:dyDescent="0.2">
      <c r="T1239" s="62" t="s">
        <v>1918</v>
      </c>
      <c r="U1239" s="77" t="s">
        <v>1918</v>
      </c>
      <c r="V1239" s="64" t="s">
        <v>645</v>
      </c>
    </row>
    <row r="1240" spans="20:22" x14ac:dyDescent="0.2">
      <c r="T1240" s="62" t="s">
        <v>1919</v>
      </c>
      <c r="U1240" s="77" t="s">
        <v>1919</v>
      </c>
      <c r="V1240" s="64" t="s">
        <v>647</v>
      </c>
    </row>
    <row r="1241" spans="20:22" x14ac:dyDescent="0.2">
      <c r="T1241" s="62" t="s">
        <v>1920</v>
      </c>
      <c r="U1241" s="77" t="s">
        <v>1920</v>
      </c>
      <c r="V1241" s="64" t="s">
        <v>650</v>
      </c>
    </row>
    <row r="1242" spans="20:22" x14ac:dyDescent="0.2">
      <c r="T1242" s="62" t="s">
        <v>1921</v>
      </c>
      <c r="U1242" s="77" t="s">
        <v>1921</v>
      </c>
      <c r="V1242" s="64" t="s">
        <v>653</v>
      </c>
    </row>
    <row r="1243" spans="20:22" x14ac:dyDescent="0.2">
      <c r="T1243" s="62" t="s">
        <v>1922</v>
      </c>
      <c r="U1243" s="77" t="s">
        <v>1922</v>
      </c>
      <c r="V1243" s="64" t="s">
        <v>621</v>
      </c>
    </row>
    <row r="1244" spans="20:22" x14ac:dyDescent="0.2">
      <c r="T1244" s="62" t="s">
        <v>1923</v>
      </c>
      <c r="U1244" s="77" t="s">
        <v>1923</v>
      </c>
      <c r="V1244" s="64" t="s">
        <v>624</v>
      </c>
    </row>
    <row r="1245" spans="20:22" x14ac:dyDescent="0.2">
      <c r="T1245" s="62" t="s">
        <v>1924</v>
      </c>
      <c r="U1245" s="77" t="s">
        <v>1924</v>
      </c>
      <c r="V1245" s="64" t="s">
        <v>643</v>
      </c>
    </row>
    <row r="1246" spans="20:22" x14ac:dyDescent="0.2">
      <c r="T1246" s="62" t="s">
        <v>1925</v>
      </c>
      <c r="U1246" s="77" t="s">
        <v>1925</v>
      </c>
      <c r="V1246" s="64" t="s">
        <v>645</v>
      </c>
    </row>
    <row r="1247" spans="20:22" x14ac:dyDescent="0.2">
      <c r="T1247" s="62" t="s">
        <v>1926</v>
      </c>
      <c r="U1247" s="77" t="s">
        <v>1926</v>
      </c>
      <c r="V1247" s="64" t="s">
        <v>647</v>
      </c>
    </row>
    <row r="1248" spans="20:22" x14ac:dyDescent="0.2">
      <c r="T1248" s="62" t="s">
        <v>1927</v>
      </c>
      <c r="U1248" s="77" t="s">
        <v>1927</v>
      </c>
      <c r="V1248" s="64" t="s">
        <v>650</v>
      </c>
    </row>
    <row r="1249" spans="20:22" x14ac:dyDescent="0.2">
      <c r="T1249" s="62" t="s">
        <v>1928</v>
      </c>
      <c r="U1249" s="77" t="s">
        <v>1928</v>
      </c>
      <c r="V1249" s="64" t="s">
        <v>653</v>
      </c>
    </row>
    <row r="1250" spans="20:22" x14ac:dyDescent="0.2">
      <c r="T1250" s="62" t="s">
        <v>1929</v>
      </c>
      <c r="U1250" s="77" t="s">
        <v>1929</v>
      </c>
      <c r="V1250" s="64" t="s">
        <v>621</v>
      </c>
    </row>
    <row r="1251" spans="20:22" x14ac:dyDescent="0.2">
      <c r="T1251" s="62" t="s">
        <v>1930</v>
      </c>
      <c r="U1251" s="77" t="s">
        <v>1930</v>
      </c>
      <c r="V1251" s="64" t="s">
        <v>624</v>
      </c>
    </row>
    <row r="1252" spans="20:22" x14ac:dyDescent="0.2">
      <c r="T1252" s="62" t="s">
        <v>1931</v>
      </c>
      <c r="U1252" s="77" t="s">
        <v>1931</v>
      </c>
      <c r="V1252" s="64" t="s">
        <v>643</v>
      </c>
    </row>
    <row r="1253" spans="20:22" x14ac:dyDescent="0.2">
      <c r="T1253" s="62" t="s">
        <v>1932</v>
      </c>
      <c r="U1253" s="77" t="s">
        <v>1932</v>
      </c>
      <c r="V1253" s="64" t="s">
        <v>645</v>
      </c>
    </row>
    <row r="1254" spans="20:22" x14ac:dyDescent="0.2">
      <c r="T1254" s="62" t="s">
        <v>1933</v>
      </c>
      <c r="U1254" s="77" t="s">
        <v>1933</v>
      </c>
      <c r="V1254" s="64" t="s">
        <v>647</v>
      </c>
    </row>
    <row r="1255" spans="20:22" x14ac:dyDescent="0.2">
      <c r="T1255" s="62" t="s">
        <v>1934</v>
      </c>
      <c r="U1255" s="77" t="s">
        <v>1934</v>
      </c>
      <c r="V1255" s="64" t="s">
        <v>650</v>
      </c>
    </row>
    <row r="1256" spans="20:22" x14ac:dyDescent="0.2">
      <c r="T1256" s="62" t="s">
        <v>1935</v>
      </c>
      <c r="U1256" s="77" t="s">
        <v>1935</v>
      </c>
      <c r="V1256" s="64" t="s">
        <v>653</v>
      </c>
    </row>
    <row r="1257" spans="20:22" x14ac:dyDescent="0.2">
      <c r="T1257" s="62" t="s">
        <v>1936</v>
      </c>
      <c r="U1257" s="77" t="s">
        <v>1936</v>
      </c>
      <c r="V1257" s="64" t="s">
        <v>621</v>
      </c>
    </row>
    <row r="1258" spans="20:22" x14ac:dyDescent="0.2">
      <c r="T1258" s="62" t="s">
        <v>1937</v>
      </c>
      <c r="U1258" s="77" t="s">
        <v>1937</v>
      </c>
      <c r="V1258" s="64" t="s">
        <v>624</v>
      </c>
    </row>
    <row r="1259" spans="20:22" x14ac:dyDescent="0.2">
      <c r="T1259" s="62" t="s">
        <v>1938</v>
      </c>
      <c r="U1259" s="77" t="s">
        <v>1938</v>
      </c>
      <c r="V1259" s="64" t="s">
        <v>643</v>
      </c>
    </row>
    <row r="1260" spans="20:22" x14ac:dyDescent="0.2">
      <c r="T1260" s="62" t="s">
        <v>1939</v>
      </c>
      <c r="U1260" s="77" t="s">
        <v>1939</v>
      </c>
      <c r="V1260" s="64" t="s">
        <v>645</v>
      </c>
    </row>
    <row r="1261" spans="20:22" x14ac:dyDescent="0.2">
      <c r="T1261" s="62" t="s">
        <v>1940</v>
      </c>
      <c r="U1261" s="77" t="s">
        <v>1940</v>
      </c>
      <c r="V1261" s="64" t="s">
        <v>647</v>
      </c>
    </row>
    <row r="1262" spans="20:22" x14ac:dyDescent="0.2">
      <c r="T1262" s="62" t="s">
        <v>1941</v>
      </c>
      <c r="U1262" s="77" t="s">
        <v>1941</v>
      </c>
      <c r="V1262" s="64" t="s">
        <v>650</v>
      </c>
    </row>
    <row r="1263" spans="20:22" x14ac:dyDescent="0.2">
      <c r="T1263" s="62" t="s">
        <v>1942</v>
      </c>
      <c r="U1263" s="77" t="s">
        <v>1942</v>
      </c>
      <c r="V1263" s="64" t="s">
        <v>653</v>
      </c>
    </row>
    <row r="1264" spans="20:22" x14ac:dyDescent="0.2">
      <c r="T1264" s="62" t="s">
        <v>1943</v>
      </c>
      <c r="U1264" s="77" t="s">
        <v>1943</v>
      </c>
      <c r="V1264" s="64" t="s">
        <v>621</v>
      </c>
    </row>
    <row r="1265" spans="20:22" x14ac:dyDescent="0.2">
      <c r="T1265" s="62" t="s">
        <v>1944</v>
      </c>
      <c r="U1265" s="77" t="s">
        <v>1944</v>
      </c>
      <c r="V1265" s="64" t="s">
        <v>624</v>
      </c>
    </row>
    <row r="1266" spans="20:22" x14ac:dyDescent="0.2">
      <c r="T1266" s="62" t="s">
        <v>1945</v>
      </c>
      <c r="U1266" s="77" t="s">
        <v>1945</v>
      </c>
      <c r="V1266" s="64" t="s">
        <v>643</v>
      </c>
    </row>
    <row r="1267" spans="20:22" x14ac:dyDescent="0.2">
      <c r="T1267" s="62" t="s">
        <v>1946</v>
      </c>
      <c r="U1267" s="77" t="s">
        <v>1946</v>
      </c>
      <c r="V1267" s="64" t="s">
        <v>645</v>
      </c>
    </row>
    <row r="1268" spans="20:22" x14ac:dyDescent="0.2">
      <c r="T1268" s="62" t="s">
        <v>1947</v>
      </c>
      <c r="U1268" s="77" t="s">
        <v>1947</v>
      </c>
      <c r="V1268" s="64" t="s">
        <v>647</v>
      </c>
    </row>
    <row r="1269" spans="20:22" x14ac:dyDescent="0.2">
      <c r="T1269" s="62" t="s">
        <v>1948</v>
      </c>
      <c r="U1269" s="77" t="s">
        <v>1948</v>
      </c>
      <c r="V1269" s="64" t="s">
        <v>650</v>
      </c>
    </row>
    <row r="1270" spans="20:22" x14ac:dyDescent="0.2">
      <c r="T1270" s="62" t="s">
        <v>1949</v>
      </c>
      <c r="U1270" s="77" t="s">
        <v>1949</v>
      </c>
      <c r="V1270" s="64" t="s">
        <v>653</v>
      </c>
    </row>
    <row r="1271" spans="20:22" x14ac:dyDescent="0.2">
      <c r="T1271" s="62" t="s">
        <v>1950</v>
      </c>
      <c r="U1271" s="77" t="s">
        <v>1950</v>
      </c>
      <c r="V1271" s="64" t="s">
        <v>621</v>
      </c>
    </row>
    <row r="1272" spans="20:22" x14ac:dyDescent="0.2">
      <c r="T1272" s="62" t="s">
        <v>1951</v>
      </c>
      <c r="U1272" s="77" t="s">
        <v>1951</v>
      </c>
      <c r="V1272" s="64" t="s">
        <v>624</v>
      </c>
    </row>
    <row r="1273" spans="20:22" x14ac:dyDescent="0.2">
      <c r="T1273" s="62" t="s">
        <v>1952</v>
      </c>
      <c r="U1273" s="77" t="s">
        <v>1952</v>
      </c>
      <c r="V1273" s="64" t="s">
        <v>643</v>
      </c>
    </row>
    <row r="1274" spans="20:22" x14ac:dyDescent="0.2">
      <c r="T1274" s="62" t="s">
        <v>1953</v>
      </c>
      <c r="U1274" s="77" t="s">
        <v>1953</v>
      </c>
      <c r="V1274" s="64" t="s">
        <v>645</v>
      </c>
    </row>
    <row r="1275" spans="20:22" x14ac:dyDescent="0.2">
      <c r="T1275" s="62" t="s">
        <v>1954</v>
      </c>
      <c r="U1275" s="77" t="s">
        <v>1954</v>
      </c>
      <c r="V1275" s="64" t="s">
        <v>647</v>
      </c>
    </row>
    <row r="1276" spans="20:22" x14ac:dyDescent="0.2">
      <c r="T1276" s="62" t="s">
        <v>1955</v>
      </c>
      <c r="U1276" s="77" t="s">
        <v>1955</v>
      </c>
      <c r="V1276" s="64" t="s">
        <v>650</v>
      </c>
    </row>
    <row r="1277" spans="20:22" x14ac:dyDescent="0.2">
      <c r="T1277" s="62" t="s">
        <v>1956</v>
      </c>
      <c r="U1277" s="77" t="s">
        <v>1956</v>
      </c>
      <c r="V1277" s="64" t="s">
        <v>653</v>
      </c>
    </row>
    <row r="1278" spans="20:22" x14ac:dyDescent="0.2">
      <c r="T1278" s="62" t="s">
        <v>1957</v>
      </c>
      <c r="U1278" s="77" t="s">
        <v>1957</v>
      </c>
      <c r="V1278" s="64" t="s">
        <v>621</v>
      </c>
    </row>
    <row r="1279" spans="20:22" x14ac:dyDescent="0.2">
      <c r="T1279" s="62" t="s">
        <v>1958</v>
      </c>
      <c r="U1279" s="77" t="s">
        <v>1958</v>
      </c>
      <c r="V1279" s="64" t="s">
        <v>624</v>
      </c>
    </row>
    <row r="1280" spans="20:22" x14ac:dyDescent="0.2">
      <c r="T1280" s="62" t="s">
        <v>1959</v>
      </c>
      <c r="U1280" s="77" t="s">
        <v>1959</v>
      </c>
      <c r="V1280" s="64" t="s">
        <v>643</v>
      </c>
    </row>
    <row r="1281" spans="20:22" x14ac:dyDescent="0.2">
      <c r="T1281" s="62" t="s">
        <v>1960</v>
      </c>
      <c r="U1281" s="77" t="s">
        <v>1960</v>
      </c>
      <c r="V1281" s="64" t="s">
        <v>645</v>
      </c>
    </row>
    <row r="1282" spans="20:22" x14ac:dyDescent="0.2">
      <c r="T1282" s="62" t="s">
        <v>1961</v>
      </c>
      <c r="U1282" s="77" t="s">
        <v>1961</v>
      </c>
      <c r="V1282" s="64" t="s">
        <v>647</v>
      </c>
    </row>
    <row r="1283" spans="20:22" x14ac:dyDescent="0.2">
      <c r="T1283" s="62" t="s">
        <v>1962</v>
      </c>
      <c r="U1283" s="77" t="s">
        <v>1962</v>
      </c>
      <c r="V1283" s="64" t="s">
        <v>650</v>
      </c>
    </row>
    <row r="1284" spans="20:22" x14ac:dyDescent="0.2">
      <c r="T1284" s="62" t="s">
        <v>1963</v>
      </c>
      <c r="U1284" s="77" t="s">
        <v>1963</v>
      </c>
      <c r="V1284" s="64" t="s">
        <v>653</v>
      </c>
    </row>
    <row r="1285" spans="20:22" x14ac:dyDescent="0.2">
      <c r="T1285" s="62" t="s">
        <v>1964</v>
      </c>
      <c r="U1285" s="77" t="s">
        <v>1964</v>
      </c>
      <c r="V1285" s="64" t="s">
        <v>621</v>
      </c>
    </row>
    <row r="1286" spans="20:22" x14ac:dyDescent="0.2">
      <c r="T1286" s="62" t="s">
        <v>1965</v>
      </c>
      <c r="U1286" s="77" t="s">
        <v>1965</v>
      </c>
      <c r="V1286" s="64" t="s">
        <v>624</v>
      </c>
    </row>
    <row r="1287" spans="20:22" x14ac:dyDescent="0.2">
      <c r="T1287" s="62" t="s">
        <v>1966</v>
      </c>
      <c r="U1287" s="77" t="s">
        <v>1966</v>
      </c>
      <c r="V1287" s="64" t="s">
        <v>643</v>
      </c>
    </row>
    <row r="1288" spans="20:22" x14ac:dyDescent="0.2">
      <c r="T1288" s="62" t="s">
        <v>1967</v>
      </c>
      <c r="U1288" s="77" t="s">
        <v>1967</v>
      </c>
      <c r="V1288" s="64" t="s">
        <v>645</v>
      </c>
    </row>
    <row r="1289" spans="20:22" x14ac:dyDescent="0.2">
      <c r="T1289" s="62" t="s">
        <v>1968</v>
      </c>
      <c r="U1289" s="77" t="s">
        <v>1968</v>
      </c>
      <c r="V1289" s="64" t="s">
        <v>647</v>
      </c>
    </row>
    <row r="1290" spans="20:22" x14ac:dyDescent="0.2">
      <c r="T1290" s="62" t="s">
        <v>1969</v>
      </c>
      <c r="U1290" s="77" t="s">
        <v>1969</v>
      </c>
      <c r="V1290" s="64" t="s">
        <v>650</v>
      </c>
    </row>
    <row r="1291" spans="20:22" x14ac:dyDescent="0.2">
      <c r="T1291" s="62" t="s">
        <v>1970</v>
      </c>
      <c r="U1291" s="77" t="s">
        <v>1970</v>
      </c>
      <c r="V1291" s="64" t="s">
        <v>653</v>
      </c>
    </row>
    <row r="1292" spans="20:22" x14ac:dyDescent="0.2">
      <c r="T1292" s="62" t="s">
        <v>1971</v>
      </c>
      <c r="U1292" s="77" t="s">
        <v>1971</v>
      </c>
      <c r="V1292" s="64" t="s">
        <v>621</v>
      </c>
    </row>
    <row r="1293" spans="20:22" x14ac:dyDescent="0.2">
      <c r="T1293" s="62" t="s">
        <v>1972</v>
      </c>
      <c r="U1293" s="77" t="s">
        <v>1972</v>
      </c>
      <c r="V1293" s="64" t="s">
        <v>624</v>
      </c>
    </row>
    <row r="1294" spans="20:22" x14ac:dyDescent="0.2">
      <c r="T1294" s="62" t="s">
        <v>1973</v>
      </c>
      <c r="U1294" s="77" t="s">
        <v>1973</v>
      </c>
      <c r="V1294" s="64" t="s">
        <v>643</v>
      </c>
    </row>
    <row r="1295" spans="20:22" x14ac:dyDescent="0.2">
      <c r="T1295" s="62" t="s">
        <v>1974</v>
      </c>
      <c r="U1295" s="77" t="s">
        <v>1974</v>
      </c>
      <c r="V1295" s="64" t="s">
        <v>645</v>
      </c>
    </row>
    <row r="1296" spans="20:22" x14ac:dyDescent="0.2">
      <c r="T1296" s="62" t="s">
        <v>1975</v>
      </c>
      <c r="U1296" s="77" t="s">
        <v>1975</v>
      </c>
      <c r="V1296" s="64" t="s">
        <v>647</v>
      </c>
    </row>
    <row r="1297" spans="20:22" x14ac:dyDescent="0.2">
      <c r="T1297" s="62" t="s">
        <v>1976</v>
      </c>
      <c r="U1297" s="77" t="s">
        <v>1976</v>
      </c>
      <c r="V1297" s="64" t="s">
        <v>650</v>
      </c>
    </row>
    <row r="1298" spans="20:22" x14ac:dyDescent="0.2">
      <c r="T1298" s="62" t="s">
        <v>1977</v>
      </c>
      <c r="U1298" s="77" t="s">
        <v>1977</v>
      </c>
      <c r="V1298" s="64" t="s">
        <v>653</v>
      </c>
    </row>
    <row r="1299" spans="20:22" x14ac:dyDescent="0.2">
      <c r="T1299" s="62" t="s">
        <v>1978</v>
      </c>
      <c r="U1299" s="77" t="s">
        <v>1978</v>
      </c>
      <c r="V1299" s="64" t="s">
        <v>621</v>
      </c>
    </row>
    <row r="1300" spans="20:22" x14ac:dyDescent="0.2">
      <c r="T1300" s="62" t="s">
        <v>1979</v>
      </c>
      <c r="U1300" s="77" t="s">
        <v>1979</v>
      </c>
      <c r="V1300" s="64" t="s">
        <v>624</v>
      </c>
    </row>
    <row r="1301" spans="20:22" x14ac:dyDescent="0.2">
      <c r="T1301" s="62" t="s">
        <v>1980</v>
      </c>
      <c r="U1301" s="77" t="s">
        <v>1980</v>
      </c>
      <c r="V1301" s="64" t="s">
        <v>643</v>
      </c>
    </row>
    <row r="1302" spans="20:22" x14ac:dyDescent="0.2">
      <c r="T1302" s="62" t="s">
        <v>1981</v>
      </c>
      <c r="U1302" s="77" t="s">
        <v>1981</v>
      </c>
      <c r="V1302" s="64" t="s">
        <v>645</v>
      </c>
    </row>
    <row r="1303" spans="20:22" x14ac:dyDescent="0.2">
      <c r="T1303" s="62" t="s">
        <v>1982</v>
      </c>
      <c r="U1303" s="77" t="s">
        <v>1982</v>
      </c>
      <c r="V1303" s="64" t="s">
        <v>647</v>
      </c>
    </row>
    <row r="1304" spans="20:22" x14ac:dyDescent="0.2">
      <c r="T1304" s="62" t="s">
        <v>1983</v>
      </c>
      <c r="U1304" s="77" t="s">
        <v>1983</v>
      </c>
      <c r="V1304" s="64" t="s">
        <v>650</v>
      </c>
    </row>
    <row r="1305" spans="20:22" x14ac:dyDescent="0.2">
      <c r="T1305" s="62" t="s">
        <v>1984</v>
      </c>
      <c r="U1305" s="77" t="s">
        <v>1984</v>
      </c>
      <c r="V1305" s="64" t="s">
        <v>653</v>
      </c>
    </row>
    <row r="1306" spans="20:22" x14ac:dyDescent="0.2">
      <c r="T1306" s="62" t="s">
        <v>1985</v>
      </c>
      <c r="U1306" s="77" t="s">
        <v>1985</v>
      </c>
      <c r="V1306" s="64" t="s">
        <v>621</v>
      </c>
    </row>
    <row r="1307" spans="20:22" x14ac:dyDescent="0.2">
      <c r="T1307" s="62" t="s">
        <v>1986</v>
      </c>
      <c r="U1307" s="77" t="s">
        <v>1986</v>
      </c>
      <c r="V1307" s="64" t="s">
        <v>624</v>
      </c>
    </row>
    <row r="1308" spans="20:22" x14ac:dyDescent="0.2">
      <c r="T1308" s="62" t="s">
        <v>1987</v>
      </c>
      <c r="U1308" s="77" t="s">
        <v>1987</v>
      </c>
      <c r="V1308" s="64" t="s">
        <v>643</v>
      </c>
    </row>
    <row r="1309" spans="20:22" x14ac:dyDescent="0.2">
      <c r="T1309" s="62" t="s">
        <v>1988</v>
      </c>
      <c r="U1309" s="77" t="s">
        <v>1988</v>
      </c>
      <c r="V1309" s="64" t="s">
        <v>645</v>
      </c>
    </row>
    <row r="1310" spans="20:22" x14ac:dyDescent="0.2">
      <c r="T1310" s="62" t="s">
        <v>1989</v>
      </c>
      <c r="U1310" s="77" t="s">
        <v>1989</v>
      </c>
      <c r="V1310" s="64" t="s">
        <v>647</v>
      </c>
    </row>
    <row r="1311" spans="20:22" x14ac:dyDescent="0.2">
      <c r="T1311" s="62" t="s">
        <v>1990</v>
      </c>
      <c r="U1311" s="77" t="s">
        <v>1990</v>
      </c>
      <c r="V1311" s="64" t="s">
        <v>650</v>
      </c>
    </row>
    <row r="1312" spans="20:22" x14ac:dyDescent="0.2">
      <c r="T1312" s="62" t="s">
        <v>1991</v>
      </c>
      <c r="U1312" s="77" t="s">
        <v>1991</v>
      </c>
      <c r="V1312" s="64" t="s">
        <v>653</v>
      </c>
    </row>
    <row r="1313" spans="20:22" x14ac:dyDescent="0.2">
      <c r="T1313" s="62" t="s">
        <v>1992</v>
      </c>
      <c r="U1313" s="77" t="s">
        <v>1992</v>
      </c>
      <c r="V1313" s="64" t="s">
        <v>621</v>
      </c>
    </row>
    <row r="1314" spans="20:22" x14ac:dyDescent="0.2">
      <c r="T1314" s="62" t="s">
        <v>1993</v>
      </c>
      <c r="U1314" s="77" t="s">
        <v>1993</v>
      </c>
      <c r="V1314" s="64" t="s">
        <v>624</v>
      </c>
    </row>
    <row r="1315" spans="20:22" x14ac:dyDescent="0.2">
      <c r="T1315" s="62" t="s">
        <v>1994</v>
      </c>
      <c r="U1315" s="77" t="s">
        <v>1994</v>
      </c>
      <c r="V1315" s="64" t="s">
        <v>643</v>
      </c>
    </row>
    <row r="1316" spans="20:22" x14ac:dyDescent="0.2">
      <c r="T1316" s="62" t="s">
        <v>1995</v>
      </c>
      <c r="U1316" s="77" t="s">
        <v>1995</v>
      </c>
      <c r="V1316" s="64" t="s">
        <v>645</v>
      </c>
    </row>
    <row r="1317" spans="20:22" x14ac:dyDescent="0.2">
      <c r="T1317" s="62" t="s">
        <v>1996</v>
      </c>
      <c r="U1317" s="77" t="s">
        <v>1996</v>
      </c>
      <c r="V1317" s="64" t="s">
        <v>647</v>
      </c>
    </row>
    <row r="1318" spans="20:22" x14ac:dyDescent="0.2">
      <c r="T1318" s="62" t="s">
        <v>1997</v>
      </c>
      <c r="U1318" s="77" t="s">
        <v>1997</v>
      </c>
      <c r="V1318" s="64" t="s">
        <v>650</v>
      </c>
    </row>
    <row r="1319" spans="20:22" x14ac:dyDescent="0.2">
      <c r="T1319" s="62" t="s">
        <v>1998</v>
      </c>
      <c r="U1319" s="77" t="s">
        <v>1998</v>
      </c>
      <c r="V1319" s="64" t="s">
        <v>653</v>
      </c>
    </row>
    <row r="1320" spans="20:22" x14ac:dyDescent="0.2">
      <c r="T1320" s="62" t="s">
        <v>1999</v>
      </c>
      <c r="U1320" s="77" t="s">
        <v>1999</v>
      </c>
      <c r="V1320" s="64" t="s">
        <v>621</v>
      </c>
    </row>
    <row r="1321" spans="20:22" x14ac:dyDescent="0.2">
      <c r="T1321" s="62" t="s">
        <v>2000</v>
      </c>
      <c r="U1321" s="77" t="s">
        <v>2000</v>
      </c>
      <c r="V1321" s="64" t="s">
        <v>624</v>
      </c>
    </row>
    <row r="1322" spans="20:22" x14ac:dyDescent="0.2">
      <c r="T1322" s="62" t="s">
        <v>2001</v>
      </c>
      <c r="U1322" s="77" t="s">
        <v>2001</v>
      </c>
      <c r="V1322" s="64" t="s">
        <v>643</v>
      </c>
    </row>
    <row r="1323" spans="20:22" x14ac:dyDescent="0.2">
      <c r="T1323" s="62" t="s">
        <v>2002</v>
      </c>
      <c r="U1323" s="77" t="s">
        <v>2002</v>
      </c>
      <c r="V1323" s="64" t="s">
        <v>645</v>
      </c>
    </row>
    <row r="1324" spans="20:22" x14ac:dyDescent="0.2">
      <c r="T1324" s="62" t="s">
        <v>2003</v>
      </c>
      <c r="U1324" s="77" t="s">
        <v>2003</v>
      </c>
      <c r="V1324" s="64" t="s">
        <v>647</v>
      </c>
    </row>
    <row r="1325" spans="20:22" x14ac:dyDescent="0.2">
      <c r="T1325" s="62" t="s">
        <v>2004</v>
      </c>
      <c r="U1325" s="77" t="s">
        <v>2004</v>
      </c>
      <c r="V1325" s="64" t="s">
        <v>650</v>
      </c>
    </row>
    <row r="1326" spans="20:22" x14ac:dyDescent="0.2">
      <c r="T1326" s="62" t="s">
        <v>2005</v>
      </c>
      <c r="U1326" s="77" t="s">
        <v>2005</v>
      </c>
      <c r="V1326" s="64" t="s">
        <v>653</v>
      </c>
    </row>
    <row r="1327" spans="20:22" x14ac:dyDescent="0.2">
      <c r="T1327" s="62" t="s">
        <v>2006</v>
      </c>
      <c r="U1327" s="77" t="s">
        <v>2006</v>
      </c>
      <c r="V1327" s="64" t="s">
        <v>621</v>
      </c>
    </row>
    <row r="1328" spans="20:22" x14ac:dyDescent="0.2">
      <c r="T1328" s="62" t="s">
        <v>2007</v>
      </c>
      <c r="U1328" s="77" t="s">
        <v>2007</v>
      </c>
      <c r="V1328" s="64" t="s">
        <v>624</v>
      </c>
    </row>
    <row r="1329" spans="20:22" x14ac:dyDescent="0.2">
      <c r="T1329" s="62" t="s">
        <v>2008</v>
      </c>
      <c r="U1329" s="77" t="s">
        <v>2008</v>
      </c>
      <c r="V1329" s="64" t="s">
        <v>643</v>
      </c>
    </row>
    <row r="1330" spans="20:22" x14ac:dyDescent="0.2">
      <c r="T1330" s="62" t="s">
        <v>2009</v>
      </c>
      <c r="U1330" s="77" t="s">
        <v>2009</v>
      </c>
      <c r="V1330" s="64" t="s">
        <v>645</v>
      </c>
    </row>
    <row r="1331" spans="20:22" x14ac:dyDescent="0.2">
      <c r="T1331" s="62" t="s">
        <v>2010</v>
      </c>
      <c r="U1331" s="77" t="s">
        <v>2010</v>
      </c>
      <c r="V1331" s="64" t="s">
        <v>647</v>
      </c>
    </row>
    <row r="1332" spans="20:22" x14ac:dyDescent="0.2">
      <c r="T1332" s="62" t="s">
        <v>2011</v>
      </c>
      <c r="U1332" s="77" t="s">
        <v>2011</v>
      </c>
      <c r="V1332" s="64" t="s">
        <v>650</v>
      </c>
    </row>
    <row r="1333" spans="20:22" x14ac:dyDescent="0.2">
      <c r="T1333" s="62" t="s">
        <v>2012</v>
      </c>
      <c r="U1333" s="77" t="s">
        <v>2012</v>
      </c>
      <c r="V1333" s="64" t="s">
        <v>653</v>
      </c>
    </row>
    <row r="1334" spans="20:22" x14ac:dyDescent="0.2">
      <c r="T1334" s="62" t="s">
        <v>2013</v>
      </c>
      <c r="U1334" s="77" t="s">
        <v>2013</v>
      </c>
      <c r="V1334" s="64" t="s">
        <v>621</v>
      </c>
    </row>
    <row r="1335" spans="20:22" x14ac:dyDescent="0.2">
      <c r="T1335" s="62" t="s">
        <v>2014</v>
      </c>
      <c r="U1335" s="77" t="s">
        <v>2014</v>
      </c>
      <c r="V1335" s="64" t="s">
        <v>624</v>
      </c>
    </row>
    <row r="1336" spans="20:22" x14ac:dyDescent="0.2">
      <c r="T1336" s="62" t="s">
        <v>2015</v>
      </c>
      <c r="U1336" s="77" t="s">
        <v>2015</v>
      </c>
      <c r="V1336" s="64" t="s">
        <v>643</v>
      </c>
    </row>
    <row r="1337" spans="20:22" x14ac:dyDescent="0.2">
      <c r="T1337" s="62" t="s">
        <v>2016</v>
      </c>
      <c r="U1337" s="77" t="s">
        <v>2016</v>
      </c>
      <c r="V1337" s="64" t="s">
        <v>645</v>
      </c>
    </row>
    <row r="1338" spans="20:22" x14ac:dyDescent="0.2">
      <c r="T1338" s="62" t="s">
        <v>2017</v>
      </c>
      <c r="U1338" s="77" t="s">
        <v>2017</v>
      </c>
      <c r="V1338" s="64" t="s">
        <v>647</v>
      </c>
    </row>
    <row r="1339" spans="20:22" x14ac:dyDescent="0.2">
      <c r="T1339" s="62" t="s">
        <v>2018</v>
      </c>
      <c r="U1339" s="77" t="s">
        <v>2018</v>
      </c>
      <c r="V1339" s="64" t="s">
        <v>650</v>
      </c>
    </row>
    <row r="1340" spans="20:22" x14ac:dyDescent="0.2">
      <c r="T1340" s="62" t="s">
        <v>2019</v>
      </c>
      <c r="U1340" s="77" t="s">
        <v>2019</v>
      </c>
      <c r="V1340" s="64" t="s">
        <v>653</v>
      </c>
    </row>
    <row r="1341" spans="20:22" x14ac:dyDescent="0.2">
      <c r="T1341" s="62" t="s">
        <v>2020</v>
      </c>
      <c r="U1341" s="77" t="s">
        <v>2020</v>
      </c>
      <c r="V1341" s="64" t="s">
        <v>621</v>
      </c>
    </row>
    <row r="1342" spans="20:22" x14ac:dyDescent="0.2">
      <c r="T1342" s="62" t="s">
        <v>2021</v>
      </c>
      <c r="U1342" s="77" t="s">
        <v>2021</v>
      </c>
      <c r="V1342" s="64" t="s">
        <v>624</v>
      </c>
    </row>
    <row r="1343" spans="20:22" x14ac:dyDescent="0.2">
      <c r="T1343" s="62" t="s">
        <v>2022</v>
      </c>
      <c r="U1343" s="77" t="s">
        <v>2022</v>
      </c>
      <c r="V1343" s="64" t="s">
        <v>643</v>
      </c>
    </row>
    <row r="1344" spans="20:22" x14ac:dyDescent="0.2">
      <c r="T1344" s="62" t="s">
        <v>2023</v>
      </c>
      <c r="U1344" s="77" t="s">
        <v>2023</v>
      </c>
      <c r="V1344" s="64" t="s">
        <v>645</v>
      </c>
    </row>
    <row r="1345" spans="20:22" x14ac:dyDescent="0.2">
      <c r="T1345" s="62" t="s">
        <v>2024</v>
      </c>
      <c r="U1345" s="77" t="s">
        <v>2024</v>
      </c>
      <c r="V1345" s="64" t="s">
        <v>647</v>
      </c>
    </row>
    <row r="1346" spans="20:22" x14ac:dyDescent="0.2">
      <c r="T1346" s="62" t="s">
        <v>2025</v>
      </c>
      <c r="U1346" s="77" t="s">
        <v>2025</v>
      </c>
      <c r="V1346" s="64" t="s">
        <v>650</v>
      </c>
    </row>
    <row r="1347" spans="20:22" x14ac:dyDescent="0.2">
      <c r="T1347" s="62" t="s">
        <v>2026</v>
      </c>
      <c r="U1347" s="77" t="s">
        <v>2026</v>
      </c>
      <c r="V1347" s="64" t="s">
        <v>653</v>
      </c>
    </row>
    <row r="1348" spans="20:22" x14ac:dyDescent="0.2">
      <c r="T1348" s="62" t="s">
        <v>2027</v>
      </c>
      <c r="U1348" s="77" t="s">
        <v>2027</v>
      </c>
      <c r="V1348" s="64" t="s">
        <v>621</v>
      </c>
    </row>
    <row r="1349" spans="20:22" x14ac:dyDescent="0.2">
      <c r="T1349" s="62" t="s">
        <v>2028</v>
      </c>
      <c r="U1349" s="77" t="s">
        <v>2028</v>
      </c>
      <c r="V1349" s="64" t="s">
        <v>624</v>
      </c>
    </row>
    <row r="1350" spans="20:22" x14ac:dyDescent="0.2">
      <c r="T1350" s="62" t="s">
        <v>2029</v>
      </c>
      <c r="U1350" s="77" t="s">
        <v>2029</v>
      </c>
      <c r="V1350" s="64" t="s">
        <v>643</v>
      </c>
    </row>
    <row r="1351" spans="20:22" x14ac:dyDescent="0.2">
      <c r="T1351" s="62" t="s">
        <v>2030</v>
      </c>
      <c r="U1351" s="77" t="s">
        <v>2030</v>
      </c>
      <c r="V1351" s="64" t="s">
        <v>645</v>
      </c>
    </row>
    <row r="1352" spans="20:22" x14ac:dyDescent="0.2">
      <c r="T1352" s="62" t="s">
        <v>2031</v>
      </c>
      <c r="U1352" s="77" t="s">
        <v>2031</v>
      </c>
      <c r="V1352" s="64" t="s">
        <v>647</v>
      </c>
    </row>
    <row r="1353" spans="20:22" x14ac:dyDescent="0.2">
      <c r="T1353" s="62" t="s">
        <v>2032</v>
      </c>
      <c r="U1353" s="77" t="s">
        <v>2032</v>
      </c>
      <c r="V1353" s="64" t="s">
        <v>650</v>
      </c>
    </row>
    <row r="1354" spans="20:22" x14ac:dyDescent="0.2">
      <c r="T1354" s="62" t="s">
        <v>2033</v>
      </c>
      <c r="U1354" s="77" t="s">
        <v>2033</v>
      </c>
      <c r="V1354" s="64" t="s">
        <v>653</v>
      </c>
    </row>
    <row r="1355" spans="20:22" x14ac:dyDescent="0.2">
      <c r="T1355" s="62" t="s">
        <v>2034</v>
      </c>
      <c r="U1355" s="77" t="s">
        <v>2034</v>
      </c>
      <c r="V1355" s="64" t="s">
        <v>621</v>
      </c>
    </row>
    <row r="1356" spans="20:22" x14ac:dyDescent="0.2">
      <c r="T1356" s="62" t="s">
        <v>2035</v>
      </c>
      <c r="U1356" s="77" t="s">
        <v>2035</v>
      </c>
      <c r="V1356" s="64" t="s">
        <v>624</v>
      </c>
    </row>
    <row r="1357" spans="20:22" x14ac:dyDescent="0.2">
      <c r="T1357" s="62" t="s">
        <v>2036</v>
      </c>
      <c r="U1357" s="77" t="s">
        <v>2036</v>
      </c>
      <c r="V1357" s="64" t="s">
        <v>643</v>
      </c>
    </row>
    <row r="1358" spans="20:22" x14ac:dyDescent="0.2">
      <c r="T1358" s="62" t="s">
        <v>2037</v>
      </c>
      <c r="U1358" s="77" t="s">
        <v>2037</v>
      </c>
      <c r="V1358" s="64" t="s">
        <v>645</v>
      </c>
    </row>
    <row r="1359" spans="20:22" x14ac:dyDescent="0.2">
      <c r="T1359" s="62" t="s">
        <v>2038</v>
      </c>
      <c r="U1359" s="77" t="s">
        <v>2038</v>
      </c>
      <c r="V1359" s="64" t="s">
        <v>647</v>
      </c>
    </row>
    <row r="1360" spans="20:22" x14ac:dyDescent="0.2">
      <c r="T1360" s="62" t="s">
        <v>2039</v>
      </c>
      <c r="U1360" s="77" t="s">
        <v>2039</v>
      </c>
      <c r="V1360" s="64" t="s">
        <v>650</v>
      </c>
    </row>
    <row r="1361" spans="20:22" x14ac:dyDescent="0.2">
      <c r="T1361" s="62" t="s">
        <v>2040</v>
      </c>
      <c r="U1361" s="77" t="s">
        <v>2040</v>
      </c>
      <c r="V1361" s="64" t="s">
        <v>653</v>
      </c>
    </row>
    <row r="1362" spans="20:22" x14ac:dyDescent="0.2">
      <c r="T1362" s="62" t="s">
        <v>2041</v>
      </c>
      <c r="U1362" s="77" t="s">
        <v>2041</v>
      </c>
      <c r="V1362" s="64" t="s">
        <v>621</v>
      </c>
    </row>
    <row r="1363" spans="20:22" x14ac:dyDescent="0.2">
      <c r="T1363" s="62" t="s">
        <v>2042</v>
      </c>
      <c r="U1363" s="77" t="s">
        <v>2042</v>
      </c>
      <c r="V1363" s="64" t="s">
        <v>624</v>
      </c>
    </row>
    <row r="1364" spans="20:22" x14ac:dyDescent="0.2">
      <c r="T1364" s="62" t="s">
        <v>2043</v>
      </c>
      <c r="U1364" s="77" t="s">
        <v>2043</v>
      </c>
      <c r="V1364" s="64" t="s">
        <v>643</v>
      </c>
    </row>
    <row r="1365" spans="20:22" x14ac:dyDescent="0.2">
      <c r="T1365" s="62" t="s">
        <v>2044</v>
      </c>
      <c r="U1365" s="77" t="s">
        <v>2044</v>
      </c>
      <c r="V1365" s="64" t="s">
        <v>645</v>
      </c>
    </row>
    <row r="1366" spans="20:22" x14ac:dyDescent="0.2">
      <c r="T1366" s="62" t="s">
        <v>2045</v>
      </c>
      <c r="U1366" s="77" t="s">
        <v>2045</v>
      </c>
      <c r="V1366" s="64" t="s">
        <v>647</v>
      </c>
    </row>
    <row r="1367" spans="20:22" x14ac:dyDescent="0.2">
      <c r="T1367" s="62" t="s">
        <v>2046</v>
      </c>
      <c r="U1367" s="77" t="s">
        <v>2046</v>
      </c>
      <c r="V1367" s="64" t="s">
        <v>650</v>
      </c>
    </row>
    <row r="1368" spans="20:22" x14ac:dyDescent="0.2">
      <c r="T1368" s="62" t="s">
        <v>2047</v>
      </c>
      <c r="U1368" s="77" t="s">
        <v>2047</v>
      </c>
      <c r="V1368" s="64" t="s">
        <v>653</v>
      </c>
    </row>
    <row r="1369" spans="20:22" x14ac:dyDescent="0.2">
      <c r="T1369" s="62" t="s">
        <v>2048</v>
      </c>
      <c r="U1369" s="77" t="s">
        <v>2048</v>
      </c>
      <c r="V1369" s="64" t="s">
        <v>621</v>
      </c>
    </row>
    <row r="1370" spans="20:22" x14ac:dyDescent="0.2">
      <c r="T1370" s="62" t="s">
        <v>2049</v>
      </c>
      <c r="U1370" s="77" t="s">
        <v>2049</v>
      </c>
      <c r="V1370" s="64" t="s">
        <v>624</v>
      </c>
    </row>
    <row r="1371" spans="20:22" x14ac:dyDescent="0.2">
      <c r="T1371" s="62" t="s">
        <v>2050</v>
      </c>
      <c r="U1371" s="77" t="s">
        <v>2050</v>
      </c>
      <c r="V1371" s="64" t="s">
        <v>643</v>
      </c>
    </row>
    <row r="1372" spans="20:22" x14ac:dyDescent="0.2">
      <c r="T1372" s="62" t="s">
        <v>2051</v>
      </c>
      <c r="U1372" s="77" t="s">
        <v>2051</v>
      </c>
      <c r="V1372" s="64" t="s">
        <v>645</v>
      </c>
    </row>
    <row r="1373" spans="20:22" x14ac:dyDescent="0.2">
      <c r="T1373" s="62" t="s">
        <v>2052</v>
      </c>
      <c r="U1373" s="77" t="s">
        <v>2052</v>
      </c>
      <c r="V1373" s="64" t="s">
        <v>647</v>
      </c>
    </row>
    <row r="1374" spans="20:22" x14ac:dyDescent="0.2">
      <c r="T1374" s="62" t="s">
        <v>2053</v>
      </c>
      <c r="U1374" s="77" t="s">
        <v>2053</v>
      </c>
      <c r="V1374" s="64" t="s">
        <v>650</v>
      </c>
    </row>
    <row r="1375" spans="20:22" x14ac:dyDescent="0.2">
      <c r="T1375" s="62" t="s">
        <v>2054</v>
      </c>
      <c r="U1375" s="77" t="s">
        <v>2054</v>
      </c>
      <c r="V1375" s="64" t="s">
        <v>653</v>
      </c>
    </row>
    <row r="1376" spans="20:22" x14ac:dyDescent="0.2">
      <c r="T1376" s="62" t="s">
        <v>2055</v>
      </c>
      <c r="U1376" s="77" t="s">
        <v>2055</v>
      </c>
      <c r="V1376" s="64" t="s">
        <v>621</v>
      </c>
    </row>
    <row r="1377" spans="20:22" x14ac:dyDescent="0.2">
      <c r="T1377" s="62" t="s">
        <v>2056</v>
      </c>
      <c r="U1377" s="77" t="s">
        <v>2056</v>
      </c>
      <c r="V1377" s="64" t="s">
        <v>624</v>
      </c>
    </row>
    <row r="1378" spans="20:22" x14ac:dyDescent="0.2">
      <c r="T1378" s="62" t="s">
        <v>2057</v>
      </c>
      <c r="U1378" s="77" t="s">
        <v>2057</v>
      </c>
      <c r="V1378" s="64" t="s">
        <v>643</v>
      </c>
    </row>
    <row r="1379" spans="20:22" x14ac:dyDescent="0.2">
      <c r="T1379" s="62" t="s">
        <v>2058</v>
      </c>
      <c r="U1379" s="77" t="s">
        <v>2058</v>
      </c>
      <c r="V1379" s="64" t="s">
        <v>645</v>
      </c>
    </row>
    <row r="1380" spans="20:22" x14ac:dyDescent="0.2">
      <c r="T1380" s="62" t="s">
        <v>2059</v>
      </c>
      <c r="U1380" s="77" t="s">
        <v>2059</v>
      </c>
      <c r="V1380" s="64" t="s">
        <v>647</v>
      </c>
    </row>
    <row r="1381" spans="20:22" x14ac:dyDescent="0.2">
      <c r="T1381" s="62" t="s">
        <v>2060</v>
      </c>
      <c r="U1381" s="77" t="s">
        <v>2060</v>
      </c>
      <c r="V1381" s="64" t="s">
        <v>650</v>
      </c>
    </row>
    <row r="1382" spans="20:22" x14ac:dyDescent="0.2">
      <c r="T1382" s="62" t="s">
        <v>2061</v>
      </c>
      <c r="U1382" s="77" t="s">
        <v>2061</v>
      </c>
      <c r="V1382" s="64" t="s">
        <v>653</v>
      </c>
    </row>
    <row r="1383" spans="20:22" x14ac:dyDescent="0.2">
      <c r="T1383" s="62" t="s">
        <v>2062</v>
      </c>
      <c r="U1383" s="77" t="s">
        <v>2062</v>
      </c>
      <c r="V1383" s="64" t="s">
        <v>621</v>
      </c>
    </row>
    <row r="1384" spans="20:22" x14ac:dyDescent="0.2">
      <c r="T1384" s="62" t="s">
        <v>2063</v>
      </c>
      <c r="U1384" s="77" t="s">
        <v>2063</v>
      </c>
      <c r="V1384" s="64" t="s">
        <v>624</v>
      </c>
    </row>
    <row r="1385" spans="20:22" x14ac:dyDescent="0.2">
      <c r="T1385" s="62" t="s">
        <v>2064</v>
      </c>
      <c r="U1385" s="77" t="s">
        <v>2064</v>
      </c>
      <c r="V1385" s="64" t="s">
        <v>643</v>
      </c>
    </row>
    <row r="1386" spans="20:22" x14ac:dyDescent="0.2">
      <c r="T1386" s="62" t="s">
        <v>2065</v>
      </c>
      <c r="U1386" s="77" t="s">
        <v>2065</v>
      </c>
      <c r="V1386" s="64" t="s">
        <v>645</v>
      </c>
    </row>
    <row r="1387" spans="20:22" x14ac:dyDescent="0.2">
      <c r="T1387" s="62" t="s">
        <v>2066</v>
      </c>
      <c r="U1387" s="77" t="s">
        <v>2066</v>
      </c>
      <c r="V1387" s="64" t="s">
        <v>647</v>
      </c>
    </row>
    <row r="1388" spans="20:22" x14ac:dyDescent="0.2">
      <c r="T1388" s="62" t="s">
        <v>2067</v>
      </c>
      <c r="U1388" s="77" t="s">
        <v>2067</v>
      </c>
      <c r="V1388" s="64" t="s">
        <v>650</v>
      </c>
    </row>
    <row r="1389" spans="20:22" x14ac:dyDescent="0.2">
      <c r="T1389" s="62" t="s">
        <v>2068</v>
      </c>
      <c r="U1389" s="77" t="s">
        <v>2068</v>
      </c>
      <c r="V1389" s="64" t="s">
        <v>653</v>
      </c>
    </row>
    <row r="1390" spans="20:22" x14ac:dyDescent="0.2">
      <c r="T1390" s="62" t="s">
        <v>2069</v>
      </c>
      <c r="U1390" s="77" t="s">
        <v>2069</v>
      </c>
      <c r="V1390" s="64" t="s">
        <v>621</v>
      </c>
    </row>
    <row r="1391" spans="20:22" x14ac:dyDescent="0.2">
      <c r="T1391" s="62" t="s">
        <v>2070</v>
      </c>
      <c r="U1391" s="77" t="s">
        <v>2070</v>
      </c>
      <c r="V1391" s="64" t="s">
        <v>624</v>
      </c>
    </row>
    <row r="1392" spans="20:22" x14ac:dyDescent="0.2">
      <c r="T1392" s="62" t="s">
        <v>2071</v>
      </c>
      <c r="U1392" s="77" t="s">
        <v>2071</v>
      </c>
      <c r="V1392" s="64" t="s">
        <v>643</v>
      </c>
    </row>
    <row r="1393" spans="20:22" x14ac:dyDescent="0.2">
      <c r="T1393" s="62" t="s">
        <v>2072</v>
      </c>
      <c r="U1393" s="77" t="s">
        <v>2072</v>
      </c>
      <c r="V1393" s="64" t="s">
        <v>645</v>
      </c>
    </row>
    <row r="1394" spans="20:22" x14ac:dyDescent="0.2">
      <c r="T1394" s="62" t="s">
        <v>2073</v>
      </c>
      <c r="U1394" s="77" t="s">
        <v>2073</v>
      </c>
      <c r="V1394" s="64" t="s">
        <v>647</v>
      </c>
    </row>
    <row r="1395" spans="20:22" x14ac:dyDescent="0.2">
      <c r="T1395" s="62" t="s">
        <v>2074</v>
      </c>
      <c r="U1395" s="77" t="s">
        <v>2074</v>
      </c>
      <c r="V1395" s="64" t="s">
        <v>650</v>
      </c>
    </row>
    <row r="1396" spans="20:22" x14ac:dyDescent="0.2">
      <c r="T1396" s="62" t="s">
        <v>2076</v>
      </c>
      <c r="U1396" s="77" t="s">
        <v>2076</v>
      </c>
      <c r="V1396" s="64" t="s">
        <v>653</v>
      </c>
    </row>
    <row r="1397" spans="20:22" x14ac:dyDescent="0.2">
      <c r="T1397" s="62" t="s">
        <v>2077</v>
      </c>
      <c r="U1397" s="77" t="s">
        <v>2077</v>
      </c>
      <c r="V1397" s="64" t="s">
        <v>621</v>
      </c>
    </row>
    <row r="1398" spans="20:22" x14ac:dyDescent="0.2">
      <c r="T1398" s="62" t="s">
        <v>2078</v>
      </c>
      <c r="U1398" s="77" t="s">
        <v>2078</v>
      </c>
      <c r="V1398" s="64" t="s">
        <v>624</v>
      </c>
    </row>
    <row r="1399" spans="20:22" x14ac:dyDescent="0.2">
      <c r="T1399" s="62" t="s">
        <v>2079</v>
      </c>
      <c r="U1399" s="77" t="s">
        <v>2079</v>
      </c>
      <c r="V1399" s="64" t="s">
        <v>643</v>
      </c>
    </row>
    <row r="1400" spans="20:22" x14ac:dyDescent="0.2">
      <c r="T1400" s="62" t="s">
        <v>2080</v>
      </c>
      <c r="U1400" s="77" t="s">
        <v>2080</v>
      </c>
      <c r="V1400" s="64" t="s">
        <v>645</v>
      </c>
    </row>
    <row r="1401" spans="20:22" x14ac:dyDescent="0.2">
      <c r="T1401" s="62" t="s">
        <v>2081</v>
      </c>
      <c r="U1401" s="77" t="s">
        <v>2081</v>
      </c>
      <c r="V1401" s="64" t="s">
        <v>647</v>
      </c>
    </row>
    <row r="1402" spans="20:22" x14ac:dyDescent="0.2">
      <c r="T1402" s="62" t="s">
        <v>2082</v>
      </c>
      <c r="U1402" s="77" t="s">
        <v>2082</v>
      </c>
      <c r="V1402" s="64" t="s">
        <v>650</v>
      </c>
    </row>
    <row r="1403" spans="20:22" x14ac:dyDescent="0.2">
      <c r="T1403" s="62" t="s">
        <v>2083</v>
      </c>
      <c r="U1403" s="77" t="s">
        <v>2083</v>
      </c>
      <c r="V1403" s="64" t="s">
        <v>653</v>
      </c>
    </row>
    <row r="1404" spans="20:22" x14ac:dyDescent="0.2">
      <c r="T1404" s="62" t="s">
        <v>2084</v>
      </c>
      <c r="U1404" s="77" t="s">
        <v>2084</v>
      </c>
      <c r="V1404" s="64" t="s">
        <v>621</v>
      </c>
    </row>
    <row r="1405" spans="20:22" x14ac:dyDescent="0.2">
      <c r="T1405" s="62" t="s">
        <v>2085</v>
      </c>
      <c r="U1405" s="77" t="s">
        <v>2085</v>
      </c>
      <c r="V1405" s="64" t="s">
        <v>624</v>
      </c>
    </row>
    <row r="1406" spans="20:22" x14ac:dyDescent="0.2">
      <c r="T1406" s="62" t="s">
        <v>2086</v>
      </c>
      <c r="U1406" s="77" t="s">
        <v>2086</v>
      </c>
      <c r="V1406" s="64" t="s">
        <v>643</v>
      </c>
    </row>
    <row r="1407" spans="20:22" x14ac:dyDescent="0.2">
      <c r="T1407" s="62" t="s">
        <v>2087</v>
      </c>
      <c r="U1407" s="77" t="s">
        <v>2087</v>
      </c>
      <c r="V1407" s="64" t="s">
        <v>645</v>
      </c>
    </row>
    <row r="1408" spans="20:22" x14ac:dyDescent="0.2">
      <c r="T1408" s="62" t="s">
        <v>2088</v>
      </c>
      <c r="U1408" s="77" t="s">
        <v>2088</v>
      </c>
      <c r="V1408" s="64" t="s">
        <v>647</v>
      </c>
    </row>
    <row r="1409" spans="20:22" x14ac:dyDescent="0.2">
      <c r="T1409" s="62" t="s">
        <v>2089</v>
      </c>
      <c r="U1409" s="77" t="s">
        <v>2089</v>
      </c>
      <c r="V1409" s="64" t="s">
        <v>650</v>
      </c>
    </row>
    <row r="1410" spans="20:22" x14ac:dyDescent="0.2">
      <c r="T1410" s="62" t="s">
        <v>2090</v>
      </c>
      <c r="U1410" s="77" t="s">
        <v>2090</v>
      </c>
      <c r="V1410" s="64" t="s">
        <v>653</v>
      </c>
    </row>
    <row r="1411" spans="20:22" x14ac:dyDescent="0.2">
      <c r="T1411" s="62" t="s">
        <v>2091</v>
      </c>
      <c r="U1411" s="77" t="s">
        <v>2091</v>
      </c>
      <c r="V1411" s="64" t="s">
        <v>621</v>
      </c>
    </row>
    <row r="1412" spans="20:22" x14ac:dyDescent="0.2">
      <c r="T1412" s="62" t="s">
        <v>2092</v>
      </c>
      <c r="U1412" s="77" t="s">
        <v>2092</v>
      </c>
      <c r="V1412" s="64" t="s">
        <v>624</v>
      </c>
    </row>
    <row r="1413" spans="20:22" x14ac:dyDescent="0.2">
      <c r="T1413" s="62" t="s">
        <v>2093</v>
      </c>
      <c r="U1413" s="77" t="s">
        <v>2093</v>
      </c>
      <c r="V1413" s="64" t="s">
        <v>643</v>
      </c>
    </row>
    <row r="1414" spans="20:22" x14ac:dyDescent="0.2">
      <c r="T1414" s="62" t="s">
        <v>2094</v>
      </c>
      <c r="U1414" s="77" t="s">
        <v>2094</v>
      </c>
      <c r="V1414" s="64" t="s">
        <v>645</v>
      </c>
    </row>
    <row r="1415" spans="20:22" x14ac:dyDescent="0.2">
      <c r="T1415" s="62" t="s">
        <v>2095</v>
      </c>
      <c r="U1415" s="77" t="s">
        <v>2095</v>
      </c>
      <c r="V1415" s="64" t="s">
        <v>647</v>
      </c>
    </row>
    <row r="1416" spans="20:22" x14ac:dyDescent="0.2">
      <c r="T1416" s="62" t="s">
        <v>2096</v>
      </c>
      <c r="U1416" s="77" t="s">
        <v>2096</v>
      </c>
      <c r="V1416" s="64" t="s">
        <v>650</v>
      </c>
    </row>
    <row r="1417" spans="20:22" x14ac:dyDescent="0.2">
      <c r="T1417" s="62" t="s">
        <v>2097</v>
      </c>
      <c r="U1417" s="77" t="s">
        <v>2097</v>
      </c>
      <c r="V1417" s="64" t="s">
        <v>653</v>
      </c>
    </row>
    <row r="1418" spans="20:22" x14ac:dyDescent="0.2">
      <c r="T1418" s="62" t="s">
        <v>2098</v>
      </c>
      <c r="U1418" s="77" t="s">
        <v>2098</v>
      </c>
      <c r="V1418" s="64" t="s">
        <v>621</v>
      </c>
    </row>
    <row r="1419" spans="20:22" x14ac:dyDescent="0.2">
      <c r="T1419" s="62" t="s">
        <v>2099</v>
      </c>
      <c r="U1419" s="77" t="s">
        <v>2099</v>
      </c>
      <c r="V1419" s="64" t="s">
        <v>624</v>
      </c>
    </row>
    <row r="1420" spans="20:22" x14ac:dyDescent="0.2">
      <c r="T1420" s="62" t="s">
        <v>2100</v>
      </c>
      <c r="U1420" s="77" t="s">
        <v>2100</v>
      </c>
      <c r="V1420" s="64" t="s">
        <v>643</v>
      </c>
    </row>
    <row r="1421" spans="20:22" x14ac:dyDescent="0.2">
      <c r="T1421" s="62" t="s">
        <v>2101</v>
      </c>
      <c r="U1421" s="77" t="s">
        <v>2101</v>
      </c>
      <c r="V1421" s="64" t="s">
        <v>645</v>
      </c>
    </row>
    <row r="1422" spans="20:22" x14ac:dyDescent="0.2">
      <c r="T1422" s="62" t="s">
        <v>2102</v>
      </c>
      <c r="U1422" s="77" t="s">
        <v>2102</v>
      </c>
      <c r="V1422" s="64" t="s">
        <v>647</v>
      </c>
    </row>
    <row r="1423" spans="20:22" x14ac:dyDescent="0.2">
      <c r="T1423" s="62" t="s">
        <v>2103</v>
      </c>
      <c r="U1423" s="77" t="s">
        <v>2103</v>
      </c>
      <c r="V1423" s="64" t="s">
        <v>650</v>
      </c>
    </row>
    <row r="1424" spans="20:22" x14ac:dyDescent="0.2">
      <c r="T1424" s="62" t="s">
        <v>2104</v>
      </c>
      <c r="U1424" s="77" t="s">
        <v>2104</v>
      </c>
      <c r="V1424" s="64" t="s">
        <v>653</v>
      </c>
    </row>
    <row r="1425" spans="20:22" x14ac:dyDescent="0.2">
      <c r="T1425" s="62" t="s">
        <v>2105</v>
      </c>
      <c r="U1425" s="77" t="s">
        <v>2105</v>
      </c>
      <c r="V1425" s="64" t="s">
        <v>621</v>
      </c>
    </row>
    <row r="1426" spans="20:22" x14ac:dyDescent="0.2">
      <c r="T1426" s="62" t="s">
        <v>2106</v>
      </c>
      <c r="U1426" s="77" t="s">
        <v>2106</v>
      </c>
      <c r="V1426" s="64" t="s">
        <v>624</v>
      </c>
    </row>
    <row r="1427" spans="20:22" x14ac:dyDescent="0.2">
      <c r="T1427" s="62" t="s">
        <v>2107</v>
      </c>
      <c r="U1427" s="77" t="s">
        <v>2107</v>
      </c>
      <c r="V1427" s="64" t="s">
        <v>643</v>
      </c>
    </row>
    <row r="1428" spans="20:22" x14ac:dyDescent="0.2">
      <c r="T1428" s="62" t="s">
        <v>2108</v>
      </c>
      <c r="U1428" s="77" t="s">
        <v>2108</v>
      </c>
      <c r="V1428" s="64" t="s">
        <v>645</v>
      </c>
    </row>
    <row r="1429" spans="20:22" x14ac:dyDescent="0.2">
      <c r="T1429" s="62" t="s">
        <v>2109</v>
      </c>
      <c r="U1429" s="77" t="s">
        <v>2109</v>
      </c>
      <c r="V1429" s="64" t="s">
        <v>647</v>
      </c>
    </row>
    <row r="1430" spans="20:22" x14ac:dyDescent="0.2">
      <c r="T1430" s="62" t="s">
        <v>2110</v>
      </c>
      <c r="U1430" s="77" t="s">
        <v>2110</v>
      </c>
      <c r="V1430" s="64" t="s">
        <v>650</v>
      </c>
    </row>
    <row r="1431" spans="20:22" x14ac:dyDescent="0.2">
      <c r="T1431" s="62" t="s">
        <v>2111</v>
      </c>
      <c r="U1431" s="77" t="s">
        <v>2111</v>
      </c>
      <c r="V1431" s="64" t="s">
        <v>653</v>
      </c>
    </row>
    <row r="1432" spans="20:22" x14ac:dyDescent="0.2">
      <c r="T1432" s="62" t="s">
        <v>2112</v>
      </c>
      <c r="U1432" s="77" t="s">
        <v>2112</v>
      </c>
      <c r="V1432" s="64" t="s">
        <v>621</v>
      </c>
    </row>
    <row r="1433" spans="20:22" x14ac:dyDescent="0.2">
      <c r="T1433" s="62" t="s">
        <v>2113</v>
      </c>
      <c r="U1433" s="77" t="s">
        <v>2113</v>
      </c>
      <c r="V1433" s="64" t="s">
        <v>624</v>
      </c>
    </row>
    <row r="1434" spans="20:22" x14ac:dyDescent="0.2">
      <c r="T1434" s="62" t="s">
        <v>2114</v>
      </c>
      <c r="U1434" s="77" t="s">
        <v>2114</v>
      </c>
      <c r="V1434" s="64" t="s">
        <v>643</v>
      </c>
    </row>
    <row r="1435" spans="20:22" x14ac:dyDescent="0.2">
      <c r="T1435" s="62" t="s">
        <v>2115</v>
      </c>
      <c r="U1435" s="77" t="s">
        <v>2115</v>
      </c>
      <c r="V1435" s="64" t="s">
        <v>645</v>
      </c>
    </row>
    <row r="1436" spans="20:22" x14ac:dyDescent="0.2">
      <c r="T1436" s="62" t="s">
        <v>2116</v>
      </c>
      <c r="U1436" s="77" t="s">
        <v>2116</v>
      </c>
      <c r="V1436" s="64" t="s">
        <v>647</v>
      </c>
    </row>
    <row r="1437" spans="20:22" x14ac:dyDescent="0.2">
      <c r="T1437" s="62" t="s">
        <v>2117</v>
      </c>
      <c r="U1437" s="77" t="s">
        <v>2117</v>
      </c>
      <c r="V1437" s="64" t="s">
        <v>650</v>
      </c>
    </row>
    <row r="1438" spans="20:22" x14ac:dyDescent="0.2">
      <c r="T1438" s="62" t="s">
        <v>2118</v>
      </c>
      <c r="U1438" s="77" t="s">
        <v>2118</v>
      </c>
      <c r="V1438" s="64" t="s">
        <v>653</v>
      </c>
    </row>
    <row r="1439" spans="20:22" x14ac:dyDescent="0.2">
      <c r="T1439" s="62" t="s">
        <v>2119</v>
      </c>
      <c r="U1439" s="77" t="s">
        <v>2119</v>
      </c>
      <c r="V1439" s="64" t="s">
        <v>621</v>
      </c>
    </row>
    <row r="1440" spans="20:22" x14ac:dyDescent="0.2">
      <c r="T1440" s="62" t="s">
        <v>2120</v>
      </c>
      <c r="U1440" s="77" t="s">
        <v>2120</v>
      </c>
      <c r="V1440" s="64" t="s">
        <v>624</v>
      </c>
    </row>
    <row r="1441" spans="20:22" x14ac:dyDescent="0.2">
      <c r="T1441" s="62" t="s">
        <v>2121</v>
      </c>
      <c r="U1441" s="77" t="s">
        <v>2121</v>
      </c>
      <c r="V1441" s="64" t="s">
        <v>643</v>
      </c>
    </row>
    <row r="1442" spans="20:22" x14ac:dyDescent="0.2">
      <c r="T1442" s="62" t="s">
        <v>2122</v>
      </c>
      <c r="U1442" s="77" t="s">
        <v>2122</v>
      </c>
      <c r="V1442" s="64" t="s">
        <v>645</v>
      </c>
    </row>
    <row r="1443" spans="20:22" x14ac:dyDescent="0.2">
      <c r="T1443" s="62" t="s">
        <v>2123</v>
      </c>
      <c r="U1443" s="77" t="s">
        <v>2123</v>
      </c>
      <c r="V1443" s="64" t="s">
        <v>647</v>
      </c>
    </row>
    <row r="1444" spans="20:22" x14ac:dyDescent="0.2">
      <c r="T1444" s="62" t="s">
        <v>2124</v>
      </c>
      <c r="U1444" s="77" t="s">
        <v>2124</v>
      </c>
      <c r="V1444" s="64" t="s">
        <v>650</v>
      </c>
    </row>
    <row r="1445" spans="20:22" x14ac:dyDescent="0.2">
      <c r="T1445" s="62" t="s">
        <v>2125</v>
      </c>
      <c r="U1445" s="77" t="s">
        <v>2125</v>
      </c>
      <c r="V1445" s="64" t="s">
        <v>653</v>
      </c>
    </row>
    <row r="1446" spans="20:22" x14ac:dyDescent="0.2">
      <c r="T1446" s="62" t="s">
        <v>2126</v>
      </c>
      <c r="U1446" s="77" t="s">
        <v>2126</v>
      </c>
      <c r="V1446" s="64" t="s">
        <v>621</v>
      </c>
    </row>
    <row r="1447" spans="20:22" x14ac:dyDescent="0.2">
      <c r="T1447" s="62" t="s">
        <v>2127</v>
      </c>
      <c r="U1447" s="77" t="s">
        <v>2127</v>
      </c>
      <c r="V1447" s="64" t="s">
        <v>624</v>
      </c>
    </row>
    <row r="1448" spans="20:22" x14ac:dyDescent="0.2">
      <c r="T1448" s="62" t="s">
        <v>2128</v>
      </c>
      <c r="U1448" s="77" t="s">
        <v>2128</v>
      </c>
      <c r="V1448" s="64" t="s">
        <v>643</v>
      </c>
    </row>
    <row r="1449" spans="20:22" x14ac:dyDescent="0.2">
      <c r="T1449" s="62" t="s">
        <v>2129</v>
      </c>
      <c r="U1449" s="77" t="s">
        <v>2129</v>
      </c>
      <c r="V1449" s="64" t="s">
        <v>645</v>
      </c>
    </row>
    <row r="1450" spans="20:22" x14ac:dyDescent="0.2">
      <c r="T1450" s="62" t="s">
        <v>2130</v>
      </c>
      <c r="U1450" s="77" t="s">
        <v>2130</v>
      </c>
      <c r="V1450" s="64" t="s">
        <v>647</v>
      </c>
    </row>
    <row r="1451" spans="20:22" x14ac:dyDescent="0.2">
      <c r="T1451" s="62" t="s">
        <v>2131</v>
      </c>
      <c r="U1451" s="77" t="s">
        <v>2131</v>
      </c>
      <c r="V1451" s="64" t="s">
        <v>650</v>
      </c>
    </row>
    <row r="1452" spans="20:22" x14ac:dyDescent="0.2">
      <c r="T1452" s="62" t="s">
        <v>2132</v>
      </c>
      <c r="U1452" s="77" t="s">
        <v>2132</v>
      </c>
      <c r="V1452" s="64" t="s">
        <v>653</v>
      </c>
    </row>
    <row r="1453" spans="20:22" x14ac:dyDescent="0.2">
      <c r="T1453" s="62" t="s">
        <v>2133</v>
      </c>
      <c r="U1453" s="77" t="s">
        <v>2133</v>
      </c>
      <c r="V1453" s="64" t="s">
        <v>621</v>
      </c>
    </row>
    <row r="1454" spans="20:22" x14ac:dyDescent="0.2">
      <c r="T1454" s="62" t="s">
        <v>2134</v>
      </c>
      <c r="U1454" s="77" t="s">
        <v>2134</v>
      </c>
      <c r="V1454" s="64" t="s">
        <v>624</v>
      </c>
    </row>
    <row r="1455" spans="20:22" x14ac:dyDescent="0.2">
      <c r="T1455" s="62" t="s">
        <v>2135</v>
      </c>
      <c r="U1455" s="77" t="s">
        <v>2135</v>
      </c>
      <c r="V1455" s="64" t="s">
        <v>643</v>
      </c>
    </row>
    <row r="1456" spans="20:22" x14ac:dyDescent="0.2">
      <c r="T1456" s="62" t="s">
        <v>2136</v>
      </c>
      <c r="U1456" s="77" t="s">
        <v>2136</v>
      </c>
      <c r="V1456" s="64" t="s">
        <v>645</v>
      </c>
    </row>
    <row r="1457" spans="20:22" x14ac:dyDescent="0.2">
      <c r="T1457" s="62" t="s">
        <v>2137</v>
      </c>
      <c r="U1457" s="77" t="s">
        <v>2137</v>
      </c>
      <c r="V1457" s="64" t="s">
        <v>647</v>
      </c>
    </row>
    <row r="1458" spans="20:22" x14ac:dyDescent="0.2">
      <c r="T1458" s="62" t="s">
        <v>2138</v>
      </c>
      <c r="U1458" s="77" t="s">
        <v>2138</v>
      </c>
      <c r="V1458" s="64" t="s">
        <v>650</v>
      </c>
    </row>
    <row r="1459" spans="20:22" x14ac:dyDescent="0.2">
      <c r="T1459" s="62" t="s">
        <v>2139</v>
      </c>
      <c r="U1459" s="77" t="s">
        <v>2139</v>
      </c>
      <c r="V1459" s="64" t="s">
        <v>653</v>
      </c>
    </row>
    <row r="1460" spans="20:22" x14ac:dyDescent="0.2">
      <c r="T1460" s="62" t="s">
        <v>2140</v>
      </c>
      <c r="U1460" s="77" t="s">
        <v>2140</v>
      </c>
      <c r="V1460" s="64" t="s">
        <v>621</v>
      </c>
    </row>
    <row r="1461" spans="20:22" x14ac:dyDescent="0.2">
      <c r="T1461" s="62" t="s">
        <v>2141</v>
      </c>
      <c r="U1461" s="77" t="s">
        <v>2141</v>
      </c>
      <c r="V1461" s="64" t="s">
        <v>624</v>
      </c>
    </row>
    <row r="1462" spans="20:22" x14ac:dyDescent="0.2">
      <c r="T1462" s="62" t="s">
        <v>2142</v>
      </c>
      <c r="U1462" s="77" t="s">
        <v>2142</v>
      </c>
      <c r="V1462" s="64" t="s">
        <v>643</v>
      </c>
    </row>
    <row r="1463" spans="20:22" x14ac:dyDescent="0.2">
      <c r="T1463" s="62" t="s">
        <v>2143</v>
      </c>
      <c r="U1463" s="77" t="s">
        <v>2143</v>
      </c>
      <c r="V1463" s="64" t="s">
        <v>645</v>
      </c>
    </row>
    <row r="1464" spans="20:22" x14ac:dyDescent="0.2">
      <c r="T1464" s="62" t="s">
        <v>2144</v>
      </c>
      <c r="U1464" s="77" t="s">
        <v>2144</v>
      </c>
      <c r="V1464" s="64" t="s">
        <v>647</v>
      </c>
    </row>
    <row r="1465" spans="20:22" x14ac:dyDescent="0.2">
      <c r="T1465" s="62" t="s">
        <v>2145</v>
      </c>
      <c r="U1465" s="77" t="s">
        <v>2145</v>
      </c>
      <c r="V1465" s="64" t="s">
        <v>650</v>
      </c>
    </row>
    <row r="1466" spans="20:22" x14ac:dyDescent="0.2">
      <c r="T1466" s="62" t="s">
        <v>2146</v>
      </c>
      <c r="U1466" s="77" t="s">
        <v>2146</v>
      </c>
      <c r="V1466" s="64" t="s">
        <v>653</v>
      </c>
    </row>
    <row r="1467" spans="20:22" x14ac:dyDescent="0.2">
      <c r="T1467" s="62" t="s">
        <v>2147</v>
      </c>
      <c r="U1467" s="77" t="s">
        <v>2147</v>
      </c>
      <c r="V1467" s="64" t="s">
        <v>621</v>
      </c>
    </row>
    <row r="1468" spans="20:22" x14ac:dyDescent="0.2">
      <c r="T1468" s="62" t="s">
        <v>2148</v>
      </c>
      <c r="U1468" s="77" t="s">
        <v>2148</v>
      </c>
      <c r="V1468" s="64" t="s">
        <v>624</v>
      </c>
    </row>
    <row r="1469" spans="20:22" x14ac:dyDescent="0.2">
      <c r="T1469" s="62" t="s">
        <v>2149</v>
      </c>
      <c r="U1469" s="77" t="s">
        <v>2149</v>
      </c>
      <c r="V1469" s="64" t="s">
        <v>643</v>
      </c>
    </row>
    <row r="1470" spans="20:22" x14ac:dyDescent="0.2">
      <c r="T1470" s="62" t="s">
        <v>2150</v>
      </c>
      <c r="U1470" s="77" t="s">
        <v>2150</v>
      </c>
      <c r="V1470" s="64" t="s">
        <v>645</v>
      </c>
    </row>
    <row r="1471" spans="20:22" x14ac:dyDescent="0.2">
      <c r="T1471" s="62" t="s">
        <v>2151</v>
      </c>
      <c r="U1471" s="77" t="s">
        <v>2151</v>
      </c>
      <c r="V1471" s="64" t="s">
        <v>647</v>
      </c>
    </row>
    <row r="1472" spans="20:22" x14ac:dyDescent="0.2">
      <c r="T1472" s="62" t="s">
        <v>2152</v>
      </c>
      <c r="U1472" s="77" t="s">
        <v>2152</v>
      </c>
      <c r="V1472" s="64" t="s">
        <v>650</v>
      </c>
    </row>
    <row r="1473" spans="20:22" x14ac:dyDescent="0.2">
      <c r="T1473" s="62" t="s">
        <v>2153</v>
      </c>
      <c r="U1473" s="77" t="s">
        <v>2153</v>
      </c>
      <c r="V1473" s="64" t="s">
        <v>653</v>
      </c>
    </row>
    <row r="1474" spans="20:22" x14ac:dyDescent="0.2">
      <c r="T1474" s="62" t="s">
        <v>2154</v>
      </c>
      <c r="U1474" s="77" t="s">
        <v>2154</v>
      </c>
      <c r="V1474" s="64" t="s">
        <v>621</v>
      </c>
    </row>
    <row r="1475" spans="20:22" x14ac:dyDescent="0.2">
      <c r="T1475" s="62" t="s">
        <v>2155</v>
      </c>
      <c r="U1475" s="77" t="s">
        <v>2155</v>
      </c>
      <c r="V1475" s="64" t="s">
        <v>624</v>
      </c>
    </row>
    <row r="1476" spans="20:22" x14ac:dyDescent="0.2">
      <c r="T1476" s="62" t="s">
        <v>2156</v>
      </c>
      <c r="U1476" s="77" t="s">
        <v>2156</v>
      </c>
      <c r="V1476" s="64" t="s">
        <v>643</v>
      </c>
    </row>
    <row r="1477" spans="20:22" x14ac:dyDescent="0.2">
      <c r="T1477" s="62" t="s">
        <v>2157</v>
      </c>
      <c r="U1477" s="77" t="s">
        <v>2157</v>
      </c>
      <c r="V1477" s="64" t="s">
        <v>645</v>
      </c>
    </row>
    <row r="1478" spans="20:22" x14ac:dyDescent="0.2">
      <c r="T1478" s="62" t="s">
        <v>2158</v>
      </c>
      <c r="U1478" s="77" t="s">
        <v>2158</v>
      </c>
      <c r="V1478" s="64" t="s">
        <v>647</v>
      </c>
    </row>
    <row r="1479" spans="20:22" x14ac:dyDescent="0.2">
      <c r="T1479" s="62" t="s">
        <v>2159</v>
      </c>
      <c r="U1479" s="77" t="s">
        <v>2159</v>
      </c>
      <c r="V1479" s="64" t="s">
        <v>650</v>
      </c>
    </row>
    <row r="1480" spans="20:22" x14ac:dyDescent="0.2">
      <c r="T1480" s="62" t="s">
        <v>2160</v>
      </c>
      <c r="U1480" s="77" t="s">
        <v>2160</v>
      </c>
      <c r="V1480" s="64" t="s">
        <v>653</v>
      </c>
    </row>
    <row r="1481" spans="20:22" x14ac:dyDescent="0.2">
      <c r="T1481" s="62" t="s">
        <v>2161</v>
      </c>
      <c r="U1481" s="77" t="s">
        <v>2161</v>
      </c>
      <c r="V1481" s="64" t="s">
        <v>621</v>
      </c>
    </row>
    <row r="1482" spans="20:22" x14ac:dyDescent="0.2">
      <c r="T1482" s="62" t="s">
        <v>2162</v>
      </c>
      <c r="U1482" s="77" t="s">
        <v>2162</v>
      </c>
      <c r="V1482" s="64" t="s">
        <v>624</v>
      </c>
    </row>
    <row r="1483" spans="20:22" x14ac:dyDescent="0.2">
      <c r="T1483" s="62" t="s">
        <v>2163</v>
      </c>
      <c r="U1483" s="77" t="s">
        <v>2163</v>
      </c>
      <c r="V1483" s="64" t="s">
        <v>643</v>
      </c>
    </row>
    <row r="1484" spans="20:22" x14ac:dyDescent="0.2">
      <c r="T1484" s="62" t="s">
        <v>2164</v>
      </c>
      <c r="U1484" s="77" t="s">
        <v>2164</v>
      </c>
      <c r="V1484" s="64" t="s">
        <v>645</v>
      </c>
    </row>
    <row r="1485" spans="20:22" x14ac:dyDescent="0.2">
      <c r="T1485" s="62" t="s">
        <v>2165</v>
      </c>
      <c r="U1485" s="77" t="s">
        <v>2165</v>
      </c>
      <c r="V1485" s="64" t="s">
        <v>647</v>
      </c>
    </row>
    <row r="1486" spans="20:22" x14ac:dyDescent="0.2">
      <c r="T1486" s="62" t="s">
        <v>2166</v>
      </c>
      <c r="U1486" s="77" t="s">
        <v>2166</v>
      </c>
      <c r="V1486" s="64" t="s">
        <v>650</v>
      </c>
    </row>
    <row r="1487" spans="20:22" x14ac:dyDescent="0.2">
      <c r="T1487" s="62" t="s">
        <v>2167</v>
      </c>
      <c r="U1487" s="77" t="s">
        <v>2167</v>
      </c>
      <c r="V1487" s="64" t="s">
        <v>653</v>
      </c>
    </row>
    <row r="1488" spans="20:22" x14ac:dyDescent="0.2">
      <c r="T1488" s="62" t="s">
        <v>2168</v>
      </c>
      <c r="U1488" s="77" t="s">
        <v>2168</v>
      </c>
      <c r="V1488" s="64" t="s">
        <v>621</v>
      </c>
    </row>
    <row r="1489" spans="20:22" x14ac:dyDescent="0.2">
      <c r="T1489" s="62" t="s">
        <v>2169</v>
      </c>
      <c r="U1489" s="77" t="s">
        <v>2169</v>
      </c>
      <c r="V1489" s="64" t="s">
        <v>624</v>
      </c>
    </row>
    <row r="1490" spans="20:22" x14ac:dyDescent="0.2">
      <c r="T1490" s="62" t="s">
        <v>2170</v>
      </c>
      <c r="U1490" s="77" t="s">
        <v>2170</v>
      </c>
      <c r="V1490" s="64" t="s">
        <v>643</v>
      </c>
    </row>
    <row r="1491" spans="20:22" x14ac:dyDescent="0.2">
      <c r="T1491" s="62" t="s">
        <v>2171</v>
      </c>
      <c r="U1491" s="77" t="s">
        <v>2171</v>
      </c>
      <c r="V1491" s="64" t="s">
        <v>645</v>
      </c>
    </row>
    <row r="1492" spans="20:22" x14ac:dyDescent="0.2">
      <c r="T1492" s="62" t="s">
        <v>2172</v>
      </c>
      <c r="U1492" s="77" t="s">
        <v>2172</v>
      </c>
      <c r="V1492" s="64" t="s">
        <v>647</v>
      </c>
    </row>
    <row r="1493" spans="20:22" x14ac:dyDescent="0.2">
      <c r="T1493" s="62" t="s">
        <v>2173</v>
      </c>
      <c r="U1493" s="77" t="s">
        <v>2173</v>
      </c>
      <c r="V1493" s="64" t="s">
        <v>650</v>
      </c>
    </row>
    <row r="1494" spans="20:22" x14ac:dyDescent="0.2">
      <c r="T1494" s="62" t="s">
        <v>2174</v>
      </c>
      <c r="U1494" s="77" t="s">
        <v>2174</v>
      </c>
      <c r="V1494" s="64" t="s">
        <v>653</v>
      </c>
    </row>
    <row r="1495" spans="20:22" x14ac:dyDescent="0.2">
      <c r="T1495" s="62" t="s">
        <v>2175</v>
      </c>
      <c r="U1495" s="77" t="s">
        <v>2175</v>
      </c>
      <c r="V1495" s="64" t="s">
        <v>621</v>
      </c>
    </row>
    <row r="1496" spans="20:22" x14ac:dyDescent="0.2">
      <c r="T1496" s="62" t="s">
        <v>2176</v>
      </c>
      <c r="U1496" s="77" t="s">
        <v>2176</v>
      </c>
      <c r="V1496" s="64" t="s">
        <v>624</v>
      </c>
    </row>
    <row r="1497" spans="20:22" x14ac:dyDescent="0.2">
      <c r="T1497" s="62" t="s">
        <v>2177</v>
      </c>
      <c r="U1497" s="77" t="s">
        <v>2177</v>
      </c>
      <c r="V1497" s="64" t="s">
        <v>643</v>
      </c>
    </row>
    <row r="1498" spans="20:22" x14ac:dyDescent="0.2">
      <c r="T1498" s="62" t="s">
        <v>2178</v>
      </c>
      <c r="U1498" s="77" t="s">
        <v>2178</v>
      </c>
      <c r="V1498" s="64" t="s">
        <v>645</v>
      </c>
    </row>
    <row r="1499" spans="20:22" x14ac:dyDescent="0.2">
      <c r="T1499" s="62" t="s">
        <v>2179</v>
      </c>
      <c r="U1499" s="77" t="s">
        <v>2179</v>
      </c>
      <c r="V1499" s="64" t="s">
        <v>647</v>
      </c>
    </row>
    <row r="1500" spans="20:22" x14ac:dyDescent="0.2">
      <c r="T1500" s="62" t="s">
        <v>2180</v>
      </c>
      <c r="U1500" s="77" t="s">
        <v>2180</v>
      </c>
      <c r="V1500" s="64" t="s">
        <v>650</v>
      </c>
    </row>
    <row r="1501" spans="20:22" x14ac:dyDescent="0.2">
      <c r="T1501" s="62" t="s">
        <v>2181</v>
      </c>
      <c r="U1501" s="77" t="s">
        <v>2181</v>
      </c>
      <c r="V1501" s="64" t="s">
        <v>653</v>
      </c>
    </row>
    <row r="1502" spans="20:22" x14ac:dyDescent="0.2">
      <c r="T1502" s="62" t="s">
        <v>2182</v>
      </c>
      <c r="U1502" s="77" t="s">
        <v>2182</v>
      </c>
      <c r="V1502" s="64" t="s">
        <v>621</v>
      </c>
    </row>
    <row r="1503" spans="20:22" x14ac:dyDescent="0.2">
      <c r="T1503" s="62" t="s">
        <v>2183</v>
      </c>
      <c r="U1503" s="77" t="s">
        <v>2183</v>
      </c>
      <c r="V1503" s="64" t="s">
        <v>624</v>
      </c>
    </row>
    <row r="1504" spans="20:22" x14ac:dyDescent="0.2">
      <c r="T1504" s="62" t="s">
        <v>2184</v>
      </c>
      <c r="U1504" s="77" t="s">
        <v>2184</v>
      </c>
      <c r="V1504" s="64" t="s">
        <v>643</v>
      </c>
    </row>
    <row r="1505" spans="20:22" x14ac:dyDescent="0.2">
      <c r="T1505" s="62" t="s">
        <v>2185</v>
      </c>
      <c r="U1505" s="77" t="s">
        <v>2185</v>
      </c>
      <c r="V1505" s="64" t="s">
        <v>645</v>
      </c>
    </row>
    <row r="1506" spans="20:22" x14ac:dyDescent="0.2">
      <c r="T1506" s="62" t="s">
        <v>2186</v>
      </c>
      <c r="U1506" s="77" t="s">
        <v>2186</v>
      </c>
      <c r="V1506" s="64" t="s">
        <v>647</v>
      </c>
    </row>
    <row r="1507" spans="20:22" x14ac:dyDescent="0.2">
      <c r="T1507" s="62" t="s">
        <v>2187</v>
      </c>
      <c r="U1507" s="77" t="s">
        <v>2187</v>
      </c>
      <c r="V1507" s="64" t="s">
        <v>650</v>
      </c>
    </row>
    <row r="1508" spans="20:22" x14ac:dyDescent="0.2">
      <c r="T1508" s="62" t="s">
        <v>2188</v>
      </c>
      <c r="U1508" s="77" t="s">
        <v>2188</v>
      </c>
      <c r="V1508" s="64" t="s">
        <v>653</v>
      </c>
    </row>
    <row r="1509" spans="20:22" x14ac:dyDescent="0.2">
      <c r="T1509" s="62" t="s">
        <v>2189</v>
      </c>
      <c r="U1509" s="77" t="s">
        <v>2189</v>
      </c>
      <c r="V1509" s="64" t="s">
        <v>621</v>
      </c>
    </row>
    <row r="1510" spans="20:22" x14ac:dyDescent="0.2">
      <c r="T1510" s="62" t="s">
        <v>2190</v>
      </c>
      <c r="U1510" s="77" t="s">
        <v>2190</v>
      </c>
      <c r="V1510" s="64" t="s">
        <v>624</v>
      </c>
    </row>
    <row r="1511" spans="20:22" x14ac:dyDescent="0.2">
      <c r="T1511" s="62" t="s">
        <v>2191</v>
      </c>
      <c r="U1511" s="77" t="s">
        <v>2191</v>
      </c>
      <c r="V1511" s="64" t="s">
        <v>643</v>
      </c>
    </row>
    <row r="1512" spans="20:22" x14ac:dyDescent="0.2">
      <c r="T1512" s="62" t="s">
        <v>2192</v>
      </c>
      <c r="U1512" s="77" t="s">
        <v>2192</v>
      </c>
      <c r="V1512" s="64" t="s">
        <v>645</v>
      </c>
    </row>
    <row r="1513" spans="20:22" x14ac:dyDescent="0.2">
      <c r="T1513" s="62" t="s">
        <v>2193</v>
      </c>
      <c r="U1513" s="77" t="s">
        <v>2193</v>
      </c>
      <c r="V1513" s="64" t="s">
        <v>647</v>
      </c>
    </row>
    <row r="1514" spans="20:22" x14ac:dyDescent="0.2">
      <c r="T1514" s="62" t="s">
        <v>2194</v>
      </c>
      <c r="U1514" s="77" t="s">
        <v>2194</v>
      </c>
      <c r="V1514" s="64" t="s">
        <v>650</v>
      </c>
    </row>
    <row r="1515" spans="20:22" x14ac:dyDescent="0.2">
      <c r="T1515" s="62" t="s">
        <v>2195</v>
      </c>
      <c r="U1515" s="77" t="s">
        <v>2195</v>
      </c>
      <c r="V1515" s="64" t="s">
        <v>653</v>
      </c>
    </row>
    <row r="1516" spans="20:22" x14ac:dyDescent="0.2">
      <c r="T1516" s="62" t="s">
        <v>2196</v>
      </c>
      <c r="U1516" s="77" t="s">
        <v>2196</v>
      </c>
      <c r="V1516" s="64" t="s">
        <v>621</v>
      </c>
    </row>
    <row r="1517" spans="20:22" x14ac:dyDescent="0.2">
      <c r="T1517" s="62" t="s">
        <v>2197</v>
      </c>
      <c r="U1517" s="77" t="s">
        <v>2197</v>
      </c>
      <c r="V1517" s="64" t="s">
        <v>624</v>
      </c>
    </row>
    <row r="1518" spans="20:22" x14ac:dyDescent="0.2">
      <c r="T1518" s="62" t="s">
        <v>2198</v>
      </c>
      <c r="U1518" s="77" t="s">
        <v>2198</v>
      </c>
      <c r="V1518" s="64" t="s">
        <v>643</v>
      </c>
    </row>
    <row r="1519" spans="20:22" x14ac:dyDescent="0.2">
      <c r="T1519" s="62" t="s">
        <v>2199</v>
      </c>
      <c r="U1519" s="77" t="s">
        <v>2199</v>
      </c>
      <c r="V1519" s="64" t="s">
        <v>645</v>
      </c>
    </row>
    <row r="1520" spans="20:22" x14ac:dyDescent="0.2">
      <c r="T1520" s="62" t="s">
        <v>2200</v>
      </c>
      <c r="U1520" s="77" t="s">
        <v>2200</v>
      </c>
      <c r="V1520" s="64" t="s">
        <v>647</v>
      </c>
    </row>
    <row r="1521" spans="20:22" x14ac:dyDescent="0.2">
      <c r="T1521" s="62" t="s">
        <v>2201</v>
      </c>
      <c r="U1521" s="77" t="s">
        <v>2201</v>
      </c>
      <c r="V1521" s="64" t="s">
        <v>650</v>
      </c>
    </row>
    <row r="1522" spans="20:22" x14ac:dyDescent="0.2">
      <c r="T1522" s="62" t="s">
        <v>2202</v>
      </c>
      <c r="U1522" s="77" t="s">
        <v>2202</v>
      </c>
      <c r="V1522" s="64" t="s">
        <v>653</v>
      </c>
    </row>
    <row r="1523" spans="20:22" x14ac:dyDescent="0.2">
      <c r="T1523" s="62" t="s">
        <v>2203</v>
      </c>
      <c r="U1523" s="77" t="s">
        <v>2203</v>
      </c>
      <c r="V1523" s="64" t="s">
        <v>621</v>
      </c>
    </row>
    <row r="1524" spans="20:22" x14ac:dyDescent="0.2">
      <c r="T1524" s="62" t="s">
        <v>2204</v>
      </c>
      <c r="U1524" s="77" t="s">
        <v>2204</v>
      </c>
      <c r="V1524" s="64" t="s">
        <v>624</v>
      </c>
    </row>
    <row r="1525" spans="20:22" x14ac:dyDescent="0.2">
      <c r="T1525" s="62" t="s">
        <v>2205</v>
      </c>
      <c r="U1525" s="77" t="s">
        <v>2205</v>
      </c>
      <c r="V1525" s="64" t="s">
        <v>643</v>
      </c>
    </row>
    <row r="1526" spans="20:22" x14ac:dyDescent="0.2">
      <c r="T1526" s="62" t="s">
        <v>2206</v>
      </c>
      <c r="U1526" s="77" t="s">
        <v>2206</v>
      </c>
      <c r="V1526" s="64" t="s">
        <v>645</v>
      </c>
    </row>
    <row r="1527" spans="20:22" x14ac:dyDescent="0.2">
      <c r="T1527" s="62" t="s">
        <v>2207</v>
      </c>
      <c r="U1527" s="77" t="s">
        <v>2207</v>
      </c>
      <c r="V1527" s="64" t="s">
        <v>647</v>
      </c>
    </row>
    <row r="1528" spans="20:22" x14ac:dyDescent="0.2">
      <c r="T1528" s="62" t="s">
        <v>2208</v>
      </c>
      <c r="U1528" s="77" t="s">
        <v>2208</v>
      </c>
      <c r="V1528" s="64" t="s">
        <v>650</v>
      </c>
    </row>
    <row r="1529" spans="20:22" x14ac:dyDescent="0.2">
      <c r="T1529" s="62" t="s">
        <v>2209</v>
      </c>
      <c r="U1529" s="77" t="s">
        <v>2209</v>
      </c>
      <c r="V1529" s="64" t="s">
        <v>653</v>
      </c>
    </row>
    <row r="1530" spans="20:22" x14ac:dyDescent="0.2">
      <c r="T1530" s="62" t="s">
        <v>2210</v>
      </c>
      <c r="U1530" s="77" t="s">
        <v>2210</v>
      </c>
      <c r="V1530" s="64" t="s">
        <v>621</v>
      </c>
    </row>
    <row r="1531" spans="20:22" x14ac:dyDescent="0.2">
      <c r="T1531" s="62" t="s">
        <v>2211</v>
      </c>
      <c r="U1531" s="77" t="s">
        <v>2211</v>
      </c>
      <c r="V1531" s="64" t="s">
        <v>624</v>
      </c>
    </row>
    <row r="1532" spans="20:22" x14ac:dyDescent="0.2">
      <c r="T1532" s="62" t="s">
        <v>2212</v>
      </c>
      <c r="U1532" s="77" t="s">
        <v>2212</v>
      </c>
      <c r="V1532" s="64" t="s">
        <v>643</v>
      </c>
    </row>
    <row r="1533" spans="20:22" x14ac:dyDescent="0.2">
      <c r="T1533" s="62" t="s">
        <v>2213</v>
      </c>
      <c r="U1533" s="77" t="s">
        <v>2213</v>
      </c>
      <c r="V1533" s="64" t="s">
        <v>645</v>
      </c>
    </row>
    <row r="1534" spans="20:22" x14ac:dyDescent="0.2">
      <c r="T1534" s="62" t="s">
        <v>2214</v>
      </c>
      <c r="U1534" s="77" t="s">
        <v>2214</v>
      </c>
      <c r="V1534" s="64" t="s">
        <v>647</v>
      </c>
    </row>
    <row r="1535" spans="20:22" x14ac:dyDescent="0.2">
      <c r="T1535" s="62" t="s">
        <v>2215</v>
      </c>
      <c r="U1535" s="77" t="s">
        <v>2215</v>
      </c>
      <c r="V1535" s="64" t="s">
        <v>650</v>
      </c>
    </row>
    <row r="1536" spans="20:22" x14ac:dyDescent="0.2">
      <c r="T1536" s="62" t="s">
        <v>2216</v>
      </c>
      <c r="U1536" s="77" t="s">
        <v>2216</v>
      </c>
      <c r="V1536" s="64" t="s">
        <v>653</v>
      </c>
    </row>
    <row r="1537" spans="20:22" x14ac:dyDescent="0.2">
      <c r="T1537" s="62" t="s">
        <v>2217</v>
      </c>
      <c r="U1537" s="77" t="s">
        <v>2217</v>
      </c>
      <c r="V1537" s="64" t="s">
        <v>621</v>
      </c>
    </row>
    <row r="1538" spans="20:22" x14ac:dyDescent="0.2">
      <c r="T1538" s="62" t="s">
        <v>2218</v>
      </c>
      <c r="U1538" s="77" t="s">
        <v>2218</v>
      </c>
      <c r="V1538" s="64" t="s">
        <v>624</v>
      </c>
    </row>
    <row r="1539" spans="20:22" x14ac:dyDescent="0.2">
      <c r="T1539" s="62" t="s">
        <v>2219</v>
      </c>
      <c r="U1539" s="77" t="s">
        <v>2219</v>
      </c>
      <c r="V1539" s="64" t="s">
        <v>643</v>
      </c>
    </row>
    <row r="1540" spans="20:22" x14ac:dyDescent="0.2">
      <c r="T1540" s="62" t="s">
        <v>2220</v>
      </c>
      <c r="U1540" s="77" t="s">
        <v>2220</v>
      </c>
      <c r="V1540" s="64" t="s">
        <v>645</v>
      </c>
    </row>
    <row r="1541" spans="20:22" x14ac:dyDescent="0.2">
      <c r="T1541" s="62" t="s">
        <v>2221</v>
      </c>
      <c r="U1541" s="77" t="s">
        <v>2221</v>
      </c>
      <c r="V1541" s="64" t="s">
        <v>647</v>
      </c>
    </row>
    <row r="1542" spans="20:22" x14ac:dyDescent="0.2">
      <c r="T1542" s="62" t="s">
        <v>2222</v>
      </c>
      <c r="U1542" s="77" t="s">
        <v>2222</v>
      </c>
      <c r="V1542" s="64" t="s">
        <v>650</v>
      </c>
    </row>
    <row r="1543" spans="20:22" x14ac:dyDescent="0.2">
      <c r="T1543" s="62" t="s">
        <v>2223</v>
      </c>
      <c r="U1543" s="77" t="s">
        <v>2223</v>
      </c>
      <c r="V1543" s="64" t="s">
        <v>653</v>
      </c>
    </row>
    <row r="1544" spans="20:22" x14ac:dyDescent="0.2">
      <c r="T1544" s="62" t="s">
        <v>2224</v>
      </c>
      <c r="U1544" s="77" t="s">
        <v>2224</v>
      </c>
      <c r="V1544" s="64" t="s">
        <v>621</v>
      </c>
    </row>
    <row r="1545" spans="20:22" x14ac:dyDescent="0.2">
      <c r="T1545" s="62" t="s">
        <v>2225</v>
      </c>
      <c r="U1545" s="77" t="s">
        <v>2225</v>
      </c>
      <c r="V1545" s="64" t="s">
        <v>624</v>
      </c>
    </row>
    <row r="1546" spans="20:22" x14ac:dyDescent="0.2">
      <c r="T1546" s="62" t="s">
        <v>2226</v>
      </c>
      <c r="U1546" s="77" t="s">
        <v>2226</v>
      </c>
      <c r="V1546" s="64" t="s">
        <v>643</v>
      </c>
    </row>
    <row r="1547" spans="20:22" x14ac:dyDescent="0.2">
      <c r="T1547" s="62" t="s">
        <v>2227</v>
      </c>
      <c r="U1547" s="77" t="s">
        <v>2227</v>
      </c>
      <c r="V1547" s="64" t="s">
        <v>645</v>
      </c>
    </row>
    <row r="1548" spans="20:22" x14ac:dyDescent="0.2">
      <c r="T1548" s="62" t="s">
        <v>2228</v>
      </c>
      <c r="U1548" s="77" t="s">
        <v>2228</v>
      </c>
      <c r="V1548" s="64" t="s">
        <v>647</v>
      </c>
    </row>
    <row r="1549" spans="20:22" x14ac:dyDescent="0.2">
      <c r="T1549" s="62" t="s">
        <v>2229</v>
      </c>
      <c r="U1549" s="77" t="s">
        <v>2229</v>
      </c>
      <c r="V1549" s="64" t="s">
        <v>650</v>
      </c>
    </row>
    <row r="1550" spans="20:22" x14ac:dyDescent="0.2">
      <c r="T1550" s="62" t="s">
        <v>2230</v>
      </c>
      <c r="U1550" s="77" t="s">
        <v>2230</v>
      </c>
      <c r="V1550" s="64" t="s">
        <v>653</v>
      </c>
    </row>
    <row r="1551" spans="20:22" x14ac:dyDescent="0.2">
      <c r="T1551" s="62" t="s">
        <v>2231</v>
      </c>
      <c r="U1551" s="77" t="s">
        <v>2231</v>
      </c>
      <c r="V1551" s="64" t="s">
        <v>621</v>
      </c>
    </row>
    <row r="1552" spans="20:22" x14ac:dyDescent="0.2">
      <c r="T1552" s="62" t="s">
        <v>2232</v>
      </c>
      <c r="U1552" s="77" t="s">
        <v>2232</v>
      </c>
      <c r="V1552" s="64" t="s">
        <v>624</v>
      </c>
    </row>
    <row r="1553" spans="20:22" x14ac:dyDescent="0.2">
      <c r="T1553" s="62" t="s">
        <v>2233</v>
      </c>
      <c r="U1553" s="77" t="s">
        <v>2233</v>
      </c>
      <c r="V1553" s="64" t="s">
        <v>643</v>
      </c>
    </row>
    <row r="1554" spans="20:22" x14ac:dyDescent="0.2">
      <c r="T1554" s="62" t="s">
        <v>2234</v>
      </c>
      <c r="U1554" s="77" t="s">
        <v>2234</v>
      </c>
      <c r="V1554" s="64" t="s">
        <v>645</v>
      </c>
    </row>
    <row r="1555" spans="20:22" x14ac:dyDescent="0.2">
      <c r="T1555" s="62" t="s">
        <v>2235</v>
      </c>
      <c r="U1555" s="77" t="s">
        <v>2235</v>
      </c>
      <c r="V1555" s="64" t="s">
        <v>647</v>
      </c>
    </row>
    <row r="1556" spans="20:22" x14ac:dyDescent="0.2">
      <c r="T1556" s="62" t="s">
        <v>2236</v>
      </c>
      <c r="U1556" s="77" t="s">
        <v>2236</v>
      </c>
      <c r="V1556" s="64" t="s">
        <v>650</v>
      </c>
    </row>
    <row r="1557" spans="20:22" x14ac:dyDescent="0.2">
      <c r="T1557" s="62" t="s">
        <v>2237</v>
      </c>
      <c r="U1557" s="77" t="s">
        <v>2237</v>
      </c>
      <c r="V1557" s="64" t="s">
        <v>653</v>
      </c>
    </row>
    <row r="1558" spans="20:22" x14ac:dyDescent="0.2">
      <c r="T1558" s="62" t="s">
        <v>2238</v>
      </c>
      <c r="U1558" s="77" t="s">
        <v>2238</v>
      </c>
      <c r="V1558" s="64" t="s">
        <v>621</v>
      </c>
    </row>
    <row r="1559" spans="20:22" x14ac:dyDescent="0.2">
      <c r="T1559" s="62" t="s">
        <v>2239</v>
      </c>
      <c r="U1559" s="77" t="s">
        <v>2239</v>
      </c>
      <c r="V1559" s="64" t="s">
        <v>624</v>
      </c>
    </row>
    <row r="1560" spans="20:22" x14ac:dyDescent="0.2">
      <c r="T1560" s="62" t="s">
        <v>2240</v>
      </c>
      <c r="U1560" s="77" t="s">
        <v>2240</v>
      </c>
      <c r="V1560" s="64" t="s">
        <v>643</v>
      </c>
    </row>
    <row r="1561" spans="20:22" x14ac:dyDescent="0.2">
      <c r="T1561" s="62" t="s">
        <v>2241</v>
      </c>
      <c r="U1561" s="77" t="s">
        <v>2241</v>
      </c>
      <c r="V1561" s="64" t="s">
        <v>645</v>
      </c>
    </row>
    <row r="1562" spans="20:22" x14ac:dyDescent="0.2">
      <c r="T1562" s="62" t="s">
        <v>2242</v>
      </c>
      <c r="U1562" s="77" t="s">
        <v>2242</v>
      </c>
      <c r="V1562" s="64" t="s">
        <v>647</v>
      </c>
    </row>
    <row r="1563" spans="20:22" x14ac:dyDescent="0.2">
      <c r="T1563" s="62" t="s">
        <v>2243</v>
      </c>
      <c r="U1563" s="77" t="s">
        <v>2243</v>
      </c>
      <c r="V1563" s="64" t="s">
        <v>650</v>
      </c>
    </row>
    <row r="1564" spans="20:22" x14ac:dyDescent="0.2">
      <c r="T1564" s="62" t="s">
        <v>2244</v>
      </c>
      <c r="U1564" s="77" t="s">
        <v>2244</v>
      </c>
      <c r="V1564" s="64" t="s">
        <v>653</v>
      </c>
    </row>
    <row r="1565" spans="20:22" x14ac:dyDescent="0.2">
      <c r="T1565" s="62" t="s">
        <v>2245</v>
      </c>
      <c r="U1565" s="77" t="s">
        <v>2245</v>
      </c>
      <c r="V1565" s="64" t="s">
        <v>621</v>
      </c>
    </row>
    <row r="1566" spans="20:22" x14ac:dyDescent="0.2">
      <c r="T1566" s="62" t="s">
        <v>2246</v>
      </c>
      <c r="U1566" s="77" t="s">
        <v>2246</v>
      </c>
      <c r="V1566" s="64" t="s">
        <v>624</v>
      </c>
    </row>
    <row r="1567" spans="20:22" x14ac:dyDescent="0.2">
      <c r="T1567" s="62" t="s">
        <v>2247</v>
      </c>
      <c r="U1567" s="77" t="s">
        <v>2247</v>
      </c>
      <c r="V1567" s="64" t="s">
        <v>643</v>
      </c>
    </row>
    <row r="1568" spans="20:22" x14ac:dyDescent="0.2">
      <c r="T1568" s="62" t="s">
        <v>2248</v>
      </c>
      <c r="U1568" s="77" t="s">
        <v>2248</v>
      </c>
      <c r="V1568" s="64" t="s">
        <v>645</v>
      </c>
    </row>
    <row r="1569" spans="20:22" x14ac:dyDescent="0.2">
      <c r="T1569" s="62" t="s">
        <v>2249</v>
      </c>
      <c r="U1569" s="77" t="s">
        <v>2249</v>
      </c>
      <c r="V1569" s="64" t="s">
        <v>647</v>
      </c>
    </row>
    <row r="1570" spans="20:22" x14ac:dyDescent="0.2">
      <c r="T1570" s="62" t="s">
        <v>2250</v>
      </c>
      <c r="U1570" s="77" t="s">
        <v>2250</v>
      </c>
      <c r="V1570" s="64" t="s">
        <v>650</v>
      </c>
    </row>
    <row r="1571" spans="20:22" x14ac:dyDescent="0.2">
      <c r="T1571" s="62" t="s">
        <v>2251</v>
      </c>
      <c r="U1571" s="77" t="s">
        <v>2251</v>
      </c>
      <c r="V1571" s="64" t="s">
        <v>653</v>
      </c>
    </row>
    <row r="1572" spans="20:22" x14ac:dyDescent="0.2">
      <c r="T1572" s="62" t="s">
        <v>2252</v>
      </c>
      <c r="U1572" s="77" t="s">
        <v>2252</v>
      </c>
      <c r="V1572" s="64" t="s">
        <v>621</v>
      </c>
    </row>
    <row r="1573" spans="20:22" x14ac:dyDescent="0.2">
      <c r="T1573" s="62" t="s">
        <v>2253</v>
      </c>
      <c r="U1573" s="77" t="s">
        <v>2253</v>
      </c>
      <c r="V1573" s="64" t="s">
        <v>624</v>
      </c>
    </row>
    <row r="1574" spans="20:22" x14ac:dyDescent="0.2">
      <c r="T1574" s="62" t="s">
        <v>2254</v>
      </c>
      <c r="U1574" s="77" t="s">
        <v>2254</v>
      </c>
      <c r="V1574" s="64" t="s">
        <v>643</v>
      </c>
    </row>
    <row r="1575" spans="20:22" x14ac:dyDescent="0.2">
      <c r="T1575" s="62" t="s">
        <v>2255</v>
      </c>
      <c r="U1575" s="77" t="s">
        <v>2255</v>
      </c>
      <c r="V1575" s="64" t="s">
        <v>645</v>
      </c>
    </row>
    <row r="1576" spans="20:22" x14ac:dyDescent="0.2">
      <c r="T1576" s="62" t="s">
        <v>2256</v>
      </c>
      <c r="U1576" s="77" t="s">
        <v>2256</v>
      </c>
      <c r="V1576" s="64" t="s">
        <v>647</v>
      </c>
    </row>
    <row r="1577" spans="20:22" x14ac:dyDescent="0.2">
      <c r="T1577" s="62" t="s">
        <v>2257</v>
      </c>
      <c r="U1577" s="77" t="s">
        <v>2257</v>
      </c>
      <c r="V1577" s="64" t="s">
        <v>650</v>
      </c>
    </row>
    <row r="1578" spans="20:22" x14ac:dyDescent="0.2">
      <c r="T1578" s="62" t="s">
        <v>2258</v>
      </c>
      <c r="U1578" s="77" t="s">
        <v>2258</v>
      </c>
      <c r="V1578" s="64" t="s">
        <v>653</v>
      </c>
    </row>
    <row r="1579" spans="20:22" x14ac:dyDescent="0.2">
      <c r="T1579" s="62" t="s">
        <v>2259</v>
      </c>
      <c r="U1579" s="77" t="s">
        <v>2259</v>
      </c>
      <c r="V1579" s="64" t="s">
        <v>621</v>
      </c>
    </row>
    <row r="1580" spans="20:22" x14ac:dyDescent="0.2">
      <c r="T1580" s="62" t="s">
        <v>2260</v>
      </c>
      <c r="U1580" s="77" t="s">
        <v>2260</v>
      </c>
      <c r="V1580" s="64" t="s">
        <v>624</v>
      </c>
    </row>
    <row r="1581" spans="20:22" x14ac:dyDescent="0.2">
      <c r="T1581" s="62" t="s">
        <v>2261</v>
      </c>
      <c r="U1581" s="77" t="s">
        <v>2261</v>
      </c>
      <c r="V1581" s="64" t="s">
        <v>643</v>
      </c>
    </row>
    <row r="1582" spans="20:22" x14ac:dyDescent="0.2">
      <c r="T1582" s="62" t="s">
        <v>2262</v>
      </c>
      <c r="U1582" s="77" t="s">
        <v>2262</v>
      </c>
      <c r="V1582" s="64" t="s">
        <v>645</v>
      </c>
    </row>
    <row r="1583" spans="20:22" x14ac:dyDescent="0.2">
      <c r="T1583" s="62" t="s">
        <v>2263</v>
      </c>
      <c r="U1583" s="77" t="s">
        <v>2263</v>
      </c>
      <c r="V1583" s="64" t="s">
        <v>647</v>
      </c>
    </row>
    <row r="1584" spans="20:22" x14ac:dyDescent="0.2">
      <c r="T1584" s="62" t="s">
        <v>2264</v>
      </c>
      <c r="U1584" s="77" t="s">
        <v>2264</v>
      </c>
      <c r="V1584" s="64" t="s">
        <v>650</v>
      </c>
    </row>
    <row r="1585" spans="20:22" x14ac:dyDescent="0.2">
      <c r="T1585" s="62" t="s">
        <v>2265</v>
      </c>
      <c r="U1585" s="77" t="s">
        <v>2265</v>
      </c>
      <c r="V1585" s="64" t="s">
        <v>653</v>
      </c>
    </row>
    <row r="1586" spans="20:22" x14ac:dyDescent="0.2">
      <c r="T1586" s="62" t="s">
        <v>2266</v>
      </c>
      <c r="U1586" s="77" t="s">
        <v>2266</v>
      </c>
      <c r="V1586" s="64" t="s">
        <v>621</v>
      </c>
    </row>
    <row r="1587" spans="20:22" x14ac:dyDescent="0.2">
      <c r="T1587" s="62" t="s">
        <v>2267</v>
      </c>
      <c r="U1587" s="77" t="s">
        <v>2267</v>
      </c>
      <c r="V1587" s="64" t="s">
        <v>624</v>
      </c>
    </row>
    <row r="1588" spans="20:22" x14ac:dyDescent="0.2">
      <c r="T1588" s="62" t="s">
        <v>2268</v>
      </c>
      <c r="U1588" s="77" t="s">
        <v>2268</v>
      </c>
      <c r="V1588" s="64" t="s">
        <v>643</v>
      </c>
    </row>
    <row r="1589" spans="20:22" x14ac:dyDescent="0.2">
      <c r="T1589" s="62" t="s">
        <v>2269</v>
      </c>
      <c r="U1589" s="77" t="s">
        <v>2269</v>
      </c>
      <c r="V1589" s="64" t="s">
        <v>645</v>
      </c>
    </row>
    <row r="1590" spans="20:22" x14ac:dyDescent="0.2">
      <c r="T1590" s="62" t="s">
        <v>2270</v>
      </c>
      <c r="U1590" s="77" t="s">
        <v>2270</v>
      </c>
      <c r="V1590" s="64" t="s">
        <v>647</v>
      </c>
    </row>
    <row r="1591" spans="20:22" x14ac:dyDescent="0.2">
      <c r="T1591" s="62" t="s">
        <v>2271</v>
      </c>
      <c r="U1591" s="77" t="s">
        <v>2271</v>
      </c>
      <c r="V1591" s="64" t="s">
        <v>650</v>
      </c>
    </row>
    <row r="1592" spans="20:22" x14ac:dyDescent="0.2">
      <c r="T1592" s="62" t="s">
        <v>2272</v>
      </c>
      <c r="U1592" s="77" t="s">
        <v>2272</v>
      </c>
      <c r="V1592" s="64" t="s">
        <v>653</v>
      </c>
    </row>
    <row r="1593" spans="20:22" x14ac:dyDescent="0.2">
      <c r="T1593" s="62" t="s">
        <v>2273</v>
      </c>
      <c r="U1593" s="77" t="s">
        <v>2273</v>
      </c>
      <c r="V1593" s="64" t="s">
        <v>621</v>
      </c>
    </row>
    <row r="1594" spans="20:22" x14ac:dyDescent="0.2">
      <c r="T1594" s="62" t="s">
        <v>2274</v>
      </c>
      <c r="U1594" s="77" t="s">
        <v>2274</v>
      </c>
      <c r="V1594" s="64" t="s">
        <v>624</v>
      </c>
    </row>
    <row r="1595" spans="20:22" x14ac:dyDescent="0.2">
      <c r="T1595" s="62" t="s">
        <v>2275</v>
      </c>
      <c r="U1595" s="77" t="s">
        <v>2275</v>
      </c>
      <c r="V1595" s="64" t="s">
        <v>643</v>
      </c>
    </row>
    <row r="1596" spans="20:22" x14ac:dyDescent="0.2">
      <c r="T1596" s="62" t="s">
        <v>2276</v>
      </c>
      <c r="U1596" s="77" t="s">
        <v>2276</v>
      </c>
      <c r="V1596" s="64" t="s">
        <v>645</v>
      </c>
    </row>
    <row r="1597" spans="20:22" x14ac:dyDescent="0.2">
      <c r="T1597" s="62" t="s">
        <v>2277</v>
      </c>
      <c r="U1597" s="77" t="s">
        <v>2277</v>
      </c>
      <c r="V1597" s="64" t="s">
        <v>647</v>
      </c>
    </row>
    <row r="1598" spans="20:22" x14ac:dyDescent="0.2">
      <c r="T1598" s="62" t="s">
        <v>2278</v>
      </c>
      <c r="U1598" s="77" t="s">
        <v>2278</v>
      </c>
      <c r="V1598" s="64" t="s">
        <v>650</v>
      </c>
    </row>
    <row r="1599" spans="20:22" x14ac:dyDescent="0.2">
      <c r="T1599" s="62" t="s">
        <v>2279</v>
      </c>
      <c r="U1599" s="77" t="s">
        <v>2279</v>
      </c>
      <c r="V1599" s="64" t="s">
        <v>653</v>
      </c>
    </row>
    <row r="1600" spans="20:22" x14ac:dyDescent="0.2">
      <c r="T1600" s="62" t="s">
        <v>2280</v>
      </c>
      <c r="U1600" s="77" t="s">
        <v>2280</v>
      </c>
      <c r="V1600" s="64" t="s">
        <v>621</v>
      </c>
    </row>
    <row r="1601" spans="20:22" x14ac:dyDescent="0.2">
      <c r="T1601" s="62" t="s">
        <v>2281</v>
      </c>
      <c r="U1601" s="77" t="s">
        <v>2281</v>
      </c>
      <c r="V1601" s="64" t="s">
        <v>624</v>
      </c>
    </row>
    <row r="1602" spans="20:22" x14ac:dyDescent="0.2">
      <c r="T1602" s="62" t="s">
        <v>2282</v>
      </c>
      <c r="U1602" s="77" t="s">
        <v>2282</v>
      </c>
      <c r="V1602" s="64" t="s">
        <v>643</v>
      </c>
    </row>
    <row r="1603" spans="20:22" x14ac:dyDescent="0.2">
      <c r="T1603" s="62" t="s">
        <v>2283</v>
      </c>
      <c r="U1603" s="77" t="s">
        <v>2283</v>
      </c>
      <c r="V1603" s="64" t="s">
        <v>645</v>
      </c>
    </row>
    <row r="1604" spans="20:22" x14ac:dyDescent="0.2">
      <c r="T1604" s="62" t="s">
        <v>2284</v>
      </c>
      <c r="U1604" s="77" t="s">
        <v>2284</v>
      </c>
      <c r="V1604" s="64" t="s">
        <v>647</v>
      </c>
    </row>
    <row r="1605" spans="20:22" x14ac:dyDescent="0.2">
      <c r="T1605" s="62" t="s">
        <v>2285</v>
      </c>
      <c r="U1605" s="77" t="s">
        <v>2285</v>
      </c>
      <c r="V1605" s="64" t="s">
        <v>650</v>
      </c>
    </row>
    <row r="1606" spans="20:22" x14ac:dyDescent="0.2">
      <c r="T1606" s="62" t="s">
        <v>2286</v>
      </c>
      <c r="U1606" s="77" t="s">
        <v>2286</v>
      </c>
      <c r="V1606" s="64" t="s">
        <v>653</v>
      </c>
    </row>
    <row r="1607" spans="20:22" x14ac:dyDescent="0.2">
      <c r="T1607" s="62" t="s">
        <v>2287</v>
      </c>
      <c r="U1607" s="77" t="s">
        <v>2287</v>
      </c>
      <c r="V1607" s="64" t="s">
        <v>621</v>
      </c>
    </row>
    <row r="1608" spans="20:22" x14ac:dyDescent="0.2">
      <c r="T1608" s="62" t="s">
        <v>2288</v>
      </c>
      <c r="U1608" s="77" t="s">
        <v>2288</v>
      </c>
      <c r="V1608" s="64" t="s">
        <v>624</v>
      </c>
    </row>
    <row r="1609" spans="20:22" x14ac:dyDescent="0.2">
      <c r="T1609" s="62" t="s">
        <v>2289</v>
      </c>
      <c r="U1609" s="77" t="s">
        <v>2289</v>
      </c>
      <c r="V1609" s="64" t="s">
        <v>643</v>
      </c>
    </row>
    <row r="1610" spans="20:22" x14ac:dyDescent="0.2">
      <c r="T1610" s="62" t="s">
        <v>2290</v>
      </c>
      <c r="U1610" s="77" t="s">
        <v>2290</v>
      </c>
      <c r="V1610" s="64" t="s">
        <v>645</v>
      </c>
    </row>
    <row r="1611" spans="20:22" x14ac:dyDescent="0.2">
      <c r="T1611" s="62" t="s">
        <v>2291</v>
      </c>
      <c r="U1611" s="77" t="s">
        <v>2291</v>
      </c>
      <c r="V1611" s="64" t="s">
        <v>647</v>
      </c>
    </row>
    <row r="1612" spans="20:22" x14ac:dyDescent="0.2">
      <c r="T1612" s="62" t="s">
        <v>2292</v>
      </c>
      <c r="U1612" s="77" t="s">
        <v>2292</v>
      </c>
      <c r="V1612" s="64" t="s">
        <v>650</v>
      </c>
    </row>
    <row r="1613" spans="20:22" x14ac:dyDescent="0.2">
      <c r="T1613" s="62" t="s">
        <v>2293</v>
      </c>
      <c r="U1613" s="77" t="s">
        <v>2293</v>
      </c>
      <c r="V1613" s="64" t="s">
        <v>653</v>
      </c>
    </row>
    <row r="1614" spans="20:22" x14ac:dyDescent="0.2">
      <c r="T1614" s="62" t="s">
        <v>2294</v>
      </c>
      <c r="U1614" s="77" t="s">
        <v>2294</v>
      </c>
      <c r="V1614" s="64" t="s">
        <v>621</v>
      </c>
    </row>
    <row r="1615" spans="20:22" x14ac:dyDescent="0.2">
      <c r="T1615" s="62" t="s">
        <v>2295</v>
      </c>
      <c r="U1615" s="77" t="s">
        <v>2295</v>
      </c>
      <c r="V1615" s="64" t="s">
        <v>624</v>
      </c>
    </row>
    <row r="1616" spans="20:22" x14ac:dyDescent="0.2">
      <c r="T1616" s="62" t="s">
        <v>2296</v>
      </c>
      <c r="U1616" s="77" t="s">
        <v>2296</v>
      </c>
      <c r="V1616" s="64" t="s">
        <v>643</v>
      </c>
    </row>
    <row r="1617" spans="20:22" x14ac:dyDescent="0.2">
      <c r="T1617" s="62" t="s">
        <v>2297</v>
      </c>
      <c r="U1617" s="77" t="s">
        <v>2297</v>
      </c>
      <c r="V1617" s="64" t="s">
        <v>645</v>
      </c>
    </row>
    <row r="1618" spans="20:22" x14ac:dyDescent="0.2">
      <c r="T1618" s="62" t="s">
        <v>2298</v>
      </c>
      <c r="U1618" s="77" t="s">
        <v>2298</v>
      </c>
      <c r="V1618" s="64" t="s">
        <v>647</v>
      </c>
    </row>
    <row r="1619" spans="20:22" x14ac:dyDescent="0.2">
      <c r="T1619" s="62" t="s">
        <v>2299</v>
      </c>
      <c r="U1619" s="77" t="s">
        <v>2299</v>
      </c>
      <c r="V1619" s="64" t="s">
        <v>650</v>
      </c>
    </row>
    <row r="1620" spans="20:22" x14ac:dyDescent="0.2">
      <c r="T1620" s="62" t="s">
        <v>2300</v>
      </c>
      <c r="U1620" s="77" t="s">
        <v>2300</v>
      </c>
      <c r="V1620" s="64" t="s">
        <v>653</v>
      </c>
    </row>
    <row r="1621" spans="20:22" x14ac:dyDescent="0.2">
      <c r="T1621" s="62" t="s">
        <v>2301</v>
      </c>
      <c r="U1621" s="77" t="s">
        <v>2301</v>
      </c>
      <c r="V1621" s="64" t="s">
        <v>621</v>
      </c>
    </row>
    <row r="1622" spans="20:22" x14ac:dyDescent="0.2">
      <c r="T1622" s="62" t="s">
        <v>2302</v>
      </c>
      <c r="U1622" s="77" t="s">
        <v>2302</v>
      </c>
      <c r="V1622" s="64" t="s">
        <v>624</v>
      </c>
    </row>
    <row r="1623" spans="20:22" x14ac:dyDescent="0.2">
      <c r="T1623" s="62" t="s">
        <v>2303</v>
      </c>
      <c r="U1623" s="77" t="s">
        <v>2303</v>
      </c>
      <c r="V1623" s="64" t="s">
        <v>643</v>
      </c>
    </row>
    <row r="1624" spans="20:22" x14ac:dyDescent="0.2">
      <c r="T1624" s="62" t="s">
        <v>2304</v>
      </c>
      <c r="U1624" s="77" t="s">
        <v>2304</v>
      </c>
      <c r="V1624" s="64" t="s">
        <v>645</v>
      </c>
    </row>
    <row r="1625" spans="20:22" x14ac:dyDescent="0.2">
      <c r="T1625" s="62" t="s">
        <v>2305</v>
      </c>
      <c r="U1625" s="77" t="s">
        <v>2305</v>
      </c>
      <c r="V1625" s="64" t="s">
        <v>647</v>
      </c>
    </row>
    <row r="1626" spans="20:22" x14ac:dyDescent="0.2">
      <c r="T1626" s="62" t="s">
        <v>2306</v>
      </c>
      <c r="U1626" s="77" t="s">
        <v>2306</v>
      </c>
      <c r="V1626" s="64" t="s">
        <v>650</v>
      </c>
    </row>
    <row r="1627" spans="20:22" x14ac:dyDescent="0.2">
      <c r="T1627" s="62" t="s">
        <v>2307</v>
      </c>
      <c r="U1627" s="77" t="s">
        <v>2307</v>
      </c>
      <c r="V1627" s="64" t="s">
        <v>653</v>
      </c>
    </row>
    <row r="1628" spans="20:22" x14ac:dyDescent="0.2">
      <c r="T1628" s="62" t="s">
        <v>2308</v>
      </c>
      <c r="U1628" s="77" t="s">
        <v>2308</v>
      </c>
      <c r="V1628" s="64" t="s">
        <v>621</v>
      </c>
    </row>
    <row r="1629" spans="20:22" x14ac:dyDescent="0.2">
      <c r="T1629" s="62" t="s">
        <v>2309</v>
      </c>
      <c r="U1629" s="77" t="s">
        <v>2309</v>
      </c>
      <c r="V1629" s="64" t="s">
        <v>624</v>
      </c>
    </row>
    <row r="1630" spans="20:22" x14ac:dyDescent="0.2">
      <c r="T1630" s="62" t="s">
        <v>2310</v>
      </c>
      <c r="U1630" s="77" t="s">
        <v>2310</v>
      </c>
      <c r="V1630" s="64" t="s">
        <v>643</v>
      </c>
    </row>
    <row r="1631" spans="20:22" x14ac:dyDescent="0.2">
      <c r="T1631" s="62" t="s">
        <v>2311</v>
      </c>
      <c r="U1631" s="77" t="s">
        <v>2311</v>
      </c>
      <c r="V1631" s="64" t="s">
        <v>645</v>
      </c>
    </row>
    <row r="1632" spans="20:22" x14ac:dyDescent="0.2">
      <c r="T1632" s="62" t="s">
        <v>2312</v>
      </c>
      <c r="U1632" s="77" t="s">
        <v>2312</v>
      </c>
      <c r="V1632" s="64" t="s">
        <v>647</v>
      </c>
    </row>
    <row r="1633" spans="20:22" x14ac:dyDescent="0.2">
      <c r="T1633" s="62" t="s">
        <v>2313</v>
      </c>
      <c r="U1633" s="77" t="s">
        <v>2313</v>
      </c>
      <c r="V1633" s="64" t="s">
        <v>650</v>
      </c>
    </row>
    <row r="1634" spans="20:22" x14ac:dyDescent="0.2">
      <c r="T1634" s="62" t="s">
        <v>2314</v>
      </c>
      <c r="U1634" s="77" t="s">
        <v>2314</v>
      </c>
      <c r="V1634" s="64" t="s">
        <v>653</v>
      </c>
    </row>
    <row r="1635" spans="20:22" x14ac:dyDescent="0.2">
      <c r="T1635" s="62" t="s">
        <v>2315</v>
      </c>
      <c r="U1635" s="77" t="s">
        <v>2315</v>
      </c>
      <c r="V1635" s="64" t="s">
        <v>621</v>
      </c>
    </row>
    <row r="1636" spans="20:22" x14ac:dyDescent="0.2">
      <c r="T1636" s="62" t="s">
        <v>2316</v>
      </c>
      <c r="U1636" s="77" t="s">
        <v>2316</v>
      </c>
      <c r="V1636" s="64" t="s">
        <v>624</v>
      </c>
    </row>
    <row r="1637" spans="20:22" x14ac:dyDescent="0.2">
      <c r="T1637" s="62" t="s">
        <v>2317</v>
      </c>
      <c r="U1637" s="77" t="s">
        <v>2317</v>
      </c>
      <c r="V1637" s="64" t="s">
        <v>643</v>
      </c>
    </row>
    <row r="1638" spans="20:22" x14ac:dyDescent="0.2">
      <c r="T1638" s="62" t="s">
        <v>2318</v>
      </c>
      <c r="U1638" s="77" t="s">
        <v>2318</v>
      </c>
      <c r="V1638" s="64" t="s">
        <v>645</v>
      </c>
    </row>
    <row r="1639" spans="20:22" x14ac:dyDescent="0.2">
      <c r="T1639" s="62" t="s">
        <v>2319</v>
      </c>
      <c r="U1639" s="77" t="s">
        <v>2319</v>
      </c>
      <c r="V1639" s="64" t="s">
        <v>647</v>
      </c>
    </row>
    <row r="1640" spans="20:22" x14ac:dyDescent="0.2">
      <c r="T1640" s="62" t="s">
        <v>2320</v>
      </c>
      <c r="U1640" s="77" t="s">
        <v>2320</v>
      </c>
      <c r="V1640" s="64" t="s">
        <v>650</v>
      </c>
    </row>
    <row r="1641" spans="20:22" x14ac:dyDescent="0.2">
      <c r="T1641" s="62" t="s">
        <v>2321</v>
      </c>
      <c r="U1641" s="77" t="s">
        <v>2321</v>
      </c>
      <c r="V1641" s="64" t="s">
        <v>653</v>
      </c>
    </row>
    <row r="1642" spans="20:22" x14ac:dyDescent="0.2">
      <c r="T1642" s="62" t="s">
        <v>2322</v>
      </c>
      <c r="U1642" s="77" t="s">
        <v>2322</v>
      </c>
      <c r="V1642" s="64" t="s">
        <v>621</v>
      </c>
    </row>
    <row r="1643" spans="20:22" x14ac:dyDescent="0.2">
      <c r="T1643" s="62" t="s">
        <v>2323</v>
      </c>
      <c r="U1643" s="77" t="s">
        <v>2323</v>
      </c>
      <c r="V1643" s="64" t="s">
        <v>624</v>
      </c>
    </row>
    <row r="1644" spans="20:22" x14ac:dyDescent="0.2">
      <c r="T1644" s="62" t="s">
        <v>2324</v>
      </c>
      <c r="U1644" s="77" t="s">
        <v>2324</v>
      </c>
      <c r="V1644" s="64" t="s">
        <v>643</v>
      </c>
    </row>
    <row r="1645" spans="20:22" x14ac:dyDescent="0.2">
      <c r="T1645" s="62" t="s">
        <v>2325</v>
      </c>
      <c r="U1645" s="77" t="s">
        <v>2325</v>
      </c>
      <c r="V1645" s="64" t="s">
        <v>645</v>
      </c>
    </row>
    <row r="1646" spans="20:22" x14ac:dyDescent="0.2">
      <c r="T1646" s="62" t="s">
        <v>2326</v>
      </c>
      <c r="U1646" s="77" t="s">
        <v>2326</v>
      </c>
      <c r="V1646" s="64" t="s">
        <v>647</v>
      </c>
    </row>
    <row r="1647" spans="20:22" x14ac:dyDescent="0.2">
      <c r="T1647" s="62" t="s">
        <v>2327</v>
      </c>
      <c r="U1647" s="77" t="s">
        <v>2327</v>
      </c>
      <c r="V1647" s="64" t="s">
        <v>650</v>
      </c>
    </row>
    <row r="1648" spans="20:22" x14ac:dyDescent="0.2">
      <c r="T1648" s="62" t="s">
        <v>2328</v>
      </c>
      <c r="U1648" s="77" t="s">
        <v>2328</v>
      </c>
      <c r="V1648" s="64" t="s">
        <v>653</v>
      </c>
    </row>
    <row r="1649" spans="20:22" x14ac:dyDescent="0.2">
      <c r="T1649" s="62" t="s">
        <v>2329</v>
      </c>
      <c r="U1649" s="77" t="s">
        <v>2329</v>
      </c>
      <c r="V1649" s="64" t="s">
        <v>621</v>
      </c>
    </row>
    <row r="1650" spans="20:22" x14ac:dyDescent="0.2">
      <c r="T1650" s="62" t="s">
        <v>2330</v>
      </c>
      <c r="U1650" s="77" t="s">
        <v>2330</v>
      </c>
      <c r="V1650" s="64" t="s">
        <v>624</v>
      </c>
    </row>
    <row r="1651" spans="20:22" x14ac:dyDescent="0.2">
      <c r="T1651" s="62" t="s">
        <v>2331</v>
      </c>
      <c r="U1651" s="77" t="s">
        <v>2331</v>
      </c>
      <c r="V1651" s="64" t="s">
        <v>643</v>
      </c>
    </row>
    <row r="1652" spans="20:22" x14ac:dyDescent="0.2">
      <c r="T1652" s="62" t="s">
        <v>2332</v>
      </c>
      <c r="U1652" s="77" t="s">
        <v>2332</v>
      </c>
      <c r="V1652" s="64" t="s">
        <v>645</v>
      </c>
    </row>
    <row r="1653" spans="20:22" x14ac:dyDescent="0.2">
      <c r="T1653" s="62" t="s">
        <v>2333</v>
      </c>
      <c r="U1653" s="77" t="s">
        <v>2333</v>
      </c>
      <c r="V1653" s="64" t="s">
        <v>647</v>
      </c>
    </row>
    <row r="1654" spans="20:22" x14ac:dyDescent="0.2">
      <c r="T1654" s="62" t="s">
        <v>2334</v>
      </c>
      <c r="U1654" s="77" t="s">
        <v>2334</v>
      </c>
      <c r="V1654" s="64" t="s">
        <v>650</v>
      </c>
    </row>
    <row r="1655" spans="20:22" x14ac:dyDescent="0.2">
      <c r="T1655" s="62" t="s">
        <v>2335</v>
      </c>
      <c r="U1655" s="77" t="s">
        <v>2335</v>
      </c>
      <c r="V1655" s="64" t="s">
        <v>653</v>
      </c>
    </row>
    <row r="1656" spans="20:22" x14ac:dyDescent="0.2">
      <c r="T1656" s="62" t="s">
        <v>2336</v>
      </c>
      <c r="U1656" s="77" t="s">
        <v>2336</v>
      </c>
      <c r="V1656" s="64" t="s">
        <v>621</v>
      </c>
    </row>
    <row r="1657" spans="20:22" x14ac:dyDescent="0.2">
      <c r="T1657" s="62" t="s">
        <v>2337</v>
      </c>
      <c r="U1657" s="77" t="s">
        <v>2337</v>
      </c>
      <c r="V1657" s="64" t="s">
        <v>624</v>
      </c>
    </row>
    <row r="1658" spans="20:22" x14ac:dyDescent="0.2">
      <c r="T1658" s="62" t="s">
        <v>2338</v>
      </c>
      <c r="U1658" s="77" t="s">
        <v>2338</v>
      </c>
      <c r="V1658" s="64" t="s">
        <v>643</v>
      </c>
    </row>
    <row r="1659" spans="20:22" x14ac:dyDescent="0.2">
      <c r="T1659" s="62" t="s">
        <v>2339</v>
      </c>
      <c r="U1659" s="77" t="s">
        <v>2339</v>
      </c>
      <c r="V1659" s="64" t="s">
        <v>645</v>
      </c>
    </row>
    <row r="1660" spans="20:22" x14ac:dyDescent="0.2">
      <c r="T1660" s="62" t="s">
        <v>2340</v>
      </c>
      <c r="U1660" s="77" t="s">
        <v>2340</v>
      </c>
      <c r="V1660" s="64" t="s">
        <v>647</v>
      </c>
    </row>
    <row r="1661" spans="20:22" x14ac:dyDescent="0.2">
      <c r="T1661" s="62" t="s">
        <v>2341</v>
      </c>
      <c r="U1661" s="77" t="s">
        <v>2341</v>
      </c>
      <c r="V1661" s="64" t="s">
        <v>650</v>
      </c>
    </row>
    <row r="1662" spans="20:22" x14ac:dyDescent="0.2">
      <c r="T1662" s="62" t="s">
        <v>2342</v>
      </c>
      <c r="U1662" s="77" t="s">
        <v>2342</v>
      </c>
      <c r="V1662" s="64" t="s">
        <v>653</v>
      </c>
    </row>
    <row r="1663" spans="20:22" x14ac:dyDescent="0.2">
      <c r="T1663" s="62" t="s">
        <v>2343</v>
      </c>
      <c r="U1663" s="77" t="s">
        <v>2343</v>
      </c>
      <c r="V1663" s="64" t="s">
        <v>621</v>
      </c>
    </row>
    <row r="1664" spans="20:22" x14ac:dyDescent="0.2">
      <c r="T1664" s="62" t="s">
        <v>2344</v>
      </c>
      <c r="U1664" s="77" t="s">
        <v>2344</v>
      </c>
      <c r="V1664" s="64" t="s">
        <v>624</v>
      </c>
    </row>
    <row r="1665" spans="20:22" x14ac:dyDescent="0.2">
      <c r="T1665" s="62" t="s">
        <v>2345</v>
      </c>
      <c r="U1665" s="77" t="s">
        <v>2345</v>
      </c>
      <c r="V1665" s="64" t="s">
        <v>643</v>
      </c>
    </row>
    <row r="1666" spans="20:22" x14ac:dyDescent="0.2">
      <c r="T1666" s="62" t="s">
        <v>2346</v>
      </c>
      <c r="U1666" s="77" t="s">
        <v>2346</v>
      </c>
      <c r="V1666" s="64" t="s">
        <v>645</v>
      </c>
    </row>
    <row r="1667" spans="20:22" x14ac:dyDescent="0.2">
      <c r="T1667" s="62" t="s">
        <v>2347</v>
      </c>
      <c r="U1667" s="77" t="s">
        <v>2347</v>
      </c>
      <c r="V1667" s="64" t="s">
        <v>647</v>
      </c>
    </row>
    <row r="1668" spans="20:22" x14ac:dyDescent="0.2">
      <c r="T1668" s="62" t="s">
        <v>2348</v>
      </c>
      <c r="U1668" s="77" t="s">
        <v>2348</v>
      </c>
      <c r="V1668" s="64" t="s">
        <v>650</v>
      </c>
    </row>
    <row r="1669" spans="20:22" x14ac:dyDescent="0.2">
      <c r="T1669" s="62" t="s">
        <v>2349</v>
      </c>
      <c r="U1669" s="77" t="s">
        <v>2349</v>
      </c>
      <c r="V1669" s="64" t="s">
        <v>653</v>
      </c>
    </row>
    <row r="1670" spans="20:22" x14ac:dyDescent="0.2">
      <c r="T1670" s="62" t="s">
        <v>2350</v>
      </c>
      <c r="U1670" s="77" t="s">
        <v>2350</v>
      </c>
      <c r="V1670" s="64" t="s">
        <v>621</v>
      </c>
    </row>
    <row r="1671" spans="20:22" x14ac:dyDescent="0.2">
      <c r="T1671" s="62" t="s">
        <v>2351</v>
      </c>
      <c r="U1671" s="77" t="s">
        <v>2351</v>
      </c>
      <c r="V1671" s="64" t="s">
        <v>624</v>
      </c>
    </row>
    <row r="1672" spans="20:22" x14ac:dyDescent="0.2">
      <c r="T1672" s="62" t="s">
        <v>2352</v>
      </c>
      <c r="U1672" s="77" t="s">
        <v>2352</v>
      </c>
      <c r="V1672" s="64" t="s">
        <v>643</v>
      </c>
    </row>
    <row r="1673" spans="20:22" x14ac:dyDescent="0.2">
      <c r="T1673" s="62" t="s">
        <v>2353</v>
      </c>
      <c r="U1673" s="77" t="s">
        <v>2353</v>
      </c>
      <c r="V1673" s="64" t="s">
        <v>645</v>
      </c>
    </row>
    <row r="1674" spans="20:22" x14ac:dyDescent="0.2">
      <c r="T1674" s="62" t="s">
        <v>2354</v>
      </c>
      <c r="U1674" s="77" t="s">
        <v>2354</v>
      </c>
      <c r="V1674" s="64" t="s">
        <v>647</v>
      </c>
    </row>
    <row r="1675" spans="20:22" x14ac:dyDescent="0.2">
      <c r="T1675" s="62" t="s">
        <v>2355</v>
      </c>
      <c r="U1675" s="77" t="s">
        <v>2355</v>
      </c>
      <c r="V1675" s="64" t="s">
        <v>650</v>
      </c>
    </row>
    <row r="1676" spans="20:22" x14ac:dyDescent="0.2">
      <c r="T1676" s="62" t="s">
        <v>2356</v>
      </c>
      <c r="U1676" s="77" t="s">
        <v>2356</v>
      </c>
      <c r="V1676" s="64" t="s">
        <v>653</v>
      </c>
    </row>
    <row r="1677" spans="20:22" x14ac:dyDescent="0.2">
      <c r="T1677" s="62" t="s">
        <v>2357</v>
      </c>
      <c r="U1677" s="77" t="s">
        <v>2357</v>
      </c>
      <c r="V1677" s="64" t="s">
        <v>621</v>
      </c>
    </row>
    <row r="1678" spans="20:22" x14ac:dyDescent="0.2">
      <c r="T1678" s="62" t="s">
        <v>2358</v>
      </c>
      <c r="U1678" s="77" t="s">
        <v>2358</v>
      </c>
      <c r="V1678" s="64" t="s">
        <v>624</v>
      </c>
    </row>
    <row r="1679" spans="20:22" x14ac:dyDescent="0.2">
      <c r="T1679" s="62" t="s">
        <v>2359</v>
      </c>
      <c r="U1679" s="77" t="s">
        <v>2359</v>
      </c>
      <c r="V1679" s="64" t="s">
        <v>643</v>
      </c>
    </row>
    <row r="1680" spans="20:22" x14ac:dyDescent="0.2">
      <c r="T1680" s="62" t="s">
        <v>2360</v>
      </c>
      <c r="U1680" s="77" t="s">
        <v>2360</v>
      </c>
      <c r="V1680" s="64" t="s">
        <v>645</v>
      </c>
    </row>
    <row r="1681" spans="20:22" x14ac:dyDescent="0.2">
      <c r="T1681" s="62" t="s">
        <v>2361</v>
      </c>
      <c r="U1681" s="77" t="s">
        <v>2361</v>
      </c>
      <c r="V1681" s="64" t="s">
        <v>647</v>
      </c>
    </row>
    <row r="1682" spans="20:22" x14ac:dyDescent="0.2">
      <c r="T1682" s="62" t="s">
        <v>2362</v>
      </c>
      <c r="U1682" s="77" t="s">
        <v>2362</v>
      </c>
      <c r="V1682" s="64" t="s">
        <v>650</v>
      </c>
    </row>
    <row r="1683" spans="20:22" x14ac:dyDescent="0.2">
      <c r="T1683" s="62" t="s">
        <v>2363</v>
      </c>
      <c r="U1683" s="77" t="s">
        <v>2363</v>
      </c>
      <c r="V1683" s="64" t="s">
        <v>653</v>
      </c>
    </row>
    <row r="1684" spans="20:22" x14ac:dyDescent="0.2">
      <c r="T1684" s="62" t="s">
        <v>2364</v>
      </c>
      <c r="U1684" s="77" t="s">
        <v>2364</v>
      </c>
      <c r="V1684" s="64" t="s">
        <v>621</v>
      </c>
    </row>
    <row r="1685" spans="20:22" x14ac:dyDescent="0.2">
      <c r="T1685" s="62" t="s">
        <v>2365</v>
      </c>
      <c r="U1685" s="77" t="s">
        <v>2365</v>
      </c>
      <c r="V1685" s="64" t="s">
        <v>624</v>
      </c>
    </row>
    <row r="1686" spans="20:22" x14ac:dyDescent="0.2">
      <c r="T1686" s="62" t="s">
        <v>2366</v>
      </c>
      <c r="U1686" s="77" t="s">
        <v>2366</v>
      </c>
      <c r="V1686" s="64" t="s">
        <v>643</v>
      </c>
    </row>
    <row r="1687" spans="20:22" x14ac:dyDescent="0.2">
      <c r="T1687" s="62" t="s">
        <v>2367</v>
      </c>
      <c r="U1687" s="77" t="s">
        <v>2367</v>
      </c>
      <c r="V1687" s="64" t="s">
        <v>645</v>
      </c>
    </row>
    <row r="1688" spans="20:22" x14ac:dyDescent="0.2">
      <c r="T1688" s="62" t="s">
        <v>2368</v>
      </c>
      <c r="U1688" s="77" t="s">
        <v>2368</v>
      </c>
      <c r="V1688" s="64" t="s">
        <v>647</v>
      </c>
    </row>
    <row r="1689" spans="20:22" x14ac:dyDescent="0.2">
      <c r="T1689" s="62" t="s">
        <v>2369</v>
      </c>
      <c r="U1689" s="77" t="s">
        <v>2369</v>
      </c>
      <c r="V1689" s="64" t="s">
        <v>650</v>
      </c>
    </row>
    <row r="1690" spans="20:22" x14ac:dyDescent="0.2">
      <c r="T1690" s="62" t="s">
        <v>2370</v>
      </c>
      <c r="U1690" s="77" t="s">
        <v>2370</v>
      </c>
      <c r="V1690" s="64" t="s">
        <v>653</v>
      </c>
    </row>
    <row r="1691" spans="20:22" x14ac:dyDescent="0.2">
      <c r="T1691" s="62" t="s">
        <v>2371</v>
      </c>
      <c r="U1691" s="77" t="s">
        <v>2371</v>
      </c>
      <c r="V1691" s="64" t="s">
        <v>621</v>
      </c>
    </row>
    <row r="1692" spans="20:22" x14ac:dyDescent="0.2">
      <c r="T1692" s="62" t="s">
        <v>2372</v>
      </c>
      <c r="U1692" s="77" t="s">
        <v>2372</v>
      </c>
      <c r="V1692" s="64" t="s">
        <v>624</v>
      </c>
    </row>
    <row r="1693" spans="20:22" x14ac:dyDescent="0.2">
      <c r="T1693" s="62" t="s">
        <v>2373</v>
      </c>
      <c r="U1693" s="77" t="s">
        <v>2373</v>
      </c>
      <c r="V1693" s="64" t="s">
        <v>643</v>
      </c>
    </row>
    <row r="1694" spans="20:22" x14ac:dyDescent="0.2">
      <c r="T1694" s="62" t="s">
        <v>2374</v>
      </c>
      <c r="U1694" s="77" t="s">
        <v>2374</v>
      </c>
      <c r="V1694" s="64" t="s">
        <v>645</v>
      </c>
    </row>
    <row r="1695" spans="20:22" x14ac:dyDescent="0.2">
      <c r="T1695" s="62" t="s">
        <v>2375</v>
      </c>
      <c r="U1695" s="77" t="s">
        <v>2375</v>
      </c>
      <c r="V1695" s="64" t="s">
        <v>647</v>
      </c>
    </row>
    <row r="1696" spans="20:22" x14ac:dyDescent="0.2">
      <c r="T1696" s="62" t="s">
        <v>2376</v>
      </c>
      <c r="U1696" s="77" t="s">
        <v>2376</v>
      </c>
      <c r="V1696" s="64" t="s">
        <v>650</v>
      </c>
    </row>
    <row r="1697" spans="20:22" x14ac:dyDescent="0.2">
      <c r="T1697" s="62" t="s">
        <v>2377</v>
      </c>
      <c r="U1697" s="77" t="s">
        <v>2377</v>
      </c>
      <c r="V1697" s="64" t="s">
        <v>653</v>
      </c>
    </row>
    <row r="1698" spans="20:22" x14ac:dyDescent="0.2">
      <c r="T1698" s="62" t="s">
        <v>2378</v>
      </c>
      <c r="U1698" s="77" t="s">
        <v>2378</v>
      </c>
      <c r="V1698" s="64" t="s">
        <v>621</v>
      </c>
    </row>
    <row r="1699" spans="20:22" x14ac:dyDescent="0.2">
      <c r="T1699" s="62" t="s">
        <v>2379</v>
      </c>
      <c r="U1699" s="77" t="s">
        <v>2379</v>
      </c>
      <c r="V1699" s="64" t="s">
        <v>624</v>
      </c>
    </row>
    <row r="1700" spans="20:22" x14ac:dyDescent="0.2">
      <c r="T1700" s="62" t="s">
        <v>2380</v>
      </c>
      <c r="U1700" s="77" t="s">
        <v>2380</v>
      </c>
      <c r="V1700" s="64" t="s">
        <v>643</v>
      </c>
    </row>
    <row r="1701" spans="20:22" x14ac:dyDescent="0.2">
      <c r="T1701" s="62" t="s">
        <v>2381</v>
      </c>
      <c r="U1701" s="77" t="s">
        <v>2381</v>
      </c>
      <c r="V1701" s="64" t="s">
        <v>645</v>
      </c>
    </row>
    <row r="1702" spans="20:22" x14ac:dyDescent="0.2">
      <c r="T1702" s="62" t="s">
        <v>2382</v>
      </c>
      <c r="U1702" s="77" t="s">
        <v>2382</v>
      </c>
      <c r="V1702" s="64" t="s">
        <v>647</v>
      </c>
    </row>
    <row r="1703" spans="20:22" x14ac:dyDescent="0.2">
      <c r="T1703" s="62" t="s">
        <v>2383</v>
      </c>
      <c r="U1703" s="77" t="s">
        <v>2383</v>
      </c>
      <c r="V1703" s="64" t="s">
        <v>650</v>
      </c>
    </row>
    <row r="1704" spans="20:22" x14ac:dyDescent="0.2">
      <c r="T1704" s="62" t="s">
        <v>2384</v>
      </c>
      <c r="U1704" s="77" t="s">
        <v>2384</v>
      </c>
      <c r="V1704" s="64" t="s">
        <v>653</v>
      </c>
    </row>
    <row r="1705" spans="20:22" x14ac:dyDescent="0.2">
      <c r="T1705" s="62" t="s">
        <v>2385</v>
      </c>
      <c r="U1705" s="77" t="s">
        <v>2385</v>
      </c>
      <c r="V1705" s="64" t="s">
        <v>621</v>
      </c>
    </row>
    <row r="1706" spans="20:22" x14ac:dyDescent="0.2">
      <c r="T1706" s="62" t="s">
        <v>2386</v>
      </c>
      <c r="U1706" s="77" t="s">
        <v>2386</v>
      </c>
      <c r="V1706" s="64" t="s">
        <v>624</v>
      </c>
    </row>
    <row r="1707" spans="20:22" x14ac:dyDescent="0.2">
      <c r="T1707" s="62" t="s">
        <v>2387</v>
      </c>
      <c r="U1707" s="77" t="s">
        <v>2387</v>
      </c>
      <c r="V1707" s="64" t="s">
        <v>643</v>
      </c>
    </row>
    <row r="1708" spans="20:22" x14ac:dyDescent="0.2">
      <c r="T1708" s="62" t="s">
        <v>2388</v>
      </c>
      <c r="U1708" s="77" t="s">
        <v>2388</v>
      </c>
      <c r="V1708" s="64" t="s">
        <v>645</v>
      </c>
    </row>
    <row r="1709" spans="20:22" x14ac:dyDescent="0.2">
      <c r="T1709" s="62" t="s">
        <v>2389</v>
      </c>
      <c r="U1709" s="77" t="s">
        <v>2389</v>
      </c>
      <c r="V1709" s="64" t="s">
        <v>647</v>
      </c>
    </row>
    <row r="1710" spans="20:22" x14ac:dyDescent="0.2">
      <c r="T1710" s="62" t="s">
        <v>2390</v>
      </c>
      <c r="U1710" s="77" t="s">
        <v>2390</v>
      </c>
      <c r="V1710" s="64" t="s">
        <v>650</v>
      </c>
    </row>
    <row r="1711" spans="20:22" x14ac:dyDescent="0.2">
      <c r="T1711" s="62" t="s">
        <v>2391</v>
      </c>
      <c r="U1711" s="77" t="s">
        <v>2391</v>
      </c>
      <c r="V1711" s="64" t="s">
        <v>653</v>
      </c>
    </row>
    <row r="1712" spans="20:22" x14ac:dyDescent="0.2">
      <c r="T1712" s="62" t="s">
        <v>2392</v>
      </c>
      <c r="U1712" s="77" t="s">
        <v>2392</v>
      </c>
      <c r="V1712" s="64" t="s">
        <v>621</v>
      </c>
    </row>
    <row r="1713" spans="20:22" x14ac:dyDescent="0.2">
      <c r="T1713" s="62" t="s">
        <v>2393</v>
      </c>
      <c r="U1713" s="77" t="s">
        <v>2393</v>
      </c>
      <c r="V1713" s="64" t="s">
        <v>624</v>
      </c>
    </row>
    <row r="1714" spans="20:22" x14ac:dyDescent="0.2">
      <c r="T1714" s="62" t="s">
        <v>2394</v>
      </c>
      <c r="U1714" s="77" t="s">
        <v>2394</v>
      </c>
      <c r="V1714" s="64" t="s">
        <v>643</v>
      </c>
    </row>
    <row r="1715" spans="20:22" x14ac:dyDescent="0.2">
      <c r="T1715" s="62" t="s">
        <v>2395</v>
      </c>
      <c r="U1715" s="77" t="s">
        <v>2395</v>
      </c>
      <c r="V1715" s="64" t="s">
        <v>645</v>
      </c>
    </row>
    <row r="1716" spans="20:22" x14ac:dyDescent="0.2">
      <c r="T1716" s="62" t="s">
        <v>2396</v>
      </c>
      <c r="U1716" s="77" t="s">
        <v>2396</v>
      </c>
      <c r="V1716" s="64" t="s">
        <v>647</v>
      </c>
    </row>
    <row r="1717" spans="20:22" x14ac:dyDescent="0.2">
      <c r="T1717" s="62" t="s">
        <v>2397</v>
      </c>
      <c r="U1717" s="77" t="s">
        <v>2397</v>
      </c>
      <c r="V1717" s="64" t="s">
        <v>650</v>
      </c>
    </row>
    <row r="1718" spans="20:22" x14ac:dyDescent="0.2">
      <c r="T1718" s="62" t="s">
        <v>2398</v>
      </c>
      <c r="U1718" s="77" t="s">
        <v>2398</v>
      </c>
      <c r="V1718" s="64" t="s">
        <v>653</v>
      </c>
    </row>
    <row r="1719" spans="20:22" x14ac:dyDescent="0.2">
      <c r="T1719" s="62" t="s">
        <v>2399</v>
      </c>
      <c r="U1719" s="77" t="s">
        <v>2399</v>
      </c>
      <c r="V1719" s="64" t="s">
        <v>621</v>
      </c>
    </row>
    <row r="1720" spans="20:22" x14ac:dyDescent="0.2">
      <c r="T1720" s="62" t="s">
        <v>2400</v>
      </c>
      <c r="U1720" s="77" t="s">
        <v>2400</v>
      </c>
      <c r="V1720" s="64" t="s">
        <v>624</v>
      </c>
    </row>
    <row r="1721" spans="20:22" x14ac:dyDescent="0.2">
      <c r="T1721" s="62" t="s">
        <v>2401</v>
      </c>
      <c r="U1721" s="77" t="s">
        <v>2401</v>
      </c>
      <c r="V1721" s="64" t="s">
        <v>643</v>
      </c>
    </row>
    <row r="1722" spans="20:22" x14ac:dyDescent="0.2">
      <c r="T1722" s="62" t="s">
        <v>2402</v>
      </c>
      <c r="U1722" s="77" t="s">
        <v>2402</v>
      </c>
      <c r="V1722" s="64" t="s">
        <v>645</v>
      </c>
    </row>
    <row r="1723" spans="20:22" x14ac:dyDescent="0.2">
      <c r="T1723" s="62" t="s">
        <v>2403</v>
      </c>
      <c r="U1723" s="77" t="s">
        <v>2403</v>
      </c>
      <c r="V1723" s="64" t="s">
        <v>647</v>
      </c>
    </row>
    <row r="1724" spans="20:22" x14ac:dyDescent="0.2">
      <c r="T1724" s="62" t="s">
        <v>2404</v>
      </c>
      <c r="U1724" s="77" t="s">
        <v>2404</v>
      </c>
      <c r="V1724" s="64" t="s">
        <v>650</v>
      </c>
    </row>
    <row r="1725" spans="20:22" x14ac:dyDescent="0.2">
      <c r="T1725" s="62" t="s">
        <v>2405</v>
      </c>
      <c r="U1725" s="77" t="s">
        <v>2405</v>
      </c>
      <c r="V1725" s="64" t="s">
        <v>653</v>
      </c>
    </row>
    <row r="1726" spans="20:22" x14ac:dyDescent="0.2">
      <c r="T1726" s="62" t="s">
        <v>2406</v>
      </c>
      <c r="U1726" s="77" t="s">
        <v>2406</v>
      </c>
      <c r="V1726" s="64" t="s">
        <v>621</v>
      </c>
    </row>
    <row r="1727" spans="20:22" x14ac:dyDescent="0.2">
      <c r="T1727" s="62" t="s">
        <v>2407</v>
      </c>
      <c r="U1727" s="77" t="s">
        <v>2407</v>
      </c>
      <c r="V1727" s="64" t="s">
        <v>624</v>
      </c>
    </row>
    <row r="1728" spans="20:22" x14ac:dyDescent="0.2">
      <c r="T1728" s="62" t="s">
        <v>2408</v>
      </c>
      <c r="U1728" s="77" t="s">
        <v>2408</v>
      </c>
      <c r="V1728" s="64" t="s">
        <v>643</v>
      </c>
    </row>
    <row r="1729" spans="20:22" x14ac:dyDescent="0.2">
      <c r="T1729" s="62" t="s">
        <v>2409</v>
      </c>
      <c r="U1729" s="77" t="s">
        <v>2409</v>
      </c>
      <c r="V1729" s="64" t="s">
        <v>645</v>
      </c>
    </row>
    <row r="1730" spans="20:22" x14ac:dyDescent="0.2">
      <c r="T1730" s="62" t="s">
        <v>2410</v>
      </c>
      <c r="U1730" s="77" t="s">
        <v>2410</v>
      </c>
      <c r="V1730" s="64" t="s">
        <v>647</v>
      </c>
    </row>
    <row r="1731" spans="20:22" x14ac:dyDescent="0.2">
      <c r="T1731" s="62" t="s">
        <v>2411</v>
      </c>
      <c r="U1731" s="77" t="s">
        <v>2411</v>
      </c>
      <c r="V1731" s="64" t="s">
        <v>650</v>
      </c>
    </row>
    <row r="1732" spans="20:22" x14ac:dyDescent="0.2">
      <c r="T1732" s="62" t="s">
        <v>2412</v>
      </c>
      <c r="U1732" s="77" t="s">
        <v>2412</v>
      </c>
      <c r="V1732" s="64" t="s">
        <v>653</v>
      </c>
    </row>
    <row r="1733" spans="20:22" x14ac:dyDescent="0.2">
      <c r="T1733" s="62" t="s">
        <v>2413</v>
      </c>
      <c r="U1733" s="77" t="s">
        <v>2413</v>
      </c>
      <c r="V1733" s="64" t="s">
        <v>621</v>
      </c>
    </row>
    <row r="1734" spans="20:22" x14ac:dyDescent="0.2">
      <c r="T1734" s="62" t="s">
        <v>2414</v>
      </c>
      <c r="U1734" s="77" t="s">
        <v>2414</v>
      </c>
      <c r="V1734" s="64" t="s">
        <v>624</v>
      </c>
    </row>
    <row r="1735" spans="20:22" x14ac:dyDescent="0.2">
      <c r="T1735" s="62" t="s">
        <v>2415</v>
      </c>
      <c r="U1735" s="77" t="s">
        <v>2415</v>
      </c>
      <c r="V1735" s="64" t="s">
        <v>643</v>
      </c>
    </row>
    <row r="1736" spans="20:22" x14ac:dyDescent="0.2">
      <c r="T1736" s="62" t="s">
        <v>2416</v>
      </c>
      <c r="U1736" s="77" t="s">
        <v>2416</v>
      </c>
      <c r="V1736" s="64" t="s">
        <v>645</v>
      </c>
    </row>
    <row r="1737" spans="20:22" x14ac:dyDescent="0.2">
      <c r="T1737" s="62" t="s">
        <v>2417</v>
      </c>
      <c r="U1737" s="77" t="s">
        <v>2417</v>
      </c>
      <c r="V1737" s="64" t="s">
        <v>647</v>
      </c>
    </row>
    <row r="1738" spans="20:22" x14ac:dyDescent="0.2">
      <c r="T1738" s="62" t="s">
        <v>2418</v>
      </c>
      <c r="U1738" s="77" t="s">
        <v>2418</v>
      </c>
      <c r="V1738" s="64" t="s">
        <v>650</v>
      </c>
    </row>
    <row r="1739" spans="20:22" x14ac:dyDescent="0.2">
      <c r="T1739" s="62" t="s">
        <v>2419</v>
      </c>
      <c r="U1739" s="77" t="s">
        <v>2419</v>
      </c>
      <c r="V1739" s="64" t="s">
        <v>653</v>
      </c>
    </row>
    <row r="1740" spans="20:22" x14ac:dyDescent="0.2">
      <c r="T1740" s="62" t="s">
        <v>2420</v>
      </c>
      <c r="U1740" s="77" t="s">
        <v>2420</v>
      </c>
      <c r="V1740" s="64" t="s">
        <v>621</v>
      </c>
    </row>
    <row r="1741" spans="20:22" x14ac:dyDescent="0.2">
      <c r="T1741" s="62" t="s">
        <v>2421</v>
      </c>
      <c r="U1741" s="77" t="s">
        <v>2421</v>
      </c>
      <c r="V1741" s="64" t="s">
        <v>624</v>
      </c>
    </row>
    <row r="1742" spans="20:22" x14ac:dyDescent="0.2">
      <c r="T1742" s="62" t="s">
        <v>2422</v>
      </c>
      <c r="U1742" s="77" t="s">
        <v>2422</v>
      </c>
      <c r="V1742" s="64" t="s">
        <v>643</v>
      </c>
    </row>
    <row r="1743" spans="20:22" x14ac:dyDescent="0.2">
      <c r="T1743" s="62" t="s">
        <v>2423</v>
      </c>
      <c r="U1743" s="77" t="s">
        <v>2423</v>
      </c>
      <c r="V1743" s="64" t="s">
        <v>645</v>
      </c>
    </row>
    <row r="1744" spans="20:22" x14ac:dyDescent="0.2">
      <c r="T1744" s="62" t="s">
        <v>2424</v>
      </c>
      <c r="U1744" s="77" t="s">
        <v>2424</v>
      </c>
      <c r="V1744" s="64" t="s">
        <v>647</v>
      </c>
    </row>
    <row r="1745" spans="20:22" x14ac:dyDescent="0.2">
      <c r="T1745" s="62" t="s">
        <v>2425</v>
      </c>
      <c r="U1745" s="77" t="s">
        <v>2425</v>
      </c>
      <c r="V1745" s="64" t="s">
        <v>650</v>
      </c>
    </row>
    <row r="1746" spans="20:22" x14ac:dyDescent="0.2">
      <c r="T1746" s="62" t="s">
        <v>2426</v>
      </c>
      <c r="U1746" s="77" t="s">
        <v>2426</v>
      </c>
      <c r="V1746" s="64" t="s">
        <v>653</v>
      </c>
    </row>
    <row r="1747" spans="20:22" x14ac:dyDescent="0.2">
      <c r="T1747" s="62" t="s">
        <v>2427</v>
      </c>
      <c r="U1747" s="77" t="s">
        <v>2427</v>
      </c>
      <c r="V1747" s="64" t="s">
        <v>621</v>
      </c>
    </row>
    <row r="1748" spans="20:22" x14ac:dyDescent="0.2">
      <c r="T1748" s="62" t="s">
        <v>2428</v>
      </c>
      <c r="U1748" s="77" t="s">
        <v>2428</v>
      </c>
      <c r="V1748" s="64" t="s">
        <v>624</v>
      </c>
    </row>
    <row r="1749" spans="20:22" x14ac:dyDescent="0.2">
      <c r="T1749" s="62" t="s">
        <v>2429</v>
      </c>
      <c r="U1749" s="77" t="s">
        <v>2429</v>
      </c>
      <c r="V1749" s="64" t="s">
        <v>643</v>
      </c>
    </row>
    <row r="1750" spans="20:22" x14ac:dyDescent="0.2">
      <c r="T1750" s="62" t="s">
        <v>2430</v>
      </c>
      <c r="U1750" s="77" t="s">
        <v>2430</v>
      </c>
      <c r="V1750" s="64" t="s">
        <v>645</v>
      </c>
    </row>
    <row r="1751" spans="20:22" x14ac:dyDescent="0.2">
      <c r="T1751" s="62" t="s">
        <v>2431</v>
      </c>
      <c r="U1751" s="77" t="s">
        <v>2431</v>
      </c>
      <c r="V1751" s="64" t="s">
        <v>647</v>
      </c>
    </row>
    <row r="1752" spans="20:22" x14ac:dyDescent="0.2">
      <c r="T1752" s="62" t="s">
        <v>2432</v>
      </c>
      <c r="U1752" s="77" t="s">
        <v>2432</v>
      </c>
      <c r="V1752" s="64" t="s">
        <v>650</v>
      </c>
    </row>
    <row r="1753" spans="20:22" x14ac:dyDescent="0.2">
      <c r="T1753" s="62" t="s">
        <v>2433</v>
      </c>
      <c r="U1753" s="77" t="s">
        <v>2433</v>
      </c>
      <c r="V1753" s="64" t="s">
        <v>653</v>
      </c>
    </row>
    <row r="1754" spans="20:22" x14ac:dyDescent="0.2">
      <c r="T1754" s="62" t="s">
        <v>2434</v>
      </c>
      <c r="U1754" s="77" t="s">
        <v>2434</v>
      </c>
      <c r="V1754" s="64" t="s">
        <v>621</v>
      </c>
    </row>
    <row r="1755" spans="20:22" x14ac:dyDescent="0.2">
      <c r="T1755" s="62" t="s">
        <v>2435</v>
      </c>
      <c r="U1755" s="77" t="s">
        <v>2435</v>
      </c>
      <c r="V1755" s="64" t="s">
        <v>624</v>
      </c>
    </row>
    <row r="1756" spans="20:22" x14ac:dyDescent="0.2">
      <c r="T1756" s="62" t="s">
        <v>2436</v>
      </c>
      <c r="U1756" s="77" t="s">
        <v>2436</v>
      </c>
      <c r="V1756" s="64" t="s">
        <v>643</v>
      </c>
    </row>
    <row r="1757" spans="20:22" x14ac:dyDescent="0.2">
      <c r="T1757" s="62" t="s">
        <v>2437</v>
      </c>
      <c r="U1757" s="77" t="s">
        <v>2437</v>
      </c>
      <c r="V1757" s="64" t="s">
        <v>645</v>
      </c>
    </row>
    <row r="1758" spans="20:22" x14ac:dyDescent="0.2">
      <c r="T1758" s="62" t="s">
        <v>2438</v>
      </c>
      <c r="U1758" s="77" t="s">
        <v>2438</v>
      </c>
      <c r="V1758" s="64" t="s">
        <v>647</v>
      </c>
    </row>
    <row r="1759" spans="20:22" x14ac:dyDescent="0.2">
      <c r="T1759" s="62" t="s">
        <v>2439</v>
      </c>
      <c r="U1759" s="77" t="s">
        <v>2439</v>
      </c>
      <c r="V1759" s="64" t="s">
        <v>650</v>
      </c>
    </row>
    <row r="1760" spans="20:22" x14ac:dyDescent="0.2">
      <c r="T1760" s="62" t="s">
        <v>2440</v>
      </c>
      <c r="U1760" s="77" t="s">
        <v>2440</v>
      </c>
      <c r="V1760" s="64" t="s">
        <v>653</v>
      </c>
    </row>
    <row r="1761" spans="20:22" x14ac:dyDescent="0.2">
      <c r="T1761" s="62" t="s">
        <v>2442</v>
      </c>
      <c r="U1761" s="77" t="s">
        <v>2442</v>
      </c>
      <c r="V1761" s="64" t="s">
        <v>621</v>
      </c>
    </row>
    <row r="1762" spans="20:22" x14ac:dyDescent="0.2">
      <c r="T1762" s="62" t="s">
        <v>2443</v>
      </c>
      <c r="U1762" s="77" t="s">
        <v>2443</v>
      </c>
      <c r="V1762" s="64" t="s">
        <v>624</v>
      </c>
    </row>
    <row r="1763" spans="20:22" x14ac:dyDescent="0.2">
      <c r="T1763" s="62" t="s">
        <v>2444</v>
      </c>
      <c r="U1763" s="77" t="s">
        <v>2444</v>
      </c>
      <c r="V1763" s="64" t="s">
        <v>643</v>
      </c>
    </row>
    <row r="1764" spans="20:22" x14ac:dyDescent="0.2">
      <c r="T1764" s="62" t="s">
        <v>2445</v>
      </c>
      <c r="U1764" s="77" t="s">
        <v>2445</v>
      </c>
      <c r="V1764" s="64" t="s">
        <v>645</v>
      </c>
    </row>
    <row r="1765" spans="20:22" x14ac:dyDescent="0.2">
      <c r="T1765" s="62" t="s">
        <v>2446</v>
      </c>
      <c r="U1765" s="77" t="s">
        <v>2446</v>
      </c>
      <c r="V1765" s="64" t="s">
        <v>647</v>
      </c>
    </row>
    <row r="1766" spans="20:22" x14ac:dyDescent="0.2">
      <c r="T1766" s="62" t="s">
        <v>2447</v>
      </c>
      <c r="U1766" s="77" t="s">
        <v>2447</v>
      </c>
      <c r="V1766" s="64" t="s">
        <v>650</v>
      </c>
    </row>
    <row r="1767" spans="20:22" x14ac:dyDescent="0.2">
      <c r="T1767" s="62" t="s">
        <v>2448</v>
      </c>
      <c r="U1767" s="77" t="s">
        <v>2448</v>
      </c>
      <c r="V1767" s="64" t="s">
        <v>653</v>
      </c>
    </row>
    <row r="1768" spans="20:22" x14ac:dyDescent="0.2">
      <c r="T1768" s="62" t="s">
        <v>2449</v>
      </c>
      <c r="U1768" s="77" t="s">
        <v>2449</v>
      </c>
      <c r="V1768" s="64" t="s">
        <v>621</v>
      </c>
    </row>
    <row r="1769" spans="20:22" x14ac:dyDescent="0.2">
      <c r="T1769" s="62" t="s">
        <v>2450</v>
      </c>
      <c r="U1769" s="77" t="s">
        <v>2450</v>
      </c>
      <c r="V1769" s="64" t="s">
        <v>624</v>
      </c>
    </row>
    <row r="1770" spans="20:22" x14ac:dyDescent="0.2">
      <c r="T1770" s="62" t="s">
        <v>2451</v>
      </c>
      <c r="U1770" s="77" t="s">
        <v>2451</v>
      </c>
      <c r="V1770" s="64" t="s">
        <v>643</v>
      </c>
    </row>
    <row r="1771" spans="20:22" x14ac:dyDescent="0.2">
      <c r="T1771" s="62" t="s">
        <v>2452</v>
      </c>
      <c r="U1771" s="77" t="s">
        <v>2452</v>
      </c>
      <c r="V1771" s="64" t="s">
        <v>645</v>
      </c>
    </row>
    <row r="1772" spans="20:22" x14ac:dyDescent="0.2">
      <c r="T1772" s="62" t="s">
        <v>2453</v>
      </c>
      <c r="U1772" s="77" t="s">
        <v>2453</v>
      </c>
      <c r="V1772" s="64" t="s">
        <v>647</v>
      </c>
    </row>
    <row r="1773" spans="20:22" x14ac:dyDescent="0.2">
      <c r="T1773" s="62" t="s">
        <v>2454</v>
      </c>
      <c r="U1773" s="77" t="s">
        <v>2454</v>
      </c>
      <c r="V1773" s="64" t="s">
        <v>650</v>
      </c>
    </row>
    <row r="1774" spans="20:22" x14ac:dyDescent="0.2">
      <c r="T1774" s="62" t="s">
        <v>2455</v>
      </c>
      <c r="U1774" s="77" t="s">
        <v>2455</v>
      </c>
      <c r="V1774" s="64" t="s">
        <v>653</v>
      </c>
    </row>
    <row r="1775" spans="20:22" x14ac:dyDescent="0.2">
      <c r="T1775" s="62" t="s">
        <v>2456</v>
      </c>
      <c r="U1775" s="77" t="s">
        <v>2456</v>
      </c>
      <c r="V1775" s="64" t="s">
        <v>621</v>
      </c>
    </row>
    <row r="1776" spans="20:22" x14ac:dyDescent="0.2">
      <c r="T1776" s="62" t="s">
        <v>2457</v>
      </c>
      <c r="U1776" s="77" t="s">
        <v>2457</v>
      </c>
      <c r="V1776" s="64" t="s">
        <v>624</v>
      </c>
    </row>
    <row r="1777" spans="20:22" x14ac:dyDescent="0.2">
      <c r="T1777" s="62" t="s">
        <v>2458</v>
      </c>
      <c r="U1777" s="77" t="s">
        <v>2458</v>
      </c>
      <c r="V1777" s="64" t="s">
        <v>643</v>
      </c>
    </row>
    <row r="1778" spans="20:22" x14ac:dyDescent="0.2">
      <c r="T1778" s="62" t="s">
        <v>2459</v>
      </c>
      <c r="U1778" s="77" t="s">
        <v>2459</v>
      </c>
      <c r="V1778" s="64" t="s">
        <v>645</v>
      </c>
    </row>
    <row r="1779" spans="20:22" x14ac:dyDescent="0.2">
      <c r="T1779" s="62" t="s">
        <v>2460</v>
      </c>
      <c r="U1779" s="77" t="s">
        <v>2460</v>
      </c>
      <c r="V1779" s="64" t="s">
        <v>647</v>
      </c>
    </row>
    <row r="1780" spans="20:22" x14ac:dyDescent="0.2">
      <c r="T1780" s="62" t="s">
        <v>2461</v>
      </c>
      <c r="U1780" s="77" t="s">
        <v>2461</v>
      </c>
      <c r="V1780" s="64" t="s">
        <v>650</v>
      </c>
    </row>
    <row r="1781" spans="20:22" x14ac:dyDescent="0.2">
      <c r="T1781" s="62" t="s">
        <v>2462</v>
      </c>
      <c r="U1781" s="77" t="s">
        <v>2462</v>
      </c>
      <c r="V1781" s="64" t="s">
        <v>653</v>
      </c>
    </row>
    <row r="1782" spans="20:22" x14ac:dyDescent="0.2">
      <c r="T1782" s="62" t="s">
        <v>2463</v>
      </c>
      <c r="U1782" s="77" t="s">
        <v>2463</v>
      </c>
      <c r="V1782" s="64" t="s">
        <v>621</v>
      </c>
    </row>
    <row r="1783" spans="20:22" x14ac:dyDescent="0.2">
      <c r="T1783" s="62" t="s">
        <v>2464</v>
      </c>
      <c r="U1783" s="77" t="s">
        <v>2464</v>
      </c>
      <c r="V1783" s="64" t="s">
        <v>624</v>
      </c>
    </row>
    <row r="1784" spans="20:22" x14ac:dyDescent="0.2">
      <c r="T1784" s="62" t="s">
        <v>2465</v>
      </c>
      <c r="U1784" s="77" t="s">
        <v>2465</v>
      </c>
      <c r="V1784" s="64" t="s">
        <v>643</v>
      </c>
    </row>
    <row r="1785" spans="20:22" x14ac:dyDescent="0.2">
      <c r="T1785" s="62" t="s">
        <v>2466</v>
      </c>
      <c r="U1785" s="77" t="s">
        <v>2466</v>
      </c>
      <c r="V1785" s="64" t="s">
        <v>645</v>
      </c>
    </row>
    <row r="1786" spans="20:22" x14ac:dyDescent="0.2">
      <c r="T1786" s="62" t="s">
        <v>2467</v>
      </c>
      <c r="U1786" s="77" t="s">
        <v>2467</v>
      </c>
      <c r="V1786" s="64" t="s">
        <v>647</v>
      </c>
    </row>
    <row r="1787" spans="20:22" x14ac:dyDescent="0.2">
      <c r="T1787" s="62" t="s">
        <v>2468</v>
      </c>
      <c r="U1787" s="77" t="s">
        <v>2468</v>
      </c>
      <c r="V1787" s="64" t="s">
        <v>650</v>
      </c>
    </row>
    <row r="1788" spans="20:22" x14ac:dyDescent="0.2">
      <c r="T1788" s="62" t="s">
        <v>2469</v>
      </c>
      <c r="U1788" s="77" t="s">
        <v>2469</v>
      </c>
      <c r="V1788" s="64" t="s">
        <v>653</v>
      </c>
    </row>
    <row r="1789" spans="20:22" x14ac:dyDescent="0.2">
      <c r="T1789" s="62" t="s">
        <v>2470</v>
      </c>
      <c r="U1789" s="77" t="s">
        <v>2470</v>
      </c>
      <c r="V1789" s="64" t="s">
        <v>621</v>
      </c>
    </row>
    <row r="1790" spans="20:22" x14ac:dyDescent="0.2">
      <c r="T1790" s="62" t="s">
        <v>2471</v>
      </c>
      <c r="U1790" s="77" t="s">
        <v>2471</v>
      </c>
      <c r="V1790" s="64" t="s">
        <v>624</v>
      </c>
    </row>
    <row r="1791" spans="20:22" x14ac:dyDescent="0.2">
      <c r="T1791" s="62" t="s">
        <v>2472</v>
      </c>
      <c r="U1791" s="77" t="s">
        <v>2472</v>
      </c>
      <c r="V1791" s="64" t="s">
        <v>643</v>
      </c>
    </row>
    <row r="1792" spans="20:22" x14ac:dyDescent="0.2">
      <c r="T1792" s="62" t="s">
        <v>2473</v>
      </c>
      <c r="U1792" s="77" t="s">
        <v>2473</v>
      </c>
      <c r="V1792" s="64" t="s">
        <v>645</v>
      </c>
    </row>
    <row r="1793" spans="20:22" x14ac:dyDescent="0.2">
      <c r="T1793" s="62" t="s">
        <v>2474</v>
      </c>
      <c r="U1793" s="77" t="s">
        <v>2474</v>
      </c>
      <c r="V1793" s="64" t="s">
        <v>647</v>
      </c>
    </row>
    <row r="1794" spans="20:22" x14ac:dyDescent="0.2">
      <c r="T1794" s="62" t="s">
        <v>2475</v>
      </c>
      <c r="U1794" s="77" t="s">
        <v>2475</v>
      </c>
      <c r="V1794" s="64" t="s">
        <v>650</v>
      </c>
    </row>
    <row r="1795" spans="20:22" x14ac:dyDescent="0.2">
      <c r="T1795" s="62" t="s">
        <v>2476</v>
      </c>
      <c r="U1795" s="77" t="s">
        <v>2476</v>
      </c>
      <c r="V1795" s="64" t="s">
        <v>653</v>
      </c>
    </row>
    <row r="1796" spans="20:22" x14ac:dyDescent="0.2">
      <c r="T1796" s="62" t="s">
        <v>2477</v>
      </c>
      <c r="U1796" s="77" t="s">
        <v>2477</v>
      </c>
      <c r="V1796" s="64" t="s">
        <v>621</v>
      </c>
    </row>
    <row r="1797" spans="20:22" x14ac:dyDescent="0.2">
      <c r="T1797" s="62" t="s">
        <v>2478</v>
      </c>
      <c r="U1797" s="77" t="s">
        <v>2478</v>
      </c>
      <c r="V1797" s="64" t="s">
        <v>624</v>
      </c>
    </row>
    <row r="1798" spans="20:22" x14ac:dyDescent="0.2">
      <c r="T1798" s="62" t="s">
        <v>2479</v>
      </c>
      <c r="U1798" s="77" t="s">
        <v>2479</v>
      </c>
      <c r="V1798" s="64" t="s">
        <v>643</v>
      </c>
    </row>
    <row r="1799" spans="20:22" x14ac:dyDescent="0.2">
      <c r="T1799" s="62" t="s">
        <v>2480</v>
      </c>
      <c r="U1799" s="77" t="s">
        <v>2480</v>
      </c>
      <c r="V1799" s="64" t="s">
        <v>645</v>
      </c>
    </row>
    <row r="1800" spans="20:22" x14ac:dyDescent="0.2">
      <c r="T1800" s="62" t="s">
        <v>2481</v>
      </c>
      <c r="U1800" s="77" t="s">
        <v>2481</v>
      </c>
      <c r="V1800" s="64" t="s">
        <v>647</v>
      </c>
    </row>
    <row r="1801" spans="20:22" x14ac:dyDescent="0.2">
      <c r="T1801" s="62" t="s">
        <v>2482</v>
      </c>
      <c r="U1801" s="77" t="s">
        <v>2482</v>
      </c>
      <c r="V1801" s="64" t="s">
        <v>650</v>
      </c>
    </row>
    <row r="1802" spans="20:22" x14ac:dyDescent="0.2">
      <c r="T1802" s="62" t="s">
        <v>2483</v>
      </c>
      <c r="U1802" s="77" t="s">
        <v>2483</v>
      </c>
      <c r="V1802" s="64" t="s">
        <v>653</v>
      </c>
    </row>
    <row r="1803" spans="20:22" x14ac:dyDescent="0.2">
      <c r="T1803" s="62" t="s">
        <v>2484</v>
      </c>
      <c r="U1803" s="77" t="s">
        <v>2484</v>
      </c>
      <c r="V1803" s="64" t="s">
        <v>621</v>
      </c>
    </row>
    <row r="1804" spans="20:22" x14ac:dyDescent="0.2">
      <c r="T1804" s="62" t="s">
        <v>2485</v>
      </c>
      <c r="U1804" s="77" t="s">
        <v>2485</v>
      </c>
      <c r="V1804" s="64" t="s">
        <v>624</v>
      </c>
    </row>
    <row r="1805" spans="20:22" x14ac:dyDescent="0.2">
      <c r="T1805" s="62" t="s">
        <v>2486</v>
      </c>
      <c r="U1805" s="77" t="s">
        <v>2486</v>
      </c>
      <c r="V1805" s="64" t="s">
        <v>643</v>
      </c>
    </row>
    <row r="1806" spans="20:22" x14ac:dyDescent="0.2">
      <c r="T1806" s="62" t="s">
        <v>2487</v>
      </c>
      <c r="U1806" s="77" t="s">
        <v>2487</v>
      </c>
      <c r="V1806" s="64" t="s">
        <v>645</v>
      </c>
    </row>
    <row r="1807" spans="20:22" x14ac:dyDescent="0.2">
      <c r="T1807" s="62" t="s">
        <v>2488</v>
      </c>
      <c r="U1807" s="77" t="s">
        <v>2488</v>
      </c>
      <c r="V1807" s="64" t="s">
        <v>647</v>
      </c>
    </row>
    <row r="1808" spans="20:22" x14ac:dyDescent="0.2">
      <c r="T1808" s="62" t="s">
        <v>2489</v>
      </c>
      <c r="U1808" s="77" t="s">
        <v>2489</v>
      </c>
      <c r="V1808" s="64" t="s">
        <v>650</v>
      </c>
    </row>
    <row r="1809" spans="20:22" x14ac:dyDescent="0.2">
      <c r="T1809" s="62" t="s">
        <v>2490</v>
      </c>
      <c r="U1809" s="77" t="s">
        <v>2490</v>
      </c>
      <c r="V1809" s="64" t="s">
        <v>653</v>
      </c>
    </row>
    <row r="1810" spans="20:22" x14ac:dyDescent="0.2">
      <c r="T1810" s="62" t="s">
        <v>2491</v>
      </c>
      <c r="U1810" s="77" t="s">
        <v>2491</v>
      </c>
      <c r="V1810" s="64" t="s">
        <v>621</v>
      </c>
    </row>
    <row r="1811" spans="20:22" x14ac:dyDescent="0.2">
      <c r="T1811" s="62" t="s">
        <v>2492</v>
      </c>
      <c r="U1811" s="77" t="s">
        <v>2492</v>
      </c>
      <c r="V1811" s="64" t="s">
        <v>624</v>
      </c>
    </row>
    <row r="1812" spans="20:22" x14ac:dyDescent="0.2">
      <c r="T1812" s="62" t="s">
        <v>2493</v>
      </c>
      <c r="U1812" s="77" t="s">
        <v>2493</v>
      </c>
      <c r="V1812" s="64" t="s">
        <v>643</v>
      </c>
    </row>
    <row r="1813" spans="20:22" x14ac:dyDescent="0.2">
      <c r="T1813" s="62" t="s">
        <v>2494</v>
      </c>
      <c r="U1813" s="77" t="s">
        <v>2494</v>
      </c>
      <c r="V1813" s="64" t="s">
        <v>645</v>
      </c>
    </row>
    <row r="1814" spans="20:22" x14ac:dyDescent="0.2">
      <c r="T1814" s="62" t="s">
        <v>2495</v>
      </c>
      <c r="U1814" s="77" t="s">
        <v>2495</v>
      </c>
      <c r="V1814" s="64" t="s">
        <v>647</v>
      </c>
    </row>
    <row r="1815" spans="20:22" x14ac:dyDescent="0.2">
      <c r="T1815" s="62" t="s">
        <v>2496</v>
      </c>
      <c r="U1815" s="77" t="s">
        <v>2496</v>
      </c>
      <c r="V1815" s="64" t="s">
        <v>650</v>
      </c>
    </row>
    <row r="1816" spans="20:22" x14ac:dyDescent="0.2">
      <c r="T1816" s="62" t="s">
        <v>2497</v>
      </c>
      <c r="U1816" s="77" t="s">
        <v>2497</v>
      </c>
      <c r="V1816" s="64" t="s">
        <v>653</v>
      </c>
    </row>
    <row r="1817" spans="20:22" x14ac:dyDescent="0.2">
      <c r="T1817" s="62" t="s">
        <v>2498</v>
      </c>
      <c r="U1817" s="77" t="s">
        <v>2498</v>
      </c>
      <c r="V1817" s="64" t="s">
        <v>621</v>
      </c>
    </row>
    <row r="1818" spans="20:22" x14ac:dyDescent="0.2">
      <c r="T1818" s="62" t="s">
        <v>2499</v>
      </c>
      <c r="U1818" s="77" t="s">
        <v>2499</v>
      </c>
      <c r="V1818" s="64" t="s">
        <v>624</v>
      </c>
    </row>
    <row r="1819" spans="20:22" x14ac:dyDescent="0.2">
      <c r="T1819" s="62" t="s">
        <v>2500</v>
      </c>
      <c r="U1819" s="77" t="s">
        <v>2500</v>
      </c>
      <c r="V1819" s="64" t="s">
        <v>643</v>
      </c>
    </row>
    <row r="1820" spans="20:22" x14ac:dyDescent="0.2">
      <c r="T1820" s="62" t="s">
        <v>2501</v>
      </c>
      <c r="U1820" s="77" t="s">
        <v>2501</v>
      </c>
      <c r="V1820" s="64" t="s">
        <v>645</v>
      </c>
    </row>
    <row r="1821" spans="20:22" x14ac:dyDescent="0.2">
      <c r="T1821" s="62" t="s">
        <v>2502</v>
      </c>
      <c r="U1821" s="77" t="s">
        <v>2502</v>
      </c>
      <c r="V1821" s="64" t="s">
        <v>647</v>
      </c>
    </row>
    <row r="1822" spans="20:22" x14ac:dyDescent="0.2">
      <c r="T1822" s="62" t="s">
        <v>2503</v>
      </c>
      <c r="U1822" s="77" t="s">
        <v>2503</v>
      </c>
      <c r="V1822" s="64" t="s">
        <v>650</v>
      </c>
    </row>
    <row r="1823" spans="20:22" x14ac:dyDescent="0.2">
      <c r="T1823" s="62" t="s">
        <v>2504</v>
      </c>
      <c r="U1823" s="77" t="s">
        <v>2504</v>
      </c>
      <c r="V1823" s="64" t="s">
        <v>653</v>
      </c>
    </row>
    <row r="1824" spans="20:22" x14ac:dyDescent="0.2">
      <c r="T1824" s="62" t="s">
        <v>2505</v>
      </c>
      <c r="U1824" s="77" t="s">
        <v>2505</v>
      </c>
      <c r="V1824" s="64" t="s">
        <v>621</v>
      </c>
    </row>
    <row r="1825" spans="20:22" x14ac:dyDescent="0.2">
      <c r="T1825" s="62" t="s">
        <v>2506</v>
      </c>
      <c r="U1825" s="77" t="s">
        <v>2506</v>
      </c>
      <c r="V1825" s="64" t="s">
        <v>624</v>
      </c>
    </row>
    <row r="1826" spans="20:22" x14ac:dyDescent="0.2">
      <c r="T1826" s="62" t="s">
        <v>2507</v>
      </c>
      <c r="U1826" s="77" t="s">
        <v>2507</v>
      </c>
      <c r="V1826" s="64" t="s">
        <v>643</v>
      </c>
    </row>
    <row r="1827" spans="20:22" x14ac:dyDescent="0.2">
      <c r="T1827" s="62" t="s">
        <v>2508</v>
      </c>
      <c r="U1827" s="77" t="s">
        <v>2508</v>
      </c>
      <c r="V1827" s="64" t="s">
        <v>645</v>
      </c>
    </row>
    <row r="1828" spans="20:22" x14ac:dyDescent="0.2">
      <c r="T1828" s="62" t="s">
        <v>2509</v>
      </c>
      <c r="U1828" s="77" t="s">
        <v>2509</v>
      </c>
      <c r="V1828" s="64" t="s">
        <v>647</v>
      </c>
    </row>
    <row r="1829" spans="20:22" x14ac:dyDescent="0.2">
      <c r="T1829" s="62" t="s">
        <v>2510</v>
      </c>
      <c r="U1829" s="77" t="s">
        <v>2510</v>
      </c>
      <c r="V1829" s="64" t="s">
        <v>650</v>
      </c>
    </row>
    <row r="1830" spans="20:22" x14ac:dyDescent="0.2">
      <c r="T1830" s="62" t="s">
        <v>2511</v>
      </c>
      <c r="U1830" s="77" t="s">
        <v>2511</v>
      </c>
      <c r="V1830" s="64" t="s">
        <v>653</v>
      </c>
    </row>
    <row r="1831" spans="20:22" x14ac:dyDescent="0.2">
      <c r="T1831" s="62" t="s">
        <v>2512</v>
      </c>
      <c r="U1831" s="77" t="s">
        <v>2512</v>
      </c>
      <c r="V1831" s="64" t="s">
        <v>621</v>
      </c>
    </row>
    <row r="1832" spans="20:22" x14ac:dyDescent="0.2">
      <c r="T1832" s="62" t="s">
        <v>2513</v>
      </c>
      <c r="U1832" s="77" t="s">
        <v>2513</v>
      </c>
      <c r="V1832" s="64" t="s">
        <v>624</v>
      </c>
    </row>
    <row r="1833" spans="20:22" x14ac:dyDescent="0.2">
      <c r="T1833" s="62" t="s">
        <v>2514</v>
      </c>
      <c r="U1833" s="77" t="s">
        <v>2514</v>
      </c>
      <c r="V1833" s="64" t="s">
        <v>643</v>
      </c>
    </row>
    <row r="1834" spans="20:22" x14ac:dyDescent="0.2">
      <c r="T1834" s="62" t="s">
        <v>2515</v>
      </c>
      <c r="U1834" s="77" t="s">
        <v>2515</v>
      </c>
      <c r="V1834" s="64" t="s">
        <v>645</v>
      </c>
    </row>
    <row r="1835" spans="20:22" x14ac:dyDescent="0.2">
      <c r="T1835" s="62" t="s">
        <v>2516</v>
      </c>
      <c r="U1835" s="77" t="s">
        <v>2516</v>
      </c>
      <c r="V1835" s="64" t="s">
        <v>647</v>
      </c>
    </row>
    <row r="1836" spans="20:22" x14ac:dyDescent="0.2">
      <c r="T1836" s="62" t="s">
        <v>2517</v>
      </c>
      <c r="U1836" s="77" t="s">
        <v>2517</v>
      </c>
      <c r="V1836" s="64" t="s">
        <v>650</v>
      </c>
    </row>
    <row r="1837" spans="20:22" x14ac:dyDescent="0.2">
      <c r="T1837" s="62" t="s">
        <v>2518</v>
      </c>
      <c r="U1837" s="77" t="s">
        <v>2518</v>
      </c>
      <c r="V1837" s="64" t="s">
        <v>653</v>
      </c>
    </row>
    <row r="1838" spans="20:22" x14ac:dyDescent="0.2">
      <c r="T1838" s="62" t="s">
        <v>2519</v>
      </c>
      <c r="U1838" s="77" t="s">
        <v>2519</v>
      </c>
      <c r="V1838" s="64" t="s">
        <v>621</v>
      </c>
    </row>
    <row r="1839" spans="20:22" x14ac:dyDescent="0.2">
      <c r="T1839" s="62" t="s">
        <v>2520</v>
      </c>
      <c r="U1839" s="77" t="s">
        <v>2520</v>
      </c>
      <c r="V1839" s="64" t="s">
        <v>624</v>
      </c>
    </row>
    <row r="1840" spans="20:22" x14ac:dyDescent="0.2">
      <c r="T1840" s="62" t="s">
        <v>2521</v>
      </c>
      <c r="U1840" s="77" t="s">
        <v>2521</v>
      </c>
      <c r="V1840" s="64" t="s">
        <v>643</v>
      </c>
    </row>
    <row r="1841" spans="20:22" x14ac:dyDescent="0.2">
      <c r="T1841" s="62" t="s">
        <v>2522</v>
      </c>
      <c r="U1841" s="77" t="s">
        <v>2522</v>
      </c>
      <c r="V1841" s="64" t="s">
        <v>645</v>
      </c>
    </row>
    <row r="1842" spans="20:22" x14ac:dyDescent="0.2">
      <c r="T1842" s="62" t="s">
        <v>2523</v>
      </c>
      <c r="U1842" s="77" t="s">
        <v>2523</v>
      </c>
      <c r="V1842" s="64" t="s">
        <v>647</v>
      </c>
    </row>
    <row r="1843" spans="20:22" x14ac:dyDescent="0.2">
      <c r="T1843" s="62" t="s">
        <v>2524</v>
      </c>
      <c r="U1843" s="77" t="s">
        <v>2524</v>
      </c>
      <c r="V1843" s="64" t="s">
        <v>650</v>
      </c>
    </row>
    <row r="1844" spans="20:22" x14ac:dyDescent="0.2">
      <c r="T1844" s="62" t="s">
        <v>2525</v>
      </c>
      <c r="U1844" s="77" t="s">
        <v>2525</v>
      </c>
      <c r="V1844" s="64" t="s">
        <v>653</v>
      </c>
    </row>
    <row r="1845" spans="20:22" x14ac:dyDescent="0.2">
      <c r="T1845" s="62" t="s">
        <v>2526</v>
      </c>
      <c r="U1845" s="77" t="s">
        <v>2526</v>
      </c>
      <c r="V1845" s="64" t="s">
        <v>621</v>
      </c>
    </row>
    <row r="1846" spans="20:22" x14ac:dyDescent="0.2">
      <c r="T1846" s="62" t="s">
        <v>2527</v>
      </c>
      <c r="U1846" s="77" t="s">
        <v>2527</v>
      </c>
      <c r="V1846" s="64" t="s">
        <v>624</v>
      </c>
    </row>
    <row r="1847" spans="20:22" x14ac:dyDescent="0.2">
      <c r="T1847" s="62" t="s">
        <v>2528</v>
      </c>
      <c r="U1847" s="77" t="s">
        <v>2528</v>
      </c>
      <c r="V1847" s="64" t="s">
        <v>643</v>
      </c>
    </row>
    <row r="1848" spans="20:22" x14ac:dyDescent="0.2">
      <c r="T1848" s="62" t="s">
        <v>2529</v>
      </c>
      <c r="U1848" s="77" t="s">
        <v>2529</v>
      </c>
      <c r="V1848" s="64" t="s">
        <v>645</v>
      </c>
    </row>
    <row r="1849" spans="20:22" x14ac:dyDescent="0.2">
      <c r="T1849" s="62" t="s">
        <v>2530</v>
      </c>
      <c r="U1849" s="77" t="s">
        <v>2530</v>
      </c>
      <c r="V1849" s="64" t="s">
        <v>647</v>
      </c>
    </row>
    <row r="1850" spans="20:22" x14ac:dyDescent="0.2">
      <c r="T1850" s="62" t="s">
        <v>2531</v>
      </c>
      <c r="U1850" s="77" t="s">
        <v>2531</v>
      </c>
      <c r="V1850" s="64" t="s">
        <v>650</v>
      </c>
    </row>
    <row r="1851" spans="20:22" x14ac:dyDescent="0.2">
      <c r="T1851" s="62" t="s">
        <v>2532</v>
      </c>
      <c r="U1851" s="77" t="s">
        <v>2532</v>
      </c>
      <c r="V1851" s="64" t="s">
        <v>653</v>
      </c>
    </row>
    <row r="1852" spans="20:22" x14ac:dyDescent="0.2">
      <c r="T1852" s="62" t="s">
        <v>2533</v>
      </c>
      <c r="U1852" s="77" t="s">
        <v>2533</v>
      </c>
      <c r="V1852" s="64" t="s">
        <v>621</v>
      </c>
    </row>
    <row r="1853" spans="20:22" x14ac:dyDescent="0.2">
      <c r="T1853" s="62" t="s">
        <v>2534</v>
      </c>
      <c r="U1853" s="77" t="s">
        <v>2534</v>
      </c>
      <c r="V1853" s="64" t="s">
        <v>624</v>
      </c>
    </row>
    <row r="1854" spans="20:22" x14ac:dyDescent="0.2">
      <c r="T1854" s="62" t="s">
        <v>2535</v>
      </c>
      <c r="U1854" s="77" t="s">
        <v>2535</v>
      </c>
      <c r="V1854" s="64" t="s">
        <v>643</v>
      </c>
    </row>
    <row r="1855" spans="20:22" x14ac:dyDescent="0.2">
      <c r="T1855" s="62" t="s">
        <v>2536</v>
      </c>
      <c r="U1855" s="77" t="s">
        <v>2536</v>
      </c>
      <c r="V1855" s="64" t="s">
        <v>645</v>
      </c>
    </row>
    <row r="1856" spans="20:22" x14ac:dyDescent="0.2">
      <c r="T1856" s="62" t="s">
        <v>2537</v>
      </c>
      <c r="U1856" s="77" t="s">
        <v>2537</v>
      </c>
      <c r="V1856" s="64" t="s">
        <v>647</v>
      </c>
    </row>
    <row r="1857" spans="20:22" x14ac:dyDescent="0.2">
      <c r="T1857" s="62" t="s">
        <v>2538</v>
      </c>
      <c r="U1857" s="77" t="s">
        <v>2538</v>
      </c>
      <c r="V1857" s="64" t="s">
        <v>650</v>
      </c>
    </row>
    <row r="1858" spans="20:22" x14ac:dyDescent="0.2">
      <c r="T1858" s="62" t="s">
        <v>2539</v>
      </c>
      <c r="U1858" s="77" t="s">
        <v>2539</v>
      </c>
      <c r="V1858" s="64" t="s">
        <v>653</v>
      </c>
    </row>
    <row r="1859" spans="20:22" x14ac:dyDescent="0.2">
      <c r="T1859" s="62" t="s">
        <v>2540</v>
      </c>
      <c r="U1859" s="77" t="s">
        <v>2540</v>
      </c>
      <c r="V1859" s="64" t="s">
        <v>621</v>
      </c>
    </row>
    <row r="1860" spans="20:22" x14ac:dyDescent="0.2">
      <c r="T1860" s="62" t="s">
        <v>2541</v>
      </c>
      <c r="U1860" s="77" t="s">
        <v>2541</v>
      </c>
      <c r="V1860" s="64" t="s">
        <v>624</v>
      </c>
    </row>
    <row r="1861" spans="20:22" x14ac:dyDescent="0.2">
      <c r="T1861" s="62" t="s">
        <v>2542</v>
      </c>
      <c r="U1861" s="77" t="s">
        <v>2542</v>
      </c>
      <c r="V1861" s="64" t="s">
        <v>643</v>
      </c>
    </row>
    <row r="1862" spans="20:22" x14ac:dyDescent="0.2">
      <c r="T1862" s="62" t="s">
        <v>2543</v>
      </c>
      <c r="U1862" s="77" t="s">
        <v>2543</v>
      </c>
      <c r="V1862" s="64" t="s">
        <v>645</v>
      </c>
    </row>
    <row r="1863" spans="20:22" x14ac:dyDescent="0.2">
      <c r="T1863" s="62" t="s">
        <v>2544</v>
      </c>
      <c r="U1863" s="77" t="s">
        <v>2544</v>
      </c>
      <c r="V1863" s="64" t="s">
        <v>647</v>
      </c>
    </row>
    <row r="1864" spans="20:22" x14ac:dyDescent="0.2">
      <c r="T1864" s="62" t="s">
        <v>2545</v>
      </c>
      <c r="U1864" s="77" t="s">
        <v>2545</v>
      </c>
      <c r="V1864" s="64" t="s">
        <v>650</v>
      </c>
    </row>
    <row r="1865" spans="20:22" x14ac:dyDescent="0.2">
      <c r="T1865" s="62" t="s">
        <v>2546</v>
      </c>
      <c r="U1865" s="77" t="s">
        <v>2546</v>
      </c>
      <c r="V1865" s="64" t="s">
        <v>653</v>
      </c>
    </row>
    <row r="1866" spans="20:22" x14ac:dyDescent="0.2">
      <c r="T1866" s="62" t="s">
        <v>2547</v>
      </c>
      <c r="U1866" s="77" t="s">
        <v>2547</v>
      </c>
      <c r="V1866" s="64" t="s">
        <v>621</v>
      </c>
    </row>
    <row r="1867" spans="20:22" x14ac:dyDescent="0.2">
      <c r="T1867" s="62" t="s">
        <v>2548</v>
      </c>
      <c r="U1867" s="77" t="s">
        <v>2548</v>
      </c>
      <c r="V1867" s="64" t="s">
        <v>624</v>
      </c>
    </row>
    <row r="1868" spans="20:22" x14ac:dyDescent="0.2">
      <c r="T1868" s="62" t="s">
        <v>2549</v>
      </c>
      <c r="U1868" s="77" t="s">
        <v>2549</v>
      </c>
      <c r="V1868" s="64" t="s">
        <v>643</v>
      </c>
    </row>
    <row r="1869" spans="20:22" x14ac:dyDescent="0.2">
      <c r="T1869" s="62" t="s">
        <v>2550</v>
      </c>
      <c r="U1869" s="77" t="s">
        <v>2550</v>
      </c>
      <c r="V1869" s="64" t="s">
        <v>645</v>
      </c>
    </row>
    <row r="1870" spans="20:22" x14ac:dyDescent="0.2">
      <c r="T1870" s="62" t="s">
        <v>2551</v>
      </c>
      <c r="U1870" s="77" t="s">
        <v>2551</v>
      </c>
      <c r="V1870" s="64" t="s">
        <v>647</v>
      </c>
    </row>
    <row r="1871" spans="20:22" x14ac:dyDescent="0.2">
      <c r="T1871" s="62" t="s">
        <v>2552</v>
      </c>
      <c r="U1871" s="77" t="s">
        <v>2552</v>
      </c>
      <c r="V1871" s="64" t="s">
        <v>650</v>
      </c>
    </row>
    <row r="1872" spans="20:22" x14ac:dyDescent="0.2">
      <c r="T1872" s="62" t="s">
        <v>2553</v>
      </c>
      <c r="U1872" s="77" t="s">
        <v>2553</v>
      </c>
      <c r="V1872" s="64" t="s">
        <v>653</v>
      </c>
    </row>
    <row r="1873" spans="20:22" x14ac:dyDescent="0.2">
      <c r="T1873" s="62" t="s">
        <v>2554</v>
      </c>
      <c r="U1873" s="77" t="s">
        <v>2554</v>
      </c>
      <c r="V1873" s="64" t="s">
        <v>621</v>
      </c>
    </row>
    <row r="1874" spans="20:22" x14ac:dyDescent="0.2">
      <c r="T1874" s="62" t="s">
        <v>2555</v>
      </c>
      <c r="U1874" s="77" t="s">
        <v>2555</v>
      </c>
      <c r="V1874" s="64" t="s">
        <v>624</v>
      </c>
    </row>
    <row r="1875" spans="20:22" x14ac:dyDescent="0.2">
      <c r="T1875" s="62" t="s">
        <v>2556</v>
      </c>
      <c r="U1875" s="77" t="s">
        <v>2556</v>
      </c>
      <c r="V1875" s="64" t="s">
        <v>643</v>
      </c>
    </row>
    <row r="1876" spans="20:22" x14ac:dyDescent="0.2">
      <c r="T1876" s="62" t="s">
        <v>2557</v>
      </c>
      <c r="U1876" s="77" t="s">
        <v>2557</v>
      </c>
      <c r="V1876" s="64" t="s">
        <v>645</v>
      </c>
    </row>
    <row r="1877" spans="20:22" x14ac:dyDescent="0.2">
      <c r="T1877" s="62" t="s">
        <v>2558</v>
      </c>
      <c r="U1877" s="77" t="s">
        <v>2558</v>
      </c>
      <c r="V1877" s="64" t="s">
        <v>647</v>
      </c>
    </row>
    <row r="1878" spans="20:22" x14ac:dyDescent="0.2">
      <c r="T1878" s="62" t="s">
        <v>2559</v>
      </c>
      <c r="U1878" s="77" t="s">
        <v>2559</v>
      </c>
      <c r="V1878" s="64" t="s">
        <v>650</v>
      </c>
    </row>
    <row r="1879" spans="20:22" x14ac:dyDescent="0.2">
      <c r="T1879" s="62" t="s">
        <v>2560</v>
      </c>
      <c r="U1879" s="77" t="s">
        <v>2560</v>
      </c>
      <c r="V1879" s="64" t="s">
        <v>653</v>
      </c>
    </row>
    <row r="1880" spans="20:22" x14ac:dyDescent="0.2">
      <c r="T1880" s="62" t="s">
        <v>2561</v>
      </c>
      <c r="U1880" s="77" t="s">
        <v>2561</v>
      </c>
      <c r="V1880" s="64" t="s">
        <v>621</v>
      </c>
    </row>
    <row r="1881" spans="20:22" x14ac:dyDescent="0.2">
      <c r="T1881" s="62" t="s">
        <v>2562</v>
      </c>
      <c r="U1881" s="77" t="s">
        <v>2562</v>
      </c>
      <c r="V1881" s="64" t="s">
        <v>624</v>
      </c>
    </row>
    <row r="1882" spans="20:22" x14ac:dyDescent="0.2">
      <c r="T1882" s="62" t="s">
        <v>2563</v>
      </c>
      <c r="U1882" s="77" t="s">
        <v>2563</v>
      </c>
      <c r="V1882" s="64" t="s">
        <v>643</v>
      </c>
    </row>
    <row r="1883" spans="20:22" x14ac:dyDescent="0.2">
      <c r="T1883" s="62" t="s">
        <v>2564</v>
      </c>
      <c r="U1883" s="77" t="s">
        <v>2564</v>
      </c>
      <c r="V1883" s="64" t="s">
        <v>645</v>
      </c>
    </row>
    <row r="1884" spans="20:22" x14ac:dyDescent="0.2">
      <c r="T1884" s="62" t="s">
        <v>2565</v>
      </c>
      <c r="U1884" s="77" t="s">
        <v>2565</v>
      </c>
      <c r="V1884" s="64" t="s">
        <v>647</v>
      </c>
    </row>
    <row r="1885" spans="20:22" x14ac:dyDescent="0.2">
      <c r="T1885" s="62" t="s">
        <v>2566</v>
      </c>
      <c r="U1885" s="77" t="s">
        <v>2566</v>
      </c>
      <c r="V1885" s="64" t="s">
        <v>650</v>
      </c>
    </row>
    <row r="1886" spans="20:22" x14ac:dyDescent="0.2">
      <c r="T1886" s="62" t="s">
        <v>2567</v>
      </c>
      <c r="U1886" s="77" t="s">
        <v>2567</v>
      </c>
      <c r="V1886" s="64" t="s">
        <v>653</v>
      </c>
    </row>
    <row r="1887" spans="20:22" x14ac:dyDescent="0.2">
      <c r="T1887" s="62" t="s">
        <v>2568</v>
      </c>
      <c r="U1887" s="77" t="s">
        <v>2568</v>
      </c>
      <c r="V1887" s="64" t="s">
        <v>621</v>
      </c>
    </row>
    <row r="1888" spans="20:22" x14ac:dyDescent="0.2">
      <c r="T1888" s="62" t="s">
        <v>2569</v>
      </c>
      <c r="U1888" s="77" t="s">
        <v>2569</v>
      </c>
      <c r="V1888" s="64" t="s">
        <v>624</v>
      </c>
    </row>
    <row r="1889" spans="20:22" x14ac:dyDescent="0.2">
      <c r="T1889" s="62" t="s">
        <v>2570</v>
      </c>
      <c r="U1889" s="77" t="s">
        <v>2570</v>
      </c>
      <c r="V1889" s="64" t="s">
        <v>643</v>
      </c>
    </row>
    <row r="1890" spans="20:22" x14ac:dyDescent="0.2">
      <c r="T1890" s="62" t="s">
        <v>2571</v>
      </c>
      <c r="U1890" s="77" t="s">
        <v>2571</v>
      </c>
      <c r="V1890" s="64" t="s">
        <v>645</v>
      </c>
    </row>
    <row r="1891" spans="20:22" x14ac:dyDescent="0.2">
      <c r="T1891" s="62" t="s">
        <v>2572</v>
      </c>
      <c r="U1891" s="77" t="s">
        <v>2572</v>
      </c>
      <c r="V1891" s="64" t="s">
        <v>647</v>
      </c>
    </row>
    <row r="1892" spans="20:22" x14ac:dyDescent="0.2">
      <c r="T1892" s="62" t="s">
        <v>2573</v>
      </c>
      <c r="U1892" s="77" t="s">
        <v>2573</v>
      </c>
      <c r="V1892" s="64" t="s">
        <v>650</v>
      </c>
    </row>
    <row r="1893" spans="20:22" x14ac:dyDescent="0.2">
      <c r="T1893" s="62" t="s">
        <v>2574</v>
      </c>
      <c r="U1893" s="77" t="s">
        <v>2574</v>
      </c>
      <c r="V1893" s="64" t="s">
        <v>653</v>
      </c>
    </row>
    <row r="1894" spans="20:22" x14ac:dyDescent="0.2">
      <c r="T1894" s="62" t="s">
        <v>2575</v>
      </c>
      <c r="U1894" s="77" t="s">
        <v>2575</v>
      </c>
      <c r="V1894" s="64" t="s">
        <v>621</v>
      </c>
    </row>
    <row r="1895" spans="20:22" x14ac:dyDescent="0.2">
      <c r="T1895" s="62" t="s">
        <v>2576</v>
      </c>
      <c r="U1895" s="77" t="s">
        <v>2576</v>
      </c>
      <c r="V1895" s="64" t="s">
        <v>624</v>
      </c>
    </row>
    <row r="1896" spans="20:22" x14ac:dyDescent="0.2">
      <c r="T1896" s="62" t="s">
        <v>2577</v>
      </c>
      <c r="U1896" s="77" t="s">
        <v>2577</v>
      </c>
      <c r="V1896" s="64" t="s">
        <v>643</v>
      </c>
    </row>
    <row r="1897" spans="20:22" x14ac:dyDescent="0.2">
      <c r="T1897" s="62" t="s">
        <v>2578</v>
      </c>
      <c r="U1897" s="77" t="s">
        <v>2578</v>
      </c>
      <c r="V1897" s="64" t="s">
        <v>645</v>
      </c>
    </row>
    <row r="1898" spans="20:22" x14ac:dyDescent="0.2">
      <c r="T1898" s="62" t="s">
        <v>2579</v>
      </c>
      <c r="U1898" s="77" t="s">
        <v>2579</v>
      </c>
      <c r="V1898" s="64" t="s">
        <v>647</v>
      </c>
    </row>
    <row r="1899" spans="20:22" x14ac:dyDescent="0.2">
      <c r="T1899" s="62" t="s">
        <v>2580</v>
      </c>
      <c r="U1899" s="77" t="s">
        <v>2580</v>
      </c>
      <c r="V1899" s="64" t="s">
        <v>650</v>
      </c>
    </row>
    <row r="1900" spans="20:22" x14ac:dyDescent="0.2">
      <c r="T1900" s="62" t="s">
        <v>2581</v>
      </c>
      <c r="U1900" s="77" t="s">
        <v>2581</v>
      </c>
      <c r="V1900" s="64" t="s">
        <v>653</v>
      </c>
    </row>
    <row r="1901" spans="20:22" x14ac:dyDescent="0.2">
      <c r="T1901" s="62" t="s">
        <v>2582</v>
      </c>
      <c r="U1901" s="77" t="s">
        <v>2582</v>
      </c>
      <c r="V1901" s="64" t="s">
        <v>621</v>
      </c>
    </row>
    <row r="1902" spans="20:22" x14ac:dyDescent="0.2">
      <c r="T1902" s="62" t="s">
        <v>2583</v>
      </c>
      <c r="U1902" s="77" t="s">
        <v>2583</v>
      </c>
      <c r="V1902" s="64" t="s">
        <v>624</v>
      </c>
    </row>
    <row r="1903" spans="20:22" x14ac:dyDescent="0.2">
      <c r="T1903" s="62" t="s">
        <v>2584</v>
      </c>
      <c r="U1903" s="77" t="s">
        <v>2584</v>
      </c>
      <c r="V1903" s="64" t="s">
        <v>643</v>
      </c>
    </row>
    <row r="1904" spans="20:22" x14ac:dyDescent="0.2">
      <c r="T1904" s="62" t="s">
        <v>2585</v>
      </c>
      <c r="U1904" s="77" t="s">
        <v>2585</v>
      </c>
      <c r="V1904" s="64" t="s">
        <v>645</v>
      </c>
    </row>
    <row r="1905" spans="20:22" x14ac:dyDescent="0.2">
      <c r="T1905" s="62" t="s">
        <v>2586</v>
      </c>
      <c r="U1905" s="77" t="s">
        <v>2586</v>
      </c>
      <c r="V1905" s="64" t="s">
        <v>647</v>
      </c>
    </row>
    <row r="1906" spans="20:22" x14ac:dyDescent="0.2">
      <c r="T1906" s="62" t="s">
        <v>2587</v>
      </c>
      <c r="U1906" s="77" t="s">
        <v>2587</v>
      </c>
      <c r="V1906" s="64" t="s">
        <v>650</v>
      </c>
    </row>
    <row r="1907" spans="20:22" x14ac:dyDescent="0.2">
      <c r="T1907" s="62" t="s">
        <v>2588</v>
      </c>
      <c r="U1907" s="77" t="s">
        <v>2588</v>
      </c>
      <c r="V1907" s="64" t="s">
        <v>653</v>
      </c>
    </row>
    <row r="1908" spans="20:22" x14ac:dyDescent="0.2">
      <c r="T1908" s="62" t="s">
        <v>2589</v>
      </c>
      <c r="U1908" s="77" t="s">
        <v>2589</v>
      </c>
      <c r="V1908" s="64" t="s">
        <v>621</v>
      </c>
    </row>
    <row r="1909" spans="20:22" x14ac:dyDescent="0.2">
      <c r="T1909" s="62" t="s">
        <v>2590</v>
      </c>
      <c r="U1909" s="77" t="s">
        <v>2590</v>
      </c>
      <c r="V1909" s="64" t="s">
        <v>624</v>
      </c>
    </row>
    <row r="1910" spans="20:22" x14ac:dyDescent="0.2">
      <c r="T1910" s="62" t="s">
        <v>2591</v>
      </c>
      <c r="U1910" s="77" t="s">
        <v>2591</v>
      </c>
      <c r="V1910" s="64" t="s">
        <v>643</v>
      </c>
    </row>
    <row r="1911" spans="20:22" x14ac:dyDescent="0.2">
      <c r="T1911" s="62" t="s">
        <v>2592</v>
      </c>
      <c r="U1911" s="77" t="s">
        <v>2592</v>
      </c>
      <c r="V1911" s="64" t="s">
        <v>645</v>
      </c>
    </row>
    <row r="1912" spans="20:22" x14ac:dyDescent="0.2">
      <c r="T1912" s="62" t="s">
        <v>2593</v>
      </c>
      <c r="U1912" s="77" t="s">
        <v>2593</v>
      </c>
      <c r="V1912" s="64" t="s">
        <v>647</v>
      </c>
    </row>
    <row r="1913" spans="20:22" x14ac:dyDescent="0.2">
      <c r="T1913" s="62" t="s">
        <v>2594</v>
      </c>
      <c r="U1913" s="77" t="s">
        <v>2594</v>
      </c>
      <c r="V1913" s="64" t="s">
        <v>650</v>
      </c>
    </row>
    <row r="1914" spans="20:22" x14ac:dyDescent="0.2">
      <c r="T1914" s="62" t="s">
        <v>2595</v>
      </c>
      <c r="U1914" s="77" t="s">
        <v>2595</v>
      </c>
      <c r="V1914" s="64" t="s">
        <v>653</v>
      </c>
    </row>
    <row r="1915" spans="20:22" x14ac:dyDescent="0.2">
      <c r="T1915" s="62" t="s">
        <v>2596</v>
      </c>
      <c r="U1915" s="77" t="s">
        <v>2596</v>
      </c>
      <c r="V1915" s="64" t="s">
        <v>621</v>
      </c>
    </row>
    <row r="1916" spans="20:22" x14ac:dyDescent="0.2">
      <c r="T1916" s="62" t="s">
        <v>2597</v>
      </c>
      <c r="U1916" s="77" t="s">
        <v>2597</v>
      </c>
      <c r="V1916" s="64" t="s">
        <v>624</v>
      </c>
    </row>
    <row r="1917" spans="20:22" x14ac:dyDescent="0.2">
      <c r="T1917" s="62" t="s">
        <v>2598</v>
      </c>
      <c r="U1917" s="77" t="s">
        <v>2598</v>
      </c>
      <c r="V1917" s="64" t="s">
        <v>643</v>
      </c>
    </row>
    <row r="1918" spans="20:22" x14ac:dyDescent="0.2">
      <c r="T1918" s="62" t="s">
        <v>2599</v>
      </c>
      <c r="U1918" s="77" t="s">
        <v>2599</v>
      </c>
      <c r="V1918" s="64" t="s">
        <v>645</v>
      </c>
    </row>
    <row r="1919" spans="20:22" x14ac:dyDescent="0.2">
      <c r="T1919" s="62" t="s">
        <v>2600</v>
      </c>
      <c r="U1919" s="77" t="s">
        <v>2600</v>
      </c>
      <c r="V1919" s="64" t="s">
        <v>647</v>
      </c>
    </row>
    <row r="1920" spans="20:22" x14ac:dyDescent="0.2">
      <c r="T1920" s="62" t="s">
        <v>2601</v>
      </c>
      <c r="U1920" s="77" t="s">
        <v>2601</v>
      </c>
      <c r="V1920" s="64" t="s">
        <v>650</v>
      </c>
    </row>
    <row r="1921" spans="20:22" x14ac:dyDescent="0.2">
      <c r="T1921" s="62" t="s">
        <v>2602</v>
      </c>
      <c r="U1921" s="77" t="s">
        <v>2602</v>
      </c>
      <c r="V1921" s="64" t="s">
        <v>653</v>
      </c>
    </row>
    <row r="1922" spans="20:22" x14ac:dyDescent="0.2">
      <c r="T1922" s="62" t="s">
        <v>2603</v>
      </c>
      <c r="U1922" s="77" t="s">
        <v>2603</v>
      </c>
      <c r="V1922" s="64" t="s">
        <v>621</v>
      </c>
    </row>
    <row r="1923" spans="20:22" x14ac:dyDescent="0.2">
      <c r="T1923" s="62" t="s">
        <v>2604</v>
      </c>
      <c r="U1923" s="77" t="s">
        <v>2604</v>
      </c>
      <c r="V1923" s="64" t="s">
        <v>624</v>
      </c>
    </row>
    <row r="1924" spans="20:22" x14ac:dyDescent="0.2">
      <c r="T1924" s="62" t="s">
        <v>2605</v>
      </c>
      <c r="U1924" s="77" t="s">
        <v>2605</v>
      </c>
      <c r="V1924" s="64" t="s">
        <v>643</v>
      </c>
    </row>
    <row r="1925" spans="20:22" x14ac:dyDescent="0.2">
      <c r="T1925" s="62" t="s">
        <v>2606</v>
      </c>
      <c r="U1925" s="77" t="s">
        <v>2606</v>
      </c>
      <c r="V1925" s="64" t="s">
        <v>645</v>
      </c>
    </row>
    <row r="1926" spans="20:22" x14ac:dyDescent="0.2">
      <c r="T1926" s="62" t="s">
        <v>2607</v>
      </c>
      <c r="U1926" s="77" t="s">
        <v>2607</v>
      </c>
      <c r="V1926" s="64" t="s">
        <v>647</v>
      </c>
    </row>
    <row r="1927" spans="20:22" x14ac:dyDescent="0.2">
      <c r="T1927" s="62" t="s">
        <v>2608</v>
      </c>
      <c r="U1927" s="77" t="s">
        <v>2608</v>
      </c>
      <c r="V1927" s="64" t="s">
        <v>650</v>
      </c>
    </row>
    <row r="1928" spans="20:22" x14ac:dyDescent="0.2">
      <c r="T1928" s="62" t="s">
        <v>2609</v>
      </c>
      <c r="U1928" s="77" t="s">
        <v>2609</v>
      </c>
      <c r="V1928" s="64" t="s">
        <v>653</v>
      </c>
    </row>
    <row r="1929" spans="20:22" x14ac:dyDescent="0.2">
      <c r="T1929" s="62" t="s">
        <v>2610</v>
      </c>
      <c r="U1929" s="77" t="s">
        <v>2610</v>
      </c>
      <c r="V1929" s="64" t="s">
        <v>621</v>
      </c>
    </row>
    <row r="1930" spans="20:22" x14ac:dyDescent="0.2">
      <c r="T1930" s="62" t="s">
        <v>2611</v>
      </c>
      <c r="U1930" s="77" t="s">
        <v>2611</v>
      </c>
      <c r="V1930" s="64" t="s">
        <v>624</v>
      </c>
    </row>
    <row r="1931" spans="20:22" x14ac:dyDescent="0.2">
      <c r="T1931" s="62" t="s">
        <v>2612</v>
      </c>
      <c r="U1931" s="77" t="s">
        <v>2612</v>
      </c>
      <c r="V1931" s="64" t="s">
        <v>643</v>
      </c>
    </row>
    <row r="1932" spans="20:22" x14ac:dyDescent="0.2">
      <c r="T1932" s="62" t="s">
        <v>2613</v>
      </c>
      <c r="U1932" s="77" t="s">
        <v>2613</v>
      </c>
      <c r="V1932" s="64" t="s">
        <v>645</v>
      </c>
    </row>
    <row r="1933" spans="20:22" x14ac:dyDescent="0.2">
      <c r="T1933" s="62" t="s">
        <v>2614</v>
      </c>
      <c r="U1933" s="77" t="s">
        <v>2614</v>
      </c>
      <c r="V1933" s="64" t="s">
        <v>647</v>
      </c>
    </row>
    <row r="1934" spans="20:22" x14ac:dyDescent="0.2">
      <c r="T1934" s="62" t="s">
        <v>2615</v>
      </c>
      <c r="U1934" s="77" t="s">
        <v>2615</v>
      </c>
      <c r="V1934" s="64" t="s">
        <v>650</v>
      </c>
    </row>
    <row r="1935" spans="20:22" x14ac:dyDescent="0.2">
      <c r="T1935" s="62" t="s">
        <v>2616</v>
      </c>
      <c r="U1935" s="77" t="s">
        <v>2616</v>
      </c>
      <c r="V1935" s="64" t="s">
        <v>653</v>
      </c>
    </row>
    <row r="1936" spans="20:22" x14ac:dyDescent="0.2">
      <c r="T1936" s="62" t="s">
        <v>2617</v>
      </c>
      <c r="U1936" s="77" t="s">
        <v>2617</v>
      </c>
      <c r="V1936" s="64" t="s">
        <v>621</v>
      </c>
    </row>
    <row r="1937" spans="20:22" x14ac:dyDescent="0.2">
      <c r="T1937" s="62" t="s">
        <v>2618</v>
      </c>
      <c r="U1937" s="77" t="s">
        <v>2618</v>
      </c>
      <c r="V1937" s="64" t="s">
        <v>624</v>
      </c>
    </row>
    <row r="1938" spans="20:22" x14ac:dyDescent="0.2">
      <c r="T1938" s="62" t="s">
        <v>2619</v>
      </c>
      <c r="U1938" s="77" t="s">
        <v>2619</v>
      </c>
      <c r="V1938" s="64" t="s">
        <v>643</v>
      </c>
    </row>
    <row r="1939" spans="20:22" x14ac:dyDescent="0.2">
      <c r="T1939" s="62" t="s">
        <v>2620</v>
      </c>
      <c r="U1939" s="77" t="s">
        <v>2620</v>
      </c>
      <c r="V1939" s="64" t="s">
        <v>645</v>
      </c>
    </row>
    <row r="1940" spans="20:22" x14ac:dyDescent="0.2">
      <c r="T1940" s="62" t="s">
        <v>2621</v>
      </c>
      <c r="U1940" s="77" t="s">
        <v>2621</v>
      </c>
      <c r="V1940" s="64" t="s">
        <v>647</v>
      </c>
    </row>
    <row r="1941" spans="20:22" x14ac:dyDescent="0.2">
      <c r="T1941" s="62" t="s">
        <v>2622</v>
      </c>
      <c r="U1941" s="77" t="s">
        <v>2622</v>
      </c>
      <c r="V1941" s="64" t="s">
        <v>650</v>
      </c>
    </row>
    <row r="1942" spans="20:22" x14ac:dyDescent="0.2">
      <c r="T1942" s="62" t="s">
        <v>2623</v>
      </c>
      <c r="U1942" s="77" t="s">
        <v>2623</v>
      </c>
      <c r="V1942" s="64" t="s">
        <v>653</v>
      </c>
    </row>
    <row r="1943" spans="20:22" x14ac:dyDescent="0.2">
      <c r="T1943" s="62" t="s">
        <v>2624</v>
      </c>
      <c r="U1943" s="77" t="s">
        <v>2624</v>
      </c>
      <c r="V1943" s="64" t="s">
        <v>621</v>
      </c>
    </row>
    <row r="1944" spans="20:22" x14ac:dyDescent="0.2">
      <c r="T1944" s="62" t="s">
        <v>2625</v>
      </c>
      <c r="U1944" s="77" t="s">
        <v>2625</v>
      </c>
      <c r="V1944" s="64" t="s">
        <v>624</v>
      </c>
    </row>
    <row r="1945" spans="20:22" x14ac:dyDescent="0.2">
      <c r="T1945" s="62" t="s">
        <v>2626</v>
      </c>
      <c r="U1945" s="77" t="s">
        <v>2626</v>
      </c>
      <c r="V1945" s="64" t="s">
        <v>643</v>
      </c>
    </row>
    <row r="1946" spans="20:22" x14ac:dyDescent="0.2">
      <c r="T1946" s="62" t="s">
        <v>2627</v>
      </c>
      <c r="U1946" s="77" t="s">
        <v>2627</v>
      </c>
      <c r="V1946" s="64" t="s">
        <v>645</v>
      </c>
    </row>
    <row r="1947" spans="20:22" x14ac:dyDescent="0.2">
      <c r="T1947" s="62" t="s">
        <v>2628</v>
      </c>
      <c r="U1947" s="77" t="s">
        <v>2628</v>
      </c>
      <c r="V1947" s="64" t="s">
        <v>647</v>
      </c>
    </row>
    <row r="1948" spans="20:22" x14ac:dyDescent="0.2">
      <c r="T1948" s="62" t="s">
        <v>2629</v>
      </c>
      <c r="U1948" s="77" t="s">
        <v>2629</v>
      </c>
      <c r="V1948" s="64" t="s">
        <v>650</v>
      </c>
    </row>
    <row r="1949" spans="20:22" x14ac:dyDescent="0.2">
      <c r="T1949" s="62" t="s">
        <v>2630</v>
      </c>
      <c r="U1949" s="77" t="s">
        <v>2630</v>
      </c>
      <c r="V1949" s="64" t="s">
        <v>653</v>
      </c>
    </row>
    <row r="1950" spans="20:22" x14ac:dyDescent="0.2">
      <c r="T1950" s="62" t="s">
        <v>2631</v>
      </c>
      <c r="U1950" s="77" t="s">
        <v>2631</v>
      </c>
      <c r="V1950" s="64" t="s">
        <v>621</v>
      </c>
    </row>
    <row r="1951" spans="20:22" x14ac:dyDescent="0.2">
      <c r="T1951" s="62" t="s">
        <v>2632</v>
      </c>
      <c r="U1951" s="77" t="s">
        <v>2632</v>
      </c>
      <c r="V1951" s="64" t="s">
        <v>624</v>
      </c>
    </row>
    <row r="1952" spans="20:22" x14ac:dyDescent="0.2">
      <c r="T1952" s="62" t="s">
        <v>2633</v>
      </c>
      <c r="U1952" s="77" t="s">
        <v>2633</v>
      </c>
      <c r="V1952" s="64" t="s">
        <v>643</v>
      </c>
    </row>
    <row r="1953" spans="20:22" x14ac:dyDescent="0.2">
      <c r="T1953" s="62" t="s">
        <v>2634</v>
      </c>
      <c r="U1953" s="77" t="s">
        <v>2634</v>
      </c>
      <c r="V1953" s="64" t="s">
        <v>645</v>
      </c>
    </row>
    <row r="1954" spans="20:22" x14ac:dyDescent="0.2">
      <c r="T1954" s="62" t="s">
        <v>2635</v>
      </c>
      <c r="U1954" s="77" t="s">
        <v>2635</v>
      </c>
      <c r="V1954" s="64" t="s">
        <v>647</v>
      </c>
    </row>
    <row r="1955" spans="20:22" x14ac:dyDescent="0.2">
      <c r="T1955" s="62" t="s">
        <v>2636</v>
      </c>
      <c r="U1955" s="77" t="s">
        <v>2636</v>
      </c>
      <c r="V1955" s="64" t="s">
        <v>650</v>
      </c>
    </row>
    <row r="1956" spans="20:22" x14ac:dyDescent="0.2">
      <c r="T1956" s="62" t="s">
        <v>2637</v>
      </c>
      <c r="U1956" s="77" t="s">
        <v>2637</v>
      </c>
      <c r="V1956" s="64" t="s">
        <v>653</v>
      </c>
    </row>
    <row r="1957" spans="20:22" x14ac:dyDescent="0.2">
      <c r="T1957" s="62" t="s">
        <v>2638</v>
      </c>
      <c r="U1957" s="77" t="s">
        <v>2638</v>
      </c>
      <c r="V1957" s="64" t="s">
        <v>621</v>
      </c>
    </row>
    <row r="1958" spans="20:22" x14ac:dyDescent="0.2">
      <c r="T1958" s="62" t="s">
        <v>2639</v>
      </c>
      <c r="U1958" s="77" t="s">
        <v>2639</v>
      </c>
      <c r="V1958" s="64" t="s">
        <v>624</v>
      </c>
    </row>
    <row r="1959" spans="20:22" x14ac:dyDescent="0.2">
      <c r="T1959" s="62" t="s">
        <v>2640</v>
      </c>
      <c r="U1959" s="77" t="s">
        <v>2640</v>
      </c>
      <c r="V1959" s="64" t="s">
        <v>643</v>
      </c>
    </row>
    <row r="1960" spans="20:22" x14ac:dyDescent="0.2">
      <c r="T1960" s="62" t="s">
        <v>2641</v>
      </c>
      <c r="U1960" s="77" t="s">
        <v>2641</v>
      </c>
      <c r="V1960" s="64" t="s">
        <v>645</v>
      </c>
    </row>
    <row r="1961" spans="20:22" x14ac:dyDescent="0.2">
      <c r="T1961" s="62" t="s">
        <v>2642</v>
      </c>
      <c r="U1961" s="77" t="s">
        <v>2642</v>
      </c>
      <c r="V1961" s="64" t="s">
        <v>647</v>
      </c>
    </row>
    <row r="1962" spans="20:22" x14ac:dyDescent="0.2">
      <c r="T1962" s="62" t="s">
        <v>2643</v>
      </c>
      <c r="U1962" s="77" t="s">
        <v>2643</v>
      </c>
      <c r="V1962" s="64" t="s">
        <v>650</v>
      </c>
    </row>
    <row r="1963" spans="20:22" x14ac:dyDescent="0.2">
      <c r="T1963" s="62" t="s">
        <v>2644</v>
      </c>
      <c r="U1963" s="77" t="s">
        <v>2644</v>
      </c>
      <c r="V1963" s="64" t="s">
        <v>653</v>
      </c>
    </row>
    <row r="1964" spans="20:22" x14ac:dyDescent="0.2">
      <c r="T1964" s="62" t="s">
        <v>2645</v>
      </c>
      <c r="U1964" s="77" t="s">
        <v>2645</v>
      </c>
      <c r="V1964" s="64" t="s">
        <v>621</v>
      </c>
    </row>
    <row r="1965" spans="20:22" x14ac:dyDescent="0.2">
      <c r="T1965" s="62" t="s">
        <v>2646</v>
      </c>
      <c r="U1965" s="77" t="s">
        <v>2646</v>
      </c>
      <c r="V1965" s="64" t="s">
        <v>624</v>
      </c>
    </row>
    <row r="1966" spans="20:22" x14ac:dyDescent="0.2">
      <c r="T1966" s="62" t="s">
        <v>2647</v>
      </c>
      <c r="U1966" s="77" t="s">
        <v>2647</v>
      </c>
      <c r="V1966" s="64" t="s">
        <v>643</v>
      </c>
    </row>
    <row r="1967" spans="20:22" x14ac:dyDescent="0.2">
      <c r="T1967" s="62" t="s">
        <v>2648</v>
      </c>
      <c r="U1967" s="77" t="s">
        <v>2648</v>
      </c>
      <c r="V1967" s="64" t="s">
        <v>645</v>
      </c>
    </row>
    <row r="1968" spans="20:22" x14ac:dyDescent="0.2">
      <c r="T1968" s="62" t="s">
        <v>2649</v>
      </c>
      <c r="U1968" s="77" t="s">
        <v>2649</v>
      </c>
      <c r="V1968" s="64" t="s">
        <v>647</v>
      </c>
    </row>
    <row r="1969" spans="20:22" x14ac:dyDescent="0.2">
      <c r="T1969" s="62" t="s">
        <v>2650</v>
      </c>
      <c r="U1969" s="77" t="s">
        <v>2650</v>
      </c>
      <c r="V1969" s="64" t="s">
        <v>650</v>
      </c>
    </row>
    <row r="1970" spans="20:22" x14ac:dyDescent="0.2">
      <c r="T1970" s="62" t="s">
        <v>2651</v>
      </c>
      <c r="U1970" s="77" t="s">
        <v>2651</v>
      </c>
      <c r="V1970" s="64" t="s">
        <v>653</v>
      </c>
    </row>
    <row r="1971" spans="20:22" x14ac:dyDescent="0.2">
      <c r="T1971" s="62" t="s">
        <v>2652</v>
      </c>
      <c r="U1971" s="77" t="s">
        <v>2652</v>
      </c>
      <c r="V1971" s="64" t="s">
        <v>621</v>
      </c>
    </row>
    <row r="1972" spans="20:22" x14ac:dyDescent="0.2">
      <c r="T1972" s="62" t="s">
        <v>2653</v>
      </c>
      <c r="U1972" s="77" t="s">
        <v>2653</v>
      </c>
      <c r="V1972" s="64" t="s">
        <v>624</v>
      </c>
    </row>
    <row r="1973" spans="20:22" x14ac:dyDescent="0.2">
      <c r="T1973" s="62" t="s">
        <v>2654</v>
      </c>
      <c r="U1973" s="77" t="s">
        <v>2654</v>
      </c>
      <c r="V1973" s="64" t="s">
        <v>643</v>
      </c>
    </row>
    <row r="1974" spans="20:22" x14ac:dyDescent="0.2">
      <c r="T1974" s="62" t="s">
        <v>2655</v>
      </c>
      <c r="U1974" s="77" t="s">
        <v>2655</v>
      </c>
      <c r="V1974" s="64" t="s">
        <v>645</v>
      </c>
    </row>
    <row r="1975" spans="20:22" x14ac:dyDescent="0.2">
      <c r="T1975" s="62" t="s">
        <v>2656</v>
      </c>
      <c r="U1975" s="77" t="s">
        <v>2656</v>
      </c>
      <c r="V1975" s="64" t="s">
        <v>647</v>
      </c>
    </row>
    <row r="1976" spans="20:22" x14ac:dyDescent="0.2">
      <c r="T1976" s="62" t="s">
        <v>2657</v>
      </c>
      <c r="U1976" s="77" t="s">
        <v>2657</v>
      </c>
      <c r="V1976" s="64" t="s">
        <v>650</v>
      </c>
    </row>
    <row r="1977" spans="20:22" x14ac:dyDescent="0.2">
      <c r="T1977" s="62" t="s">
        <v>2658</v>
      </c>
      <c r="U1977" s="77" t="s">
        <v>2658</v>
      </c>
      <c r="V1977" s="64" t="s">
        <v>653</v>
      </c>
    </row>
    <row r="1978" spans="20:22" x14ac:dyDescent="0.2">
      <c r="T1978" s="62" t="s">
        <v>2659</v>
      </c>
      <c r="U1978" s="77" t="s">
        <v>2659</v>
      </c>
      <c r="V1978" s="64" t="s">
        <v>621</v>
      </c>
    </row>
    <row r="1979" spans="20:22" x14ac:dyDescent="0.2">
      <c r="T1979" s="62" t="s">
        <v>2660</v>
      </c>
      <c r="U1979" s="77" t="s">
        <v>2660</v>
      </c>
      <c r="V1979" s="64" t="s">
        <v>624</v>
      </c>
    </row>
    <row r="1980" spans="20:22" x14ac:dyDescent="0.2">
      <c r="T1980" s="62" t="s">
        <v>2661</v>
      </c>
      <c r="U1980" s="77" t="s">
        <v>2661</v>
      </c>
      <c r="V1980" s="64" t="s">
        <v>643</v>
      </c>
    </row>
    <row r="1981" spans="20:22" x14ac:dyDescent="0.2">
      <c r="T1981" s="62" t="s">
        <v>2662</v>
      </c>
      <c r="U1981" s="77" t="s">
        <v>2662</v>
      </c>
      <c r="V1981" s="64" t="s">
        <v>645</v>
      </c>
    </row>
    <row r="1982" spans="20:22" x14ac:dyDescent="0.2">
      <c r="T1982" s="62" t="s">
        <v>2663</v>
      </c>
      <c r="U1982" s="77" t="s">
        <v>2663</v>
      </c>
      <c r="V1982" s="64" t="s">
        <v>647</v>
      </c>
    </row>
    <row r="1983" spans="20:22" x14ac:dyDescent="0.2">
      <c r="T1983" s="62" t="s">
        <v>2664</v>
      </c>
      <c r="U1983" s="77" t="s">
        <v>2664</v>
      </c>
      <c r="V1983" s="64" t="s">
        <v>650</v>
      </c>
    </row>
    <row r="1984" spans="20:22" x14ac:dyDescent="0.2">
      <c r="T1984" s="62" t="s">
        <v>2665</v>
      </c>
      <c r="U1984" s="77" t="s">
        <v>2665</v>
      </c>
      <c r="V1984" s="64" t="s">
        <v>653</v>
      </c>
    </row>
    <row r="1985" spans="20:22" x14ac:dyDescent="0.2">
      <c r="T1985" s="62" t="s">
        <v>2666</v>
      </c>
      <c r="U1985" s="77" t="s">
        <v>2666</v>
      </c>
      <c r="V1985" s="64" t="s">
        <v>621</v>
      </c>
    </row>
    <row r="1986" spans="20:22" x14ac:dyDescent="0.2">
      <c r="T1986" s="62" t="s">
        <v>2667</v>
      </c>
      <c r="U1986" s="77" t="s">
        <v>2667</v>
      </c>
      <c r="V1986" s="64" t="s">
        <v>624</v>
      </c>
    </row>
    <row r="1987" spans="20:22" x14ac:dyDescent="0.2">
      <c r="T1987" s="62" t="s">
        <v>2668</v>
      </c>
      <c r="U1987" s="77" t="s">
        <v>2668</v>
      </c>
      <c r="V1987" s="64" t="s">
        <v>643</v>
      </c>
    </row>
    <row r="1988" spans="20:22" x14ac:dyDescent="0.2">
      <c r="T1988" s="62" t="s">
        <v>2669</v>
      </c>
      <c r="U1988" s="77" t="s">
        <v>2669</v>
      </c>
      <c r="V1988" s="64" t="s">
        <v>645</v>
      </c>
    </row>
    <row r="1989" spans="20:22" x14ac:dyDescent="0.2">
      <c r="T1989" s="62" t="s">
        <v>2670</v>
      </c>
      <c r="U1989" s="77" t="s">
        <v>2670</v>
      </c>
      <c r="V1989" s="64" t="s">
        <v>647</v>
      </c>
    </row>
    <row r="1990" spans="20:22" x14ac:dyDescent="0.2">
      <c r="T1990" s="62" t="s">
        <v>2671</v>
      </c>
      <c r="U1990" s="77" t="s">
        <v>2671</v>
      </c>
      <c r="V1990" s="64" t="s">
        <v>650</v>
      </c>
    </row>
    <row r="1991" spans="20:22" x14ac:dyDescent="0.2">
      <c r="T1991" s="62" t="s">
        <v>2672</v>
      </c>
      <c r="U1991" s="77" t="s">
        <v>2672</v>
      </c>
      <c r="V1991" s="64" t="s">
        <v>653</v>
      </c>
    </row>
    <row r="1992" spans="20:22" x14ac:dyDescent="0.2">
      <c r="T1992" s="62" t="s">
        <v>2673</v>
      </c>
      <c r="U1992" s="77" t="s">
        <v>2673</v>
      </c>
      <c r="V1992" s="64" t="s">
        <v>621</v>
      </c>
    </row>
    <row r="1993" spans="20:22" x14ac:dyDescent="0.2">
      <c r="T1993" s="62" t="s">
        <v>2674</v>
      </c>
      <c r="U1993" s="77" t="s">
        <v>2674</v>
      </c>
      <c r="V1993" s="64" t="s">
        <v>624</v>
      </c>
    </row>
    <row r="1994" spans="20:22" x14ac:dyDescent="0.2">
      <c r="T1994" s="62" t="s">
        <v>2675</v>
      </c>
      <c r="U1994" s="77" t="s">
        <v>2675</v>
      </c>
      <c r="V1994" s="64" t="s">
        <v>643</v>
      </c>
    </row>
    <row r="1995" spans="20:22" x14ac:dyDescent="0.2">
      <c r="T1995" s="62" t="s">
        <v>2676</v>
      </c>
      <c r="U1995" s="77" t="s">
        <v>2676</v>
      </c>
      <c r="V1995" s="64" t="s">
        <v>645</v>
      </c>
    </row>
    <row r="1996" spans="20:22" x14ac:dyDescent="0.2">
      <c r="T1996" s="62" t="s">
        <v>2677</v>
      </c>
      <c r="U1996" s="77" t="s">
        <v>2677</v>
      </c>
      <c r="V1996" s="64" t="s">
        <v>647</v>
      </c>
    </row>
    <row r="1997" spans="20:22" x14ac:dyDescent="0.2">
      <c r="T1997" s="62" t="s">
        <v>2678</v>
      </c>
      <c r="U1997" s="77" t="s">
        <v>2678</v>
      </c>
      <c r="V1997" s="64" t="s">
        <v>650</v>
      </c>
    </row>
    <row r="1998" spans="20:22" x14ac:dyDescent="0.2">
      <c r="T1998" s="62" t="s">
        <v>2679</v>
      </c>
      <c r="U1998" s="77" t="s">
        <v>2679</v>
      </c>
      <c r="V1998" s="64" t="s">
        <v>653</v>
      </c>
    </row>
    <row r="1999" spans="20:22" x14ac:dyDescent="0.2">
      <c r="T1999" s="62" t="s">
        <v>2680</v>
      </c>
      <c r="U1999" s="77" t="s">
        <v>2680</v>
      </c>
      <c r="V1999" s="64" t="s">
        <v>621</v>
      </c>
    </row>
    <row r="2000" spans="20:22" x14ac:dyDescent="0.2">
      <c r="T2000" s="62" t="s">
        <v>2681</v>
      </c>
      <c r="U2000" s="77" t="s">
        <v>2681</v>
      </c>
      <c r="V2000" s="64" t="s">
        <v>624</v>
      </c>
    </row>
    <row r="2001" spans="20:22" x14ac:dyDescent="0.2">
      <c r="T2001" s="62" t="s">
        <v>2682</v>
      </c>
      <c r="U2001" s="77" t="s">
        <v>2682</v>
      </c>
      <c r="V2001" s="64" t="s">
        <v>643</v>
      </c>
    </row>
    <row r="2002" spans="20:22" x14ac:dyDescent="0.2">
      <c r="T2002" s="62" t="s">
        <v>2683</v>
      </c>
      <c r="U2002" s="77" t="s">
        <v>2683</v>
      </c>
      <c r="V2002" s="64" t="s">
        <v>645</v>
      </c>
    </row>
    <row r="2003" spans="20:22" x14ac:dyDescent="0.2">
      <c r="T2003" s="62" t="s">
        <v>2684</v>
      </c>
      <c r="U2003" s="77" t="s">
        <v>2684</v>
      </c>
      <c r="V2003" s="64" t="s">
        <v>647</v>
      </c>
    </row>
    <row r="2004" spans="20:22" x14ac:dyDescent="0.2">
      <c r="T2004" s="62" t="s">
        <v>2685</v>
      </c>
      <c r="U2004" s="77" t="s">
        <v>2685</v>
      </c>
      <c r="V2004" s="64" t="s">
        <v>650</v>
      </c>
    </row>
    <row r="2005" spans="20:22" x14ac:dyDescent="0.2">
      <c r="T2005" s="62" t="s">
        <v>2686</v>
      </c>
      <c r="U2005" s="77" t="s">
        <v>2686</v>
      </c>
      <c r="V2005" s="64" t="s">
        <v>653</v>
      </c>
    </row>
    <row r="2006" spans="20:22" x14ac:dyDescent="0.2">
      <c r="T2006" s="62" t="s">
        <v>2687</v>
      </c>
      <c r="U2006" s="77" t="s">
        <v>2687</v>
      </c>
      <c r="V2006" s="64" t="s">
        <v>621</v>
      </c>
    </row>
    <row r="2007" spans="20:22" x14ac:dyDescent="0.2">
      <c r="T2007" s="62" t="s">
        <v>2688</v>
      </c>
      <c r="U2007" s="77" t="s">
        <v>2688</v>
      </c>
      <c r="V2007" s="64" t="s">
        <v>624</v>
      </c>
    </row>
    <row r="2008" spans="20:22" x14ac:dyDescent="0.2">
      <c r="T2008" s="62" t="s">
        <v>2689</v>
      </c>
      <c r="U2008" s="77" t="s">
        <v>2689</v>
      </c>
      <c r="V2008" s="64" t="s">
        <v>643</v>
      </c>
    </row>
    <row r="2009" spans="20:22" x14ac:dyDescent="0.2">
      <c r="T2009" s="62" t="s">
        <v>2690</v>
      </c>
      <c r="U2009" s="77" t="s">
        <v>2690</v>
      </c>
      <c r="V2009" s="64" t="s">
        <v>645</v>
      </c>
    </row>
    <row r="2010" spans="20:22" x14ac:dyDescent="0.2">
      <c r="T2010" s="62" t="s">
        <v>2691</v>
      </c>
      <c r="U2010" s="77" t="s">
        <v>2691</v>
      </c>
      <c r="V2010" s="64" t="s">
        <v>647</v>
      </c>
    </row>
    <row r="2011" spans="20:22" x14ac:dyDescent="0.2">
      <c r="T2011" s="62" t="s">
        <v>2692</v>
      </c>
      <c r="U2011" s="77" t="s">
        <v>2692</v>
      </c>
      <c r="V2011" s="64" t="s">
        <v>650</v>
      </c>
    </row>
    <row r="2012" spans="20:22" x14ac:dyDescent="0.2">
      <c r="T2012" s="62" t="s">
        <v>2693</v>
      </c>
      <c r="U2012" s="77" t="s">
        <v>2693</v>
      </c>
      <c r="V2012" s="64" t="s">
        <v>653</v>
      </c>
    </row>
    <row r="2013" spans="20:22" x14ac:dyDescent="0.2">
      <c r="T2013" s="62" t="s">
        <v>2694</v>
      </c>
      <c r="U2013" s="77" t="s">
        <v>2694</v>
      </c>
      <c r="V2013" s="64" t="s">
        <v>621</v>
      </c>
    </row>
    <row r="2014" spans="20:22" x14ac:dyDescent="0.2">
      <c r="T2014" s="62" t="s">
        <v>2695</v>
      </c>
      <c r="U2014" s="77" t="s">
        <v>2695</v>
      </c>
      <c r="V2014" s="64" t="s">
        <v>624</v>
      </c>
    </row>
    <row r="2015" spans="20:22" x14ac:dyDescent="0.2">
      <c r="T2015" s="62" t="s">
        <v>2696</v>
      </c>
      <c r="U2015" s="77" t="s">
        <v>2696</v>
      </c>
      <c r="V2015" s="64" t="s">
        <v>643</v>
      </c>
    </row>
    <row r="2016" spans="20:22" x14ac:dyDescent="0.2">
      <c r="T2016" s="62" t="s">
        <v>2697</v>
      </c>
      <c r="U2016" s="77" t="s">
        <v>2697</v>
      </c>
      <c r="V2016" s="64" t="s">
        <v>645</v>
      </c>
    </row>
    <row r="2017" spans="20:22" x14ac:dyDescent="0.2">
      <c r="T2017" s="62" t="s">
        <v>2698</v>
      </c>
      <c r="U2017" s="77" t="s">
        <v>2698</v>
      </c>
      <c r="V2017" s="64" t="s">
        <v>647</v>
      </c>
    </row>
    <row r="2018" spans="20:22" x14ac:dyDescent="0.2">
      <c r="T2018" s="62" t="s">
        <v>2699</v>
      </c>
      <c r="U2018" s="77" t="s">
        <v>2699</v>
      </c>
      <c r="V2018" s="64" t="s">
        <v>650</v>
      </c>
    </row>
    <row r="2019" spans="20:22" x14ac:dyDescent="0.2">
      <c r="T2019" s="62" t="s">
        <v>2700</v>
      </c>
      <c r="U2019" s="77" t="s">
        <v>2700</v>
      </c>
      <c r="V2019" s="64" t="s">
        <v>653</v>
      </c>
    </row>
    <row r="2020" spans="20:22" x14ac:dyDescent="0.2">
      <c r="T2020" s="62" t="s">
        <v>2701</v>
      </c>
      <c r="U2020" s="77" t="s">
        <v>2701</v>
      </c>
      <c r="V2020" s="64" t="s">
        <v>621</v>
      </c>
    </row>
    <row r="2021" spans="20:22" x14ac:dyDescent="0.2">
      <c r="T2021" s="62" t="s">
        <v>2702</v>
      </c>
      <c r="U2021" s="77" t="s">
        <v>2702</v>
      </c>
      <c r="V2021" s="64" t="s">
        <v>624</v>
      </c>
    </row>
    <row r="2022" spans="20:22" x14ac:dyDescent="0.2">
      <c r="T2022" s="62" t="s">
        <v>2703</v>
      </c>
      <c r="U2022" s="77" t="s">
        <v>2703</v>
      </c>
      <c r="V2022" s="64" t="s">
        <v>643</v>
      </c>
    </row>
    <row r="2023" spans="20:22" x14ac:dyDescent="0.2">
      <c r="T2023" s="62" t="s">
        <v>2704</v>
      </c>
      <c r="U2023" s="77" t="s">
        <v>2704</v>
      </c>
      <c r="V2023" s="64" t="s">
        <v>645</v>
      </c>
    </row>
    <row r="2024" spans="20:22" x14ac:dyDescent="0.2">
      <c r="T2024" s="62" t="s">
        <v>2705</v>
      </c>
      <c r="U2024" s="77" t="s">
        <v>2705</v>
      </c>
      <c r="V2024" s="64" t="s">
        <v>647</v>
      </c>
    </row>
    <row r="2025" spans="20:22" x14ac:dyDescent="0.2">
      <c r="T2025" s="62" t="s">
        <v>2706</v>
      </c>
      <c r="U2025" s="77" t="s">
        <v>2706</v>
      </c>
      <c r="V2025" s="64" t="s">
        <v>650</v>
      </c>
    </row>
    <row r="2026" spans="20:22" x14ac:dyDescent="0.2">
      <c r="T2026" s="62" t="s">
        <v>2707</v>
      </c>
      <c r="U2026" s="77" t="s">
        <v>2707</v>
      </c>
      <c r="V2026" s="64" t="s">
        <v>653</v>
      </c>
    </row>
    <row r="2027" spans="20:22" x14ac:dyDescent="0.2">
      <c r="T2027" s="62" t="s">
        <v>2708</v>
      </c>
      <c r="U2027" s="77" t="s">
        <v>2708</v>
      </c>
      <c r="V2027" s="64" t="s">
        <v>621</v>
      </c>
    </row>
    <row r="2028" spans="20:22" x14ac:dyDescent="0.2">
      <c r="T2028" s="62" t="s">
        <v>2709</v>
      </c>
      <c r="U2028" s="77" t="s">
        <v>2709</v>
      </c>
      <c r="V2028" s="64" t="s">
        <v>624</v>
      </c>
    </row>
    <row r="2029" spans="20:22" x14ac:dyDescent="0.2">
      <c r="T2029" s="62" t="s">
        <v>2710</v>
      </c>
      <c r="U2029" s="77" t="s">
        <v>2710</v>
      </c>
      <c r="V2029" s="64" t="s">
        <v>643</v>
      </c>
    </row>
    <row r="2030" spans="20:22" x14ac:dyDescent="0.2">
      <c r="T2030" s="62" t="s">
        <v>2711</v>
      </c>
      <c r="U2030" s="77" t="s">
        <v>2711</v>
      </c>
      <c r="V2030" s="64" t="s">
        <v>645</v>
      </c>
    </row>
    <row r="2031" spans="20:22" x14ac:dyDescent="0.2">
      <c r="T2031" s="62" t="s">
        <v>2712</v>
      </c>
      <c r="U2031" s="77" t="s">
        <v>2712</v>
      </c>
      <c r="V2031" s="64" t="s">
        <v>647</v>
      </c>
    </row>
    <row r="2032" spans="20:22" x14ac:dyDescent="0.2">
      <c r="T2032" s="62" t="s">
        <v>2713</v>
      </c>
      <c r="U2032" s="77" t="s">
        <v>2713</v>
      </c>
      <c r="V2032" s="64" t="s">
        <v>650</v>
      </c>
    </row>
    <row r="2033" spans="20:22" x14ac:dyDescent="0.2">
      <c r="T2033" s="62" t="s">
        <v>2714</v>
      </c>
      <c r="U2033" s="77" t="s">
        <v>2714</v>
      </c>
      <c r="V2033" s="64" t="s">
        <v>653</v>
      </c>
    </row>
    <row r="2034" spans="20:22" x14ac:dyDescent="0.2">
      <c r="T2034" s="62" t="s">
        <v>2715</v>
      </c>
      <c r="U2034" s="77" t="s">
        <v>2715</v>
      </c>
      <c r="V2034" s="64" t="s">
        <v>621</v>
      </c>
    </row>
    <row r="2035" spans="20:22" x14ac:dyDescent="0.2">
      <c r="T2035" s="62" t="s">
        <v>2716</v>
      </c>
      <c r="U2035" s="77" t="s">
        <v>2716</v>
      </c>
      <c r="V2035" s="64" t="s">
        <v>624</v>
      </c>
    </row>
    <row r="2036" spans="20:22" x14ac:dyDescent="0.2">
      <c r="T2036" s="62" t="s">
        <v>2717</v>
      </c>
      <c r="U2036" s="77" t="s">
        <v>2717</v>
      </c>
      <c r="V2036" s="64" t="s">
        <v>643</v>
      </c>
    </row>
    <row r="2037" spans="20:22" x14ac:dyDescent="0.2">
      <c r="T2037" s="62" t="s">
        <v>2718</v>
      </c>
      <c r="U2037" s="77" t="s">
        <v>2718</v>
      </c>
      <c r="V2037" s="64" t="s">
        <v>645</v>
      </c>
    </row>
    <row r="2038" spans="20:22" x14ac:dyDescent="0.2">
      <c r="T2038" s="62" t="s">
        <v>2719</v>
      </c>
      <c r="U2038" s="77" t="s">
        <v>2719</v>
      </c>
      <c r="V2038" s="64" t="s">
        <v>647</v>
      </c>
    </row>
    <row r="2039" spans="20:22" x14ac:dyDescent="0.2">
      <c r="T2039" s="62" t="s">
        <v>2720</v>
      </c>
      <c r="U2039" s="77" t="s">
        <v>2720</v>
      </c>
      <c r="V2039" s="64" t="s">
        <v>650</v>
      </c>
    </row>
    <row r="2040" spans="20:22" x14ac:dyDescent="0.2">
      <c r="T2040" s="62" t="s">
        <v>2721</v>
      </c>
      <c r="U2040" s="77" t="s">
        <v>2721</v>
      </c>
      <c r="V2040" s="64" t="s">
        <v>653</v>
      </c>
    </row>
    <row r="2041" spans="20:22" x14ac:dyDescent="0.2">
      <c r="T2041" s="62" t="s">
        <v>2722</v>
      </c>
      <c r="U2041" s="77" t="s">
        <v>2722</v>
      </c>
      <c r="V2041" s="64" t="s">
        <v>621</v>
      </c>
    </row>
    <row r="2042" spans="20:22" x14ac:dyDescent="0.2">
      <c r="T2042" s="62" t="s">
        <v>2723</v>
      </c>
      <c r="U2042" s="77" t="s">
        <v>2723</v>
      </c>
      <c r="V2042" s="64" t="s">
        <v>624</v>
      </c>
    </row>
    <row r="2043" spans="20:22" x14ac:dyDescent="0.2">
      <c r="T2043" s="62" t="s">
        <v>2724</v>
      </c>
      <c r="U2043" s="77" t="s">
        <v>2724</v>
      </c>
      <c r="V2043" s="64" t="s">
        <v>643</v>
      </c>
    </row>
    <row r="2044" spans="20:22" x14ac:dyDescent="0.2">
      <c r="T2044" s="62" t="s">
        <v>2725</v>
      </c>
      <c r="U2044" s="77" t="s">
        <v>2725</v>
      </c>
      <c r="V2044" s="64" t="s">
        <v>645</v>
      </c>
    </row>
    <row r="2045" spans="20:22" x14ac:dyDescent="0.2">
      <c r="T2045" s="62" t="s">
        <v>2726</v>
      </c>
      <c r="U2045" s="77" t="s">
        <v>2726</v>
      </c>
      <c r="V2045" s="64" t="s">
        <v>647</v>
      </c>
    </row>
    <row r="2046" spans="20:22" x14ac:dyDescent="0.2">
      <c r="T2046" s="62" t="s">
        <v>2727</v>
      </c>
      <c r="U2046" s="77" t="s">
        <v>2727</v>
      </c>
      <c r="V2046" s="64" t="s">
        <v>650</v>
      </c>
    </row>
    <row r="2047" spans="20:22" x14ac:dyDescent="0.2">
      <c r="T2047" s="62" t="s">
        <v>2728</v>
      </c>
      <c r="U2047" s="77" t="s">
        <v>2728</v>
      </c>
      <c r="V2047" s="64" t="s">
        <v>653</v>
      </c>
    </row>
    <row r="2048" spans="20:22" x14ac:dyDescent="0.2">
      <c r="T2048" s="62" t="s">
        <v>2729</v>
      </c>
      <c r="U2048" s="77" t="s">
        <v>2729</v>
      </c>
      <c r="V2048" s="64" t="s">
        <v>621</v>
      </c>
    </row>
    <row r="2049" spans="20:22" x14ac:dyDescent="0.2">
      <c r="T2049" s="62" t="s">
        <v>2730</v>
      </c>
      <c r="U2049" s="77" t="s">
        <v>2730</v>
      </c>
      <c r="V2049" s="64" t="s">
        <v>624</v>
      </c>
    </row>
    <row r="2050" spans="20:22" x14ac:dyDescent="0.2">
      <c r="T2050" s="62" t="s">
        <v>2731</v>
      </c>
      <c r="U2050" s="77" t="s">
        <v>2731</v>
      </c>
      <c r="V2050" s="64" t="s">
        <v>643</v>
      </c>
    </row>
    <row r="2051" spans="20:22" x14ac:dyDescent="0.2">
      <c r="T2051" s="62" t="s">
        <v>2732</v>
      </c>
      <c r="U2051" s="77" t="s">
        <v>2732</v>
      </c>
      <c r="V2051" s="64" t="s">
        <v>645</v>
      </c>
    </row>
    <row r="2052" spans="20:22" x14ac:dyDescent="0.2">
      <c r="T2052" s="62" t="s">
        <v>2733</v>
      </c>
      <c r="U2052" s="77" t="s">
        <v>2733</v>
      </c>
      <c r="V2052" s="64" t="s">
        <v>647</v>
      </c>
    </row>
    <row r="2053" spans="20:22" x14ac:dyDescent="0.2">
      <c r="T2053" s="62" t="s">
        <v>2734</v>
      </c>
      <c r="U2053" s="77" t="s">
        <v>2734</v>
      </c>
      <c r="V2053" s="64" t="s">
        <v>650</v>
      </c>
    </row>
    <row r="2054" spans="20:22" x14ac:dyDescent="0.2">
      <c r="T2054" s="62" t="s">
        <v>2735</v>
      </c>
      <c r="U2054" s="77" t="s">
        <v>2735</v>
      </c>
      <c r="V2054" s="64" t="s">
        <v>653</v>
      </c>
    </row>
    <row r="2055" spans="20:22" x14ac:dyDescent="0.2">
      <c r="T2055" s="62" t="s">
        <v>2736</v>
      </c>
      <c r="U2055" s="77" t="s">
        <v>2736</v>
      </c>
      <c r="V2055" s="64" t="s">
        <v>621</v>
      </c>
    </row>
    <row r="2056" spans="20:22" x14ac:dyDescent="0.2">
      <c r="T2056" s="62" t="s">
        <v>2737</v>
      </c>
      <c r="U2056" s="77" t="s">
        <v>2737</v>
      </c>
      <c r="V2056" s="64" t="s">
        <v>624</v>
      </c>
    </row>
    <row r="2057" spans="20:22" x14ac:dyDescent="0.2">
      <c r="T2057" s="62" t="s">
        <v>2738</v>
      </c>
      <c r="U2057" s="77" t="s">
        <v>2738</v>
      </c>
      <c r="V2057" s="64" t="s">
        <v>643</v>
      </c>
    </row>
    <row r="2058" spans="20:22" x14ac:dyDescent="0.2">
      <c r="T2058" s="62" t="s">
        <v>2739</v>
      </c>
      <c r="U2058" s="77" t="s">
        <v>2739</v>
      </c>
      <c r="V2058" s="64" t="s">
        <v>645</v>
      </c>
    </row>
    <row r="2059" spans="20:22" x14ac:dyDescent="0.2">
      <c r="T2059" s="62" t="s">
        <v>2740</v>
      </c>
      <c r="U2059" s="77" t="s">
        <v>2740</v>
      </c>
      <c r="V2059" s="64" t="s">
        <v>647</v>
      </c>
    </row>
    <row r="2060" spans="20:22" x14ac:dyDescent="0.2">
      <c r="T2060" s="62" t="s">
        <v>2741</v>
      </c>
      <c r="U2060" s="77" t="s">
        <v>2741</v>
      </c>
      <c r="V2060" s="64" t="s">
        <v>650</v>
      </c>
    </row>
    <row r="2061" spans="20:22" x14ac:dyDescent="0.2">
      <c r="T2061" s="62" t="s">
        <v>2742</v>
      </c>
      <c r="U2061" s="77" t="s">
        <v>2742</v>
      </c>
      <c r="V2061" s="64" t="s">
        <v>653</v>
      </c>
    </row>
    <row r="2062" spans="20:22" x14ac:dyDescent="0.2">
      <c r="T2062" s="62" t="s">
        <v>2743</v>
      </c>
      <c r="U2062" s="77" t="s">
        <v>2743</v>
      </c>
      <c r="V2062" s="64" t="s">
        <v>621</v>
      </c>
    </row>
    <row r="2063" spans="20:22" x14ac:dyDescent="0.2">
      <c r="T2063" s="62" t="s">
        <v>2744</v>
      </c>
      <c r="U2063" s="77" t="s">
        <v>2744</v>
      </c>
      <c r="V2063" s="64" t="s">
        <v>624</v>
      </c>
    </row>
    <row r="2064" spans="20:22" x14ac:dyDescent="0.2">
      <c r="T2064" s="62" t="s">
        <v>2745</v>
      </c>
      <c r="U2064" s="77" t="s">
        <v>2745</v>
      </c>
      <c r="V2064" s="64" t="s">
        <v>643</v>
      </c>
    </row>
    <row r="2065" spans="20:22" x14ac:dyDescent="0.2">
      <c r="T2065" s="62" t="s">
        <v>2746</v>
      </c>
      <c r="U2065" s="77" t="s">
        <v>2746</v>
      </c>
      <c r="V2065" s="64" t="s">
        <v>645</v>
      </c>
    </row>
    <row r="2066" spans="20:22" x14ac:dyDescent="0.2">
      <c r="T2066" s="62" t="s">
        <v>2747</v>
      </c>
      <c r="U2066" s="77" t="s">
        <v>2747</v>
      </c>
      <c r="V2066" s="64" t="s">
        <v>647</v>
      </c>
    </row>
    <row r="2067" spans="20:22" x14ac:dyDescent="0.2">
      <c r="T2067" s="62" t="s">
        <v>2748</v>
      </c>
      <c r="U2067" s="77" t="s">
        <v>2748</v>
      </c>
      <c r="V2067" s="64" t="s">
        <v>650</v>
      </c>
    </row>
    <row r="2068" spans="20:22" x14ac:dyDescent="0.2">
      <c r="T2068" s="62" t="s">
        <v>2749</v>
      </c>
      <c r="U2068" s="77" t="s">
        <v>2749</v>
      </c>
      <c r="V2068" s="64" t="s">
        <v>653</v>
      </c>
    </row>
    <row r="2069" spans="20:22" x14ac:dyDescent="0.2">
      <c r="T2069" s="62" t="s">
        <v>2750</v>
      </c>
      <c r="U2069" s="77" t="s">
        <v>2750</v>
      </c>
      <c r="V2069" s="64" t="s">
        <v>621</v>
      </c>
    </row>
    <row r="2070" spans="20:22" x14ac:dyDescent="0.2">
      <c r="T2070" s="62" t="s">
        <v>2751</v>
      </c>
      <c r="U2070" s="77" t="s">
        <v>2751</v>
      </c>
      <c r="V2070" s="64" t="s">
        <v>624</v>
      </c>
    </row>
    <row r="2071" spans="20:22" x14ac:dyDescent="0.2">
      <c r="T2071" s="62" t="s">
        <v>2752</v>
      </c>
      <c r="U2071" s="77" t="s">
        <v>2752</v>
      </c>
      <c r="V2071" s="64" t="s">
        <v>643</v>
      </c>
    </row>
    <row r="2072" spans="20:22" x14ac:dyDescent="0.2">
      <c r="T2072" s="62" t="s">
        <v>2753</v>
      </c>
      <c r="U2072" s="77" t="s">
        <v>2753</v>
      </c>
      <c r="V2072" s="64" t="s">
        <v>645</v>
      </c>
    </row>
    <row r="2073" spans="20:22" x14ac:dyDescent="0.2">
      <c r="T2073" s="62" t="s">
        <v>2754</v>
      </c>
      <c r="U2073" s="77" t="s">
        <v>2754</v>
      </c>
      <c r="V2073" s="64" t="s">
        <v>647</v>
      </c>
    </row>
    <row r="2074" spans="20:22" x14ac:dyDescent="0.2">
      <c r="T2074" s="62" t="s">
        <v>2755</v>
      </c>
      <c r="U2074" s="77" t="s">
        <v>2755</v>
      </c>
      <c r="V2074" s="64" t="s">
        <v>650</v>
      </c>
    </row>
    <row r="2075" spans="20:22" x14ac:dyDescent="0.2">
      <c r="T2075" s="62" t="s">
        <v>2756</v>
      </c>
      <c r="U2075" s="77" t="s">
        <v>2756</v>
      </c>
      <c r="V2075" s="64" t="s">
        <v>653</v>
      </c>
    </row>
    <row r="2076" spans="20:22" x14ac:dyDescent="0.2">
      <c r="T2076" s="62" t="s">
        <v>2757</v>
      </c>
      <c r="U2076" s="77" t="s">
        <v>2757</v>
      </c>
      <c r="V2076" s="64" t="s">
        <v>621</v>
      </c>
    </row>
    <row r="2077" spans="20:22" x14ac:dyDescent="0.2">
      <c r="T2077" s="62" t="s">
        <v>2758</v>
      </c>
      <c r="U2077" s="77" t="s">
        <v>2758</v>
      </c>
      <c r="V2077" s="64" t="s">
        <v>624</v>
      </c>
    </row>
    <row r="2078" spans="20:22" x14ac:dyDescent="0.2">
      <c r="T2078" s="62" t="s">
        <v>2759</v>
      </c>
      <c r="U2078" s="77" t="s">
        <v>2759</v>
      </c>
      <c r="V2078" s="64" t="s">
        <v>643</v>
      </c>
    </row>
    <row r="2079" spans="20:22" x14ac:dyDescent="0.2">
      <c r="T2079" s="62" t="s">
        <v>2760</v>
      </c>
      <c r="U2079" s="77" t="s">
        <v>2760</v>
      </c>
      <c r="V2079" s="64" t="s">
        <v>645</v>
      </c>
    </row>
    <row r="2080" spans="20:22" x14ac:dyDescent="0.2">
      <c r="T2080" s="62" t="s">
        <v>2761</v>
      </c>
      <c r="U2080" s="77" t="s">
        <v>2761</v>
      </c>
      <c r="V2080" s="64" t="s">
        <v>647</v>
      </c>
    </row>
    <row r="2081" spans="20:22" x14ac:dyDescent="0.2">
      <c r="T2081" s="62" t="s">
        <v>2762</v>
      </c>
      <c r="U2081" s="77" t="s">
        <v>2762</v>
      </c>
      <c r="V2081" s="64" t="s">
        <v>650</v>
      </c>
    </row>
    <row r="2082" spans="20:22" x14ac:dyDescent="0.2">
      <c r="T2082" s="62" t="s">
        <v>2763</v>
      </c>
      <c r="U2082" s="77" t="s">
        <v>2763</v>
      </c>
      <c r="V2082" s="64" t="s">
        <v>653</v>
      </c>
    </row>
    <row r="2083" spans="20:22" x14ac:dyDescent="0.2">
      <c r="T2083" s="62" t="s">
        <v>2764</v>
      </c>
      <c r="U2083" s="77" t="s">
        <v>2764</v>
      </c>
      <c r="V2083" s="64" t="s">
        <v>621</v>
      </c>
    </row>
    <row r="2084" spans="20:22" x14ac:dyDescent="0.2">
      <c r="T2084" s="62" t="s">
        <v>2765</v>
      </c>
      <c r="U2084" s="77" t="s">
        <v>2765</v>
      </c>
      <c r="V2084" s="64" t="s">
        <v>624</v>
      </c>
    </row>
    <row r="2085" spans="20:22" x14ac:dyDescent="0.2">
      <c r="T2085" s="62" t="s">
        <v>2766</v>
      </c>
      <c r="U2085" s="77" t="s">
        <v>2766</v>
      </c>
      <c r="V2085" s="64" t="s">
        <v>643</v>
      </c>
    </row>
    <row r="2086" spans="20:22" x14ac:dyDescent="0.2">
      <c r="T2086" s="62" t="s">
        <v>2767</v>
      </c>
      <c r="U2086" s="77" t="s">
        <v>2767</v>
      </c>
      <c r="V2086" s="64" t="s">
        <v>645</v>
      </c>
    </row>
    <row r="2087" spans="20:22" x14ac:dyDescent="0.2">
      <c r="T2087" s="62" t="s">
        <v>2768</v>
      </c>
      <c r="U2087" s="77" t="s">
        <v>2768</v>
      </c>
      <c r="V2087" s="64" t="s">
        <v>647</v>
      </c>
    </row>
    <row r="2088" spans="20:22" x14ac:dyDescent="0.2">
      <c r="T2088" s="62" t="s">
        <v>2769</v>
      </c>
      <c r="U2088" s="77" t="s">
        <v>2769</v>
      </c>
      <c r="V2088" s="64" t="s">
        <v>650</v>
      </c>
    </row>
    <row r="2089" spans="20:22" x14ac:dyDescent="0.2">
      <c r="T2089" s="62" t="s">
        <v>2770</v>
      </c>
      <c r="U2089" s="77" t="s">
        <v>2770</v>
      </c>
      <c r="V2089" s="64" t="s">
        <v>653</v>
      </c>
    </row>
    <row r="2090" spans="20:22" x14ac:dyDescent="0.2">
      <c r="T2090" s="62" t="s">
        <v>2771</v>
      </c>
      <c r="U2090" s="77" t="s">
        <v>2771</v>
      </c>
      <c r="V2090" s="64" t="s">
        <v>621</v>
      </c>
    </row>
    <row r="2091" spans="20:22" x14ac:dyDescent="0.2">
      <c r="T2091" s="62" t="s">
        <v>2772</v>
      </c>
      <c r="U2091" s="77" t="s">
        <v>2772</v>
      </c>
      <c r="V2091" s="64" t="s">
        <v>624</v>
      </c>
    </row>
    <row r="2092" spans="20:22" x14ac:dyDescent="0.2">
      <c r="T2092" s="62" t="s">
        <v>2773</v>
      </c>
      <c r="U2092" s="77" t="s">
        <v>2773</v>
      </c>
      <c r="V2092" s="64" t="s">
        <v>643</v>
      </c>
    </row>
    <row r="2093" spans="20:22" x14ac:dyDescent="0.2">
      <c r="T2093" s="62" t="s">
        <v>2774</v>
      </c>
      <c r="U2093" s="77" t="s">
        <v>2774</v>
      </c>
      <c r="V2093" s="64" t="s">
        <v>645</v>
      </c>
    </row>
    <row r="2094" spans="20:22" x14ac:dyDescent="0.2">
      <c r="T2094" s="62" t="s">
        <v>2775</v>
      </c>
      <c r="U2094" s="77" t="s">
        <v>2775</v>
      </c>
      <c r="V2094" s="64" t="s">
        <v>647</v>
      </c>
    </row>
    <row r="2095" spans="20:22" x14ac:dyDescent="0.2">
      <c r="T2095" s="62" t="s">
        <v>2776</v>
      </c>
      <c r="U2095" s="77" t="s">
        <v>2776</v>
      </c>
      <c r="V2095" s="64" t="s">
        <v>650</v>
      </c>
    </row>
    <row r="2096" spans="20:22" x14ac:dyDescent="0.2">
      <c r="T2096" s="62" t="s">
        <v>2777</v>
      </c>
      <c r="U2096" s="77" t="s">
        <v>2777</v>
      </c>
      <c r="V2096" s="64" t="s">
        <v>653</v>
      </c>
    </row>
    <row r="2097" spans="20:22" x14ac:dyDescent="0.2">
      <c r="T2097" s="62" t="s">
        <v>2778</v>
      </c>
      <c r="U2097" s="77" t="s">
        <v>2778</v>
      </c>
      <c r="V2097" s="64" t="s">
        <v>621</v>
      </c>
    </row>
    <row r="2098" spans="20:22" x14ac:dyDescent="0.2">
      <c r="T2098" s="62" t="s">
        <v>2779</v>
      </c>
      <c r="U2098" s="77" t="s">
        <v>2779</v>
      </c>
      <c r="V2098" s="64" t="s">
        <v>624</v>
      </c>
    </row>
    <row r="2099" spans="20:22" x14ac:dyDescent="0.2">
      <c r="T2099" s="62" t="s">
        <v>2780</v>
      </c>
      <c r="U2099" s="77" t="s">
        <v>2780</v>
      </c>
      <c r="V2099" s="64" t="s">
        <v>643</v>
      </c>
    </row>
    <row r="2100" spans="20:22" x14ac:dyDescent="0.2">
      <c r="T2100" s="62" t="s">
        <v>2781</v>
      </c>
      <c r="U2100" s="77" t="s">
        <v>2781</v>
      </c>
      <c r="V2100" s="64" t="s">
        <v>645</v>
      </c>
    </row>
    <row r="2101" spans="20:22" x14ac:dyDescent="0.2">
      <c r="T2101" s="62" t="s">
        <v>2782</v>
      </c>
      <c r="U2101" s="77" t="s">
        <v>2782</v>
      </c>
      <c r="V2101" s="64" t="s">
        <v>647</v>
      </c>
    </row>
    <row r="2102" spans="20:22" x14ac:dyDescent="0.2">
      <c r="T2102" s="62" t="s">
        <v>2783</v>
      </c>
      <c r="U2102" s="77" t="s">
        <v>2783</v>
      </c>
      <c r="V2102" s="64" t="s">
        <v>650</v>
      </c>
    </row>
    <row r="2103" spans="20:22" x14ac:dyDescent="0.2">
      <c r="T2103" s="62" t="s">
        <v>2784</v>
      </c>
      <c r="U2103" s="77" t="s">
        <v>2784</v>
      </c>
      <c r="V2103" s="64" t="s">
        <v>653</v>
      </c>
    </row>
    <row r="2104" spans="20:22" x14ac:dyDescent="0.2">
      <c r="T2104" s="62" t="s">
        <v>2785</v>
      </c>
      <c r="U2104" s="77" t="s">
        <v>2785</v>
      </c>
      <c r="V2104" s="64" t="s">
        <v>621</v>
      </c>
    </row>
    <row r="2105" spans="20:22" x14ac:dyDescent="0.2">
      <c r="T2105" s="62" t="s">
        <v>2786</v>
      </c>
      <c r="U2105" s="77" t="s">
        <v>2786</v>
      </c>
      <c r="V2105" s="64" t="s">
        <v>624</v>
      </c>
    </row>
    <row r="2106" spans="20:22" x14ac:dyDescent="0.2">
      <c r="T2106" s="62" t="s">
        <v>2787</v>
      </c>
      <c r="U2106" s="77" t="s">
        <v>2787</v>
      </c>
      <c r="V2106" s="64" t="s">
        <v>643</v>
      </c>
    </row>
    <row r="2107" spans="20:22" x14ac:dyDescent="0.2">
      <c r="T2107" s="62" t="s">
        <v>2788</v>
      </c>
      <c r="U2107" s="77" t="s">
        <v>2788</v>
      </c>
      <c r="V2107" s="64" t="s">
        <v>645</v>
      </c>
    </row>
    <row r="2108" spans="20:22" x14ac:dyDescent="0.2">
      <c r="T2108" s="62" t="s">
        <v>2789</v>
      </c>
      <c r="U2108" s="77" t="s">
        <v>2789</v>
      </c>
      <c r="V2108" s="64" t="s">
        <v>647</v>
      </c>
    </row>
    <row r="2109" spans="20:22" x14ac:dyDescent="0.2">
      <c r="T2109" s="62" t="s">
        <v>2790</v>
      </c>
      <c r="U2109" s="77" t="s">
        <v>2790</v>
      </c>
      <c r="V2109" s="64" t="s">
        <v>650</v>
      </c>
    </row>
    <row r="2110" spans="20:22" x14ac:dyDescent="0.2">
      <c r="T2110" s="62" t="s">
        <v>2791</v>
      </c>
      <c r="U2110" s="77" t="s">
        <v>2791</v>
      </c>
      <c r="V2110" s="64" t="s">
        <v>653</v>
      </c>
    </row>
    <row r="2111" spans="20:22" x14ac:dyDescent="0.2">
      <c r="T2111" s="62" t="s">
        <v>2792</v>
      </c>
      <c r="U2111" s="77" t="s">
        <v>2792</v>
      </c>
      <c r="V2111" s="64" t="s">
        <v>621</v>
      </c>
    </row>
    <row r="2112" spans="20:22" x14ac:dyDescent="0.2">
      <c r="T2112" s="62" t="s">
        <v>2793</v>
      </c>
      <c r="U2112" s="77" t="s">
        <v>2793</v>
      </c>
      <c r="V2112" s="64" t="s">
        <v>624</v>
      </c>
    </row>
    <row r="2113" spans="20:22" x14ac:dyDescent="0.2">
      <c r="T2113" s="62" t="s">
        <v>2794</v>
      </c>
      <c r="U2113" s="77" t="s">
        <v>2794</v>
      </c>
      <c r="V2113" s="64" t="s">
        <v>643</v>
      </c>
    </row>
    <row r="2114" spans="20:22" x14ac:dyDescent="0.2">
      <c r="T2114" s="62" t="s">
        <v>2795</v>
      </c>
      <c r="U2114" s="77" t="s">
        <v>2795</v>
      </c>
      <c r="V2114" s="64" t="s">
        <v>645</v>
      </c>
    </row>
    <row r="2115" spans="20:22" x14ac:dyDescent="0.2">
      <c r="T2115" s="62" t="s">
        <v>2796</v>
      </c>
      <c r="U2115" s="77" t="s">
        <v>2796</v>
      </c>
      <c r="V2115" s="64" t="s">
        <v>647</v>
      </c>
    </row>
    <row r="2116" spans="20:22" x14ac:dyDescent="0.2">
      <c r="T2116" s="62" t="s">
        <v>2797</v>
      </c>
      <c r="U2116" s="77" t="s">
        <v>2797</v>
      </c>
      <c r="V2116" s="64" t="s">
        <v>650</v>
      </c>
    </row>
    <row r="2117" spans="20:22" x14ac:dyDescent="0.2">
      <c r="T2117" s="62" t="s">
        <v>2798</v>
      </c>
      <c r="U2117" s="77" t="s">
        <v>2798</v>
      </c>
      <c r="V2117" s="64" t="s">
        <v>653</v>
      </c>
    </row>
    <row r="2118" spans="20:22" x14ac:dyDescent="0.2">
      <c r="T2118" s="62" t="s">
        <v>2799</v>
      </c>
      <c r="U2118" s="77" t="s">
        <v>2799</v>
      </c>
      <c r="V2118" s="64" t="s">
        <v>621</v>
      </c>
    </row>
    <row r="2119" spans="20:22" x14ac:dyDescent="0.2">
      <c r="T2119" s="62" t="s">
        <v>2800</v>
      </c>
      <c r="U2119" s="77" t="s">
        <v>2800</v>
      </c>
      <c r="V2119" s="64" t="s">
        <v>624</v>
      </c>
    </row>
    <row r="2120" spans="20:22" x14ac:dyDescent="0.2">
      <c r="T2120" s="62" t="s">
        <v>2801</v>
      </c>
      <c r="U2120" s="77" t="s">
        <v>2801</v>
      </c>
      <c r="V2120" s="64" t="s">
        <v>643</v>
      </c>
    </row>
    <row r="2121" spans="20:22" x14ac:dyDescent="0.2">
      <c r="T2121" s="62" t="s">
        <v>2802</v>
      </c>
      <c r="U2121" s="77" t="s">
        <v>2802</v>
      </c>
      <c r="V2121" s="64" t="s">
        <v>645</v>
      </c>
    </row>
    <row r="2122" spans="20:22" x14ac:dyDescent="0.2">
      <c r="T2122" s="62" t="s">
        <v>2803</v>
      </c>
      <c r="U2122" s="77" t="s">
        <v>2803</v>
      </c>
      <c r="V2122" s="64" t="s">
        <v>647</v>
      </c>
    </row>
    <row r="2123" spans="20:22" x14ac:dyDescent="0.2">
      <c r="T2123" s="62" t="s">
        <v>2804</v>
      </c>
      <c r="U2123" s="77" t="s">
        <v>2804</v>
      </c>
      <c r="V2123" s="64" t="s">
        <v>650</v>
      </c>
    </row>
    <row r="2124" spans="20:22" x14ac:dyDescent="0.2">
      <c r="T2124" s="62" t="s">
        <v>2805</v>
      </c>
      <c r="U2124" s="77" t="s">
        <v>2805</v>
      </c>
      <c r="V2124" s="64" t="s">
        <v>653</v>
      </c>
    </row>
    <row r="2125" spans="20:22" x14ac:dyDescent="0.2">
      <c r="T2125" s="62" t="s">
        <v>2806</v>
      </c>
      <c r="U2125" s="77" t="s">
        <v>2806</v>
      </c>
      <c r="V2125" s="64" t="s">
        <v>621</v>
      </c>
    </row>
    <row r="2126" spans="20:22" x14ac:dyDescent="0.2">
      <c r="T2126" s="62" t="s">
        <v>2808</v>
      </c>
      <c r="U2126" s="77" t="s">
        <v>2808</v>
      </c>
      <c r="V2126" s="64" t="s">
        <v>624</v>
      </c>
    </row>
    <row r="2127" spans="20:22" x14ac:dyDescent="0.2">
      <c r="T2127" s="62" t="s">
        <v>2809</v>
      </c>
      <c r="U2127" s="77" t="s">
        <v>2809</v>
      </c>
      <c r="V2127" s="64" t="s">
        <v>643</v>
      </c>
    </row>
    <row r="2128" spans="20:22" x14ac:dyDescent="0.2">
      <c r="T2128" s="62" t="s">
        <v>2810</v>
      </c>
      <c r="U2128" s="77" t="s">
        <v>2810</v>
      </c>
      <c r="V2128" s="64" t="s">
        <v>645</v>
      </c>
    </row>
    <row r="2129" spans="20:22" x14ac:dyDescent="0.2">
      <c r="T2129" s="62" t="s">
        <v>2811</v>
      </c>
      <c r="U2129" s="77" t="s">
        <v>2811</v>
      </c>
      <c r="V2129" s="64" t="s">
        <v>647</v>
      </c>
    </row>
    <row r="2130" spans="20:22" x14ac:dyDescent="0.2">
      <c r="T2130" s="62" t="s">
        <v>2812</v>
      </c>
      <c r="U2130" s="77" t="s">
        <v>2812</v>
      </c>
      <c r="V2130" s="64" t="s">
        <v>650</v>
      </c>
    </row>
    <row r="2131" spans="20:22" x14ac:dyDescent="0.2">
      <c r="T2131" s="62" t="s">
        <v>2813</v>
      </c>
      <c r="U2131" s="77" t="s">
        <v>2813</v>
      </c>
      <c r="V2131" s="64" t="s">
        <v>653</v>
      </c>
    </row>
    <row r="2132" spans="20:22" x14ac:dyDescent="0.2">
      <c r="T2132" s="62" t="s">
        <v>2814</v>
      </c>
      <c r="U2132" s="77" t="s">
        <v>2814</v>
      </c>
      <c r="V2132" s="64" t="s">
        <v>621</v>
      </c>
    </row>
    <row r="2133" spans="20:22" x14ac:dyDescent="0.2">
      <c r="T2133" s="62" t="s">
        <v>2815</v>
      </c>
      <c r="U2133" s="77" t="s">
        <v>2815</v>
      </c>
      <c r="V2133" s="64" t="s">
        <v>624</v>
      </c>
    </row>
    <row r="2134" spans="20:22" x14ac:dyDescent="0.2">
      <c r="T2134" s="62" t="s">
        <v>2816</v>
      </c>
      <c r="U2134" s="77" t="s">
        <v>2816</v>
      </c>
      <c r="V2134" s="64" t="s">
        <v>643</v>
      </c>
    </row>
    <row r="2135" spans="20:22" x14ac:dyDescent="0.2">
      <c r="T2135" s="62" t="s">
        <v>2817</v>
      </c>
      <c r="U2135" s="77" t="s">
        <v>2817</v>
      </c>
      <c r="V2135" s="64" t="s">
        <v>645</v>
      </c>
    </row>
    <row r="2136" spans="20:22" x14ac:dyDescent="0.2">
      <c r="T2136" s="62" t="s">
        <v>2818</v>
      </c>
      <c r="U2136" s="77" t="s">
        <v>2818</v>
      </c>
      <c r="V2136" s="64" t="s">
        <v>647</v>
      </c>
    </row>
    <row r="2137" spans="20:22" x14ac:dyDescent="0.2">
      <c r="T2137" s="62" t="s">
        <v>2819</v>
      </c>
      <c r="U2137" s="77" t="s">
        <v>2819</v>
      </c>
      <c r="V2137" s="64" t="s">
        <v>650</v>
      </c>
    </row>
    <row r="2138" spans="20:22" x14ac:dyDescent="0.2">
      <c r="T2138" s="62" t="s">
        <v>2820</v>
      </c>
      <c r="U2138" s="77" t="s">
        <v>2820</v>
      </c>
      <c r="V2138" s="64" t="s">
        <v>653</v>
      </c>
    </row>
    <row r="2139" spans="20:22" x14ac:dyDescent="0.2">
      <c r="T2139" s="62" t="s">
        <v>2821</v>
      </c>
      <c r="U2139" s="77" t="s">
        <v>2821</v>
      </c>
      <c r="V2139" s="64" t="s">
        <v>621</v>
      </c>
    </row>
    <row r="2140" spans="20:22" x14ac:dyDescent="0.2">
      <c r="T2140" s="62" t="s">
        <v>2822</v>
      </c>
      <c r="U2140" s="77" t="s">
        <v>2822</v>
      </c>
      <c r="V2140" s="64" t="s">
        <v>624</v>
      </c>
    </row>
    <row r="2141" spans="20:22" x14ac:dyDescent="0.2">
      <c r="T2141" s="62" t="s">
        <v>2823</v>
      </c>
      <c r="U2141" s="77" t="s">
        <v>2823</v>
      </c>
      <c r="V2141" s="64" t="s">
        <v>643</v>
      </c>
    </row>
    <row r="2142" spans="20:22" x14ac:dyDescent="0.2">
      <c r="T2142" s="62" t="s">
        <v>2824</v>
      </c>
      <c r="U2142" s="77" t="s">
        <v>2824</v>
      </c>
      <c r="V2142" s="64" t="s">
        <v>645</v>
      </c>
    </row>
    <row r="2143" spans="20:22" x14ac:dyDescent="0.2">
      <c r="T2143" s="62" t="s">
        <v>2825</v>
      </c>
      <c r="U2143" s="77" t="s">
        <v>2825</v>
      </c>
      <c r="V2143" s="64" t="s">
        <v>647</v>
      </c>
    </row>
    <row r="2144" spans="20:22" x14ac:dyDescent="0.2">
      <c r="T2144" s="62" t="s">
        <v>2826</v>
      </c>
      <c r="U2144" s="77" t="s">
        <v>2826</v>
      </c>
      <c r="V2144" s="64" t="s">
        <v>650</v>
      </c>
    </row>
    <row r="2145" spans="20:22" x14ac:dyDescent="0.2">
      <c r="T2145" s="62" t="s">
        <v>2827</v>
      </c>
      <c r="U2145" s="77" t="s">
        <v>2827</v>
      </c>
      <c r="V2145" s="64" t="s">
        <v>653</v>
      </c>
    </row>
    <row r="2146" spans="20:22" x14ac:dyDescent="0.2">
      <c r="T2146" s="62" t="s">
        <v>2828</v>
      </c>
      <c r="U2146" s="77" t="s">
        <v>2828</v>
      </c>
      <c r="V2146" s="64" t="s">
        <v>621</v>
      </c>
    </row>
    <row r="2147" spans="20:22" x14ac:dyDescent="0.2">
      <c r="T2147" s="62" t="s">
        <v>2829</v>
      </c>
      <c r="U2147" s="77" t="s">
        <v>2829</v>
      </c>
      <c r="V2147" s="64" t="s">
        <v>624</v>
      </c>
    </row>
    <row r="2148" spans="20:22" x14ac:dyDescent="0.2">
      <c r="T2148" s="62" t="s">
        <v>2830</v>
      </c>
      <c r="U2148" s="77" t="s">
        <v>2830</v>
      </c>
      <c r="V2148" s="64" t="s">
        <v>643</v>
      </c>
    </row>
    <row r="2149" spans="20:22" x14ac:dyDescent="0.2">
      <c r="T2149" s="62" t="s">
        <v>2831</v>
      </c>
      <c r="U2149" s="77" t="s">
        <v>2831</v>
      </c>
      <c r="V2149" s="64" t="s">
        <v>645</v>
      </c>
    </row>
    <row r="2150" spans="20:22" x14ac:dyDescent="0.2">
      <c r="T2150" s="62" t="s">
        <v>2832</v>
      </c>
      <c r="U2150" s="77" t="s">
        <v>2832</v>
      </c>
      <c r="V2150" s="64" t="s">
        <v>647</v>
      </c>
    </row>
    <row r="2151" spans="20:22" x14ac:dyDescent="0.2">
      <c r="T2151" s="62" t="s">
        <v>2833</v>
      </c>
      <c r="U2151" s="77" t="s">
        <v>2833</v>
      </c>
      <c r="V2151" s="64" t="s">
        <v>650</v>
      </c>
    </row>
    <row r="2152" spans="20:22" x14ac:dyDescent="0.2">
      <c r="T2152" s="62" t="s">
        <v>2834</v>
      </c>
      <c r="U2152" s="77" t="s">
        <v>2834</v>
      </c>
      <c r="V2152" s="64" t="s">
        <v>653</v>
      </c>
    </row>
    <row r="2153" spans="20:22" x14ac:dyDescent="0.2">
      <c r="T2153" s="62" t="s">
        <v>2835</v>
      </c>
      <c r="U2153" s="77" t="s">
        <v>2835</v>
      </c>
      <c r="V2153" s="64" t="s">
        <v>621</v>
      </c>
    </row>
    <row r="2154" spans="20:22" x14ac:dyDescent="0.2">
      <c r="T2154" s="62" t="s">
        <v>2836</v>
      </c>
      <c r="U2154" s="77" t="s">
        <v>2836</v>
      </c>
      <c r="V2154" s="64" t="s">
        <v>624</v>
      </c>
    </row>
    <row r="2155" spans="20:22" x14ac:dyDescent="0.2">
      <c r="T2155" s="62" t="s">
        <v>2837</v>
      </c>
      <c r="U2155" s="77" t="s">
        <v>2837</v>
      </c>
      <c r="V2155" s="64" t="s">
        <v>643</v>
      </c>
    </row>
    <row r="2156" spans="20:22" x14ac:dyDescent="0.2">
      <c r="T2156" s="62" t="s">
        <v>2838</v>
      </c>
      <c r="U2156" s="77" t="s">
        <v>2838</v>
      </c>
      <c r="V2156" s="64" t="s">
        <v>645</v>
      </c>
    </row>
    <row r="2157" spans="20:22" x14ac:dyDescent="0.2">
      <c r="T2157" s="62" t="s">
        <v>2839</v>
      </c>
      <c r="U2157" s="77" t="s">
        <v>2839</v>
      </c>
      <c r="V2157" s="64" t="s">
        <v>647</v>
      </c>
    </row>
    <row r="2158" spans="20:22" x14ac:dyDescent="0.2">
      <c r="T2158" s="62" t="s">
        <v>2840</v>
      </c>
      <c r="U2158" s="77" t="s">
        <v>2840</v>
      </c>
      <c r="V2158" s="64" t="s">
        <v>650</v>
      </c>
    </row>
    <row r="2159" spans="20:22" x14ac:dyDescent="0.2">
      <c r="T2159" s="62" t="s">
        <v>2841</v>
      </c>
      <c r="U2159" s="77" t="s">
        <v>2841</v>
      </c>
      <c r="V2159" s="64" t="s">
        <v>653</v>
      </c>
    </row>
    <row r="2160" spans="20:22" x14ac:dyDescent="0.2">
      <c r="T2160" s="62" t="s">
        <v>2842</v>
      </c>
      <c r="U2160" s="77" t="s">
        <v>2842</v>
      </c>
      <c r="V2160" s="64" t="s">
        <v>621</v>
      </c>
    </row>
    <row r="2161" spans="20:22" x14ac:dyDescent="0.2">
      <c r="T2161" s="62" t="s">
        <v>2843</v>
      </c>
      <c r="U2161" s="77" t="s">
        <v>2843</v>
      </c>
      <c r="V2161" s="64" t="s">
        <v>624</v>
      </c>
    </row>
    <row r="2162" spans="20:22" x14ac:dyDescent="0.2">
      <c r="T2162" s="62" t="s">
        <v>2844</v>
      </c>
      <c r="U2162" s="77" t="s">
        <v>2844</v>
      </c>
      <c r="V2162" s="64" t="s">
        <v>643</v>
      </c>
    </row>
    <row r="2163" spans="20:22" x14ac:dyDescent="0.2">
      <c r="T2163" s="62" t="s">
        <v>2845</v>
      </c>
      <c r="U2163" s="77" t="s">
        <v>2845</v>
      </c>
      <c r="V2163" s="64" t="s">
        <v>645</v>
      </c>
    </row>
    <row r="2164" spans="20:22" x14ac:dyDescent="0.2">
      <c r="T2164" s="62" t="s">
        <v>2846</v>
      </c>
      <c r="U2164" s="77" t="s">
        <v>2846</v>
      </c>
      <c r="V2164" s="64" t="s">
        <v>647</v>
      </c>
    </row>
    <row r="2165" spans="20:22" x14ac:dyDescent="0.2">
      <c r="T2165" s="62" t="s">
        <v>2847</v>
      </c>
      <c r="U2165" s="77" t="s">
        <v>2847</v>
      </c>
      <c r="V2165" s="64" t="s">
        <v>650</v>
      </c>
    </row>
    <row r="2166" spans="20:22" x14ac:dyDescent="0.2">
      <c r="T2166" s="62" t="s">
        <v>2848</v>
      </c>
      <c r="U2166" s="77" t="s">
        <v>2848</v>
      </c>
      <c r="V2166" s="64" t="s">
        <v>653</v>
      </c>
    </row>
    <row r="2167" spans="20:22" x14ac:dyDescent="0.2">
      <c r="T2167" s="62" t="s">
        <v>2849</v>
      </c>
      <c r="U2167" s="77" t="s">
        <v>2849</v>
      </c>
      <c r="V2167" s="64" t="s">
        <v>621</v>
      </c>
    </row>
    <row r="2168" spans="20:22" x14ac:dyDescent="0.2">
      <c r="T2168" s="62" t="s">
        <v>2850</v>
      </c>
      <c r="U2168" s="77" t="s">
        <v>2850</v>
      </c>
      <c r="V2168" s="64" t="s">
        <v>624</v>
      </c>
    </row>
    <row r="2169" spans="20:22" x14ac:dyDescent="0.2">
      <c r="T2169" s="62" t="s">
        <v>2851</v>
      </c>
      <c r="U2169" s="77" t="s">
        <v>2851</v>
      </c>
      <c r="V2169" s="64" t="s">
        <v>643</v>
      </c>
    </row>
    <row r="2170" spans="20:22" x14ac:dyDescent="0.2">
      <c r="T2170" s="62" t="s">
        <v>2852</v>
      </c>
      <c r="U2170" s="77" t="s">
        <v>2852</v>
      </c>
      <c r="V2170" s="64" t="s">
        <v>645</v>
      </c>
    </row>
    <row r="2171" spans="20:22" x14ac:dyDescent="0.2">
      <c r="T2171" s="62" t="s">
        <v>2853</v>
      </c>
      <c r="U2171" s="77" t="s">
        <v>2853</v>
      </c>
      <c r="V2171" s="64" t="s">
        <v>647</v>
      </c>
    </row>
    <row r="2172" spans="20:22" x14ac:dyDescent="0.2">
      <c r="T2172" s="62" t="s">
        <v>2854</v>
      </c>
      <c r="U2172" s="77" t="s">
        <v>2854</v>
      </c>
      <c r="V2172" s="64" t="s">
        <v>650</v>
      </c>
    </row>
    <row r="2173" spans="20:22" x14ac:dyDescent="0.2">
      <c r="T2173" s="62" t="s">
        <v>2855</v>
      </c>
      <c r="U2173" s="77" t="s">
        <v>2855</v>
      </c>
      <c r="V2173" s="64" t="s">
        <v>653</v>
      </c>
    </row>
    <row r="2174" spans="20:22" x14ac:dyDescent="0.2">
      <c r="T2174" s="62" t="s">
        <v>2856</v>
      </c>
      <c r="U2174" s="77" t="s">
        <v>2856</v>
      </c>
      <c r="V2174" s="64" t="s">
        <v>621</v>
      </c>
    </row>
    <row r="2175" spans="20:22" x14ac:dyDescent="0.2">
      <c r="T2175" s="62" t="s">
        <v>2857</v>
      </c>
      <c r="U2175" s="77" t="s">
        <v>2857</v>
      </c>
      <c r="V2175" s="64" t="s">
        <v>624</v>
      </c>
    </row>
    <row r="2176" spans="20:22" x14ac:dyDescent="0.2">
      <c r="T2176" s="62" t="s">
        <v>2858</v>
      </c>
      <c r="U2176" s="77" t="s">
        <v>2858</v>
      </c>
      <c r="V2176" s="64" t="s">
        <v>643</v>
      </c>
    </row>
    <row r="2177" spans="20:22" x14ac:dyDescent="0.2">
      <c r="T2177" s="62" t="s">
        <v>2859</v>
      </c>
      <c r="U2177" s="77" t="s">
        <v>2859</v>
      </c>
      <c r="V2177" s="64" t="s">
        <v>645</v>
      </c>
    </row>
    <row r="2178" spans="20:22" x14ac:dyDescent="0.2">
      <c r="T2178" s="62" t="s">
        <v>2860</v>
      </c>
      <c r="U2178" s="77" t="s">
        <v>2860</v>
      </c>
      <c r="V2178" s="64" t="s">
        <v>647</v>
      </c>
    </row>
    <row r="2179" spans="20:22" x14ac:dyDescent="0.2">
      <c r="T2179" s="62" t="s">
        <v>2861</v>
      </c>
      <c r="U2179" s="77" t="s">
        <v>2861</v>
      </c>
      <c r="V2179" s="64" t="s">
        <v>650</v>
      </c>
    </row>
    <row r="2180" spans="20:22" x14ac:dyDescent="0.2">
      <c r="T2180" s="62" t="s">
        <v>2862</v>
      </c>
      <c r="U2180" s="77" t="s">
        <v>2862</v>
      </c>
      <c r="V2180" s="64" t="s">
        <v>653</v>
      </c>
    </row>
    <row r="2181" spans="20:22" x14ac:dyDescent="0.2">
      <c r="T2181" s="62" t="s">
        <v>2863</v>
      </c>
      <c r="U2181" s="77" t="s">
        <v>2863</v>
      </c>
      <c r="V2181" s="64" t="s">
        <v>621</v>
      </c>
    </row>
    <row r="2182" spans="20:22" x14ac:dyDescent="0.2">
      <c r="T2182" s="62" t="s">
        <v>2864</v>
      </c>
      <c r="U2182" s="77" t="s">
        <v>2864</v>
      </c>
      <c r="V2182" s="64" t="s">
        <v>624</v>
      </c>
    </row>
    <row r="2183" spans="20:22" x14ac:dyDescent="0.2">
      <c r="T2183" s="62" t="s">
        <v>2865</v>
      </c>
      <c r="U2183" s="77" t="s">
        <v>2865</v>
      </c>
      <c r="V2183" s="64" t="s">
        <v>643</v>
      </c>
    </row>
    <row r="2184" spans="20:22" x14ac:dyDescent="0.2">
      <c r="T2184" s="62" t="s">
        <v>2866</v>
      </c>
      <c r="U2184" s="77" t="s">
        <v>2866</v>
      </c>
      <c r="V2184" s="64" t="s">
        <v>645</v>
      </c>
    </row>
    <row r="2185" spans="20:22" x14ac:dyDescent="0.2">
      <c r="T2185" s="62" t="s">
        <v>2867</v>
      </c>
      <c r="U2185" s="77" t="s">
        <v>2867</v>
      </c>
      <c r="V2185" s="64" t="s">
        <v>647</v>
      </c>
    </row>
    <row r="2186" spans="20:22" x14ac:dyDescent="0.2">
      <c r="T2186" s="62" t="s">
        <v>2868</v>
      </c>
      <c r="U2186" s="77" t="s">
        <v>2868</v>
      </c>
      <c r="V2186" s="64" t="s">
        <v>650</v>
      </c>
    </row>
    <row r="2187" spans="20:22" x14ac:dyDescent="0.2">
      <c r="T2187" s="62" t="s">
        <v>2869</v>
      </c>
      <c r="U2187" s="77" t="s">
        <v>2869</v>
      </c>
      <c r="V2187" s="64" t="s">
        <v>653</v>
      </c>
    </row>
    <row r="2188" spans="20:22" x14ac:dyDescent="0.2">
      <c r="T2188" s="62" t="s">
        <v>2870</v>
      </c>
      <c r="U2188" s="77" t="s">
        <v>2870</v>
      </c>
      <c r="V2188" s="64" t="s">
        <v>621</v>
      </c>
    </row>
    <row r="2189" spans="20:22" x14ac:dyDescent="0.2">
      <c r="T2189" s="62" t="s">
        <v>2871</v>
      </c>
      <c r="U2189" s="77" t="s">
        <v>2871</v>
      </c>
      <c r="V2189" s="64" t="s">
        <v>624</v>
      </c>
    </row>
    <row r="2190" spans="20:22" x14ac:dyDescent="0.2">
      <c r="T2190" s="62" t="s">
        <v>2872</v>
      </c>
      <c r="U2190" s="77" t="s">
        <v>2872</v>
      </c>
      <c r="V2190" s="64" t="s">
        <v>643</v>
      </c>
    </row>
    <row r="2191" spans="20:22" x14ac:dyDescent="0.2">
      <c r="T2191" s="62" t="s">
        <v>2873</v>
      </c>
      <c r="U2191" s="77" t="s">
        <v>2873</v>
      </c>
      <c r="V2191" s="64" t="s">
        <v>645</v>
      </c>
    </row>
    <row r="2192" spans="20:22" x14ac:dyDescent="0.2">
      <c r="T2192" s="62" t="s">
        <v>2874</v>
      </c>
      <c r="U2192" s="77" t="s">
        <v>2874</v>
      </c>
      <c r="V2192" s="64" t="s">
        <v>647</v>
      </c>
    </row>
    <row r="2193" spans="20:22" x14ac:dyDescent="0.2">
      <c r="T2193" s="62" t="s">
        <v>2875</v>
      </c>
      <c r="U2193" s="77" t="s">
        <v>2875</v>
      </c>
      <c r="V2193" s="64" t="s">
        <v>650</v>
      </c>
    </row>
    <row r="2194" spans="20:22" x14ac:dyDescent="0.2">
      <c r="T2194" s="62" t="s">
        <v>2876</v>
      </c>
      <c r="U2194" s="77" t="s">
        <v>2876</v>
      </c>
      <c r="V2194" s="64" t="s">
        <v>653</v>
      </c>
    </row>
    <row r="2195" spans="20:22" x14ac:dyDescent="0.2">
      <c r="T2195" s="62" t="s">
        <v>2877</v>
      </c>
      <c r="U2195" s="77" t="s">
        <v>2877</v>
      </c>
      <c r="V2195" s="64" t="s">
        <v>621</v>
      </c>
    </row>
    <row r="2196" spans="20:22" x14ac:dyDescent="0.2">
      <c r="T2196" s="62" t="s">
        <v>2878</v>
      </c>
      <c r="U2196" s="77" t="s">
        <v>2878</v>
      </c>
      <c r="V2196" s="64" t="s">
        <v>624</v>
      </c>
    </row>
    <row r="2197" spans="20:22" x14ac:dyDescent="0.2">
      <c r="T2197" s="62" t="s">
        <v>2879</v>
      </c>
      <c r="U2197" s="77" t="s">
        <v>2879</v>
      </c>
      <c r="V2197" s="64" t="s">
        <v>643</v>
      </c>
    </row>
    <row r="2198" spans="20:22" x14ac:dyDescent="0.2">
      <c r="T2198" s="62" t="s">
        <v>2880</v>
      </c>
      <c r="U2198" s="77" t="s">
        <v>2880</v>
      </c>
      <c r="V2198" s="64" t="s">
        <v>645</v>
      </c>
    </row>
    <row r="2199" spans="20:22" x14ac:dyDescent="0.2">
      <c r="T2199" s="62" t="s">
        <v>2881</v>
      </c>
      <c r="U2199" s="77" t="s">
        <v>2881</v>
      </c>
      <c r="V2199" s="64" t="s">
        <v>647</v>
      </c>
    </row>
    <row r="2200" spans="20:22" x14ac:dyDescent="0.2">
      <c r="T2200" s="62" t="s">
        <v>2882</v>
      </c>
      <c r="U2200" s="77" t="s">
        <v>2882</v>
      </c>
      <c r="V2200" s="64" t="s">
        <v>650</v>
      </c>
    </row>
    <row r="2201" spans="20:22" x14ac:dyDescent="0.2">
      <c r="T2201" s="62" t="s">
        <v>2883</v>
      </c>
      <c r="U2201" s="77" t="s">
        <v>2883</v>
      </c>
      <c r="V2201" s="64" t="s">
        <v>653</v>
      </c>
    </row>
    <row r="2202" spans="20:22" x14ac:dyDescent="0.2">
      <c r="T2202" s="62" t="s">
        <v>2884</v>
      </c>
      <c r="U2202" s="77" t="s">
        <v>2884</v>
      </c>
      <c r="V2202" s="64" t="s">
        <v>621</v>
      </c>
    </row>
    <row r="2203" spans="20:22" x14ac:dyDescent="0.2">
      <c r="T2203" s="62" t="s">
        <v>2885</v>
      </c>
      <c r="U2203" s="77" t="s">
        <v>2885</v>
      </c>
      <c r="V2203" s="64" t="s">
        <v>624</v>
      </c>
    </row>
    <row r="2204" spans="20:22" x14ac:dyDescent="0.2">
      <c r="T2204" s="62" t="s">
        <v>2886</v>
      </c>
      <c r="U2204" s="77" t="s">
        <v>2886</v>
      </c>
      <c r="V2204" s="64" t="s">
        <v>643</v>
      </c>
    </row>
    <row r="2205" spans="20:22" x14ac:dyDescent="0.2">
      <c r="T2205" s="62" t="s">
        <v>2887</v>
      </c>
      <c r="U2205" s="77" t="s">
        <v>2887</v>
      </c>
      <c r="V2205" s="64" t="s">
        <v>645</v>
      </c>
    </row>
    <row r="2206" spans="20:22" x14ac:dyDescent="0.2">
      <c r="T2206" s="62" t="s">
        <v>2888</v>
      </c>
      <c r="U2206" s="77" t="s">
        <v>2888</v>
      </c>
      <c r="V2206" s="64" t="s">
        <v>647</v>
      </c>
    </row>
    <row r="2207" spans="20:22" x14ac:dyDescent="0.2">
      <c r="T2207" s="62" t="s">
        <v>2889</v>
      </c>
      <c r="U2207" s="77" t="s">
        <v>2889</v>
      </c>
      <c r="V2207" s="64" t="s">
        <v>650</v>
      </c>
    </row>
    <row r="2208" spans="20:22" x14ac:dyDescent="0.2">
      <c r="T2208" s="62" t="s">
        <v>2890</v>
      </c>
      <c r="U2208" s="77" t="s">
        <v>2890</v>
      </c>
      <c r="V2208" s="64" t="s">
        <v>653</v>
      </c>
    </row>
    <row r="2209" spans="20:22" x14ac:dyDescent="0.2">
      <c r="T2209" s="62" t="s">
        <v>2891</v>
      </c>
      <c r="U2209" s="77" t="s">
        <v>2891</v>
      </c>
      <c r="V2209" s="64" t="s">
        <v>621</v>
      </c>
    </row>
    <row r="2210" spans="20:22" x14ac:dyDescent="0.2">
      <c r="T2210" s="62" t="s">
        <v>2892</v>
      </c>
      <c r="U2210" s="77" t="s">
        <v>2892</v>
      </c>
      <c r="V2210" s="64" t="s">
        <v>624</v>
      </c>
    </row>
    <row r="2211" spans="20:22" x14ac:dyDescent="0.2">
      <c r="T2211" s="62" t="s">
        <v>2893</v>
      </c>
      <c r="U2211" s="77" t="s">
        <v>2893</v>
      </c>
      <c r="V2211" s="64" t="s">
        <v>643</v>
      </c>
    </row>
    <row r="2212" spans="20:22" x14ac:dyDescent="0.2">
      <c r="T2212" s="62" t="s">
        <v>2894</v>
      </c>
      <c r="U2212" s="77" t="s">
        <v>2894</v>
      </c>
      <c r="V2212" s="64" t="s">
        <v>645</v>
      </c>
    </row>
    <row r="2213" spans="20:22" x14ac:dyDescent="0.2">
      <c r="T2213" s="62" t="s">
        <v>2895</v>
      </c>
      <c r="U2213" s="77" t="s">
        <v>2895</v>
      </c>
      <c r="V2213" s="64" t="s">
        <v>647</v>
      </c>
    </row>
    <row r="2214" spans="20:22" x14ac:dyDescent="0.2">
      <c r="T2214" s="62" t="s">
        <v>2896</v>
      </c>
      <c r="U2214" s="77" t="s">
        <v>2896</v>
      </c>
      <c r="V2214" s="64" t="s">
        <v>650</v>
      </c>
    </row>
    <row r="2215" spans="20:22" x14ac:dyDescent="0.2">
      <c r="T2215" s="62" t="s">
        <v>2897</v>
      </c>
      <c r="U2215" s="77" t="s">
        <v>2897</v>
      </c>
      <c r="V2215" s="64" t="s">
        <v>653</v>
      </c>
    </row>
    <row r="2216" spans="20:22" x14ac:dyDescent="0.2">
      <c r="T2216" s="62" t="s">
        <v>2898</v>
      </c>
      <c r="U2216" s="77" t="s">
        <v>2898</v>
      </c>
      <c r="V2216" s="64" t="s">
        <v>621</v>
      </c>
    </row>
    <row r="2217" spans="20:22" x14ac:dyDescent="0.2">
      <c r="T2217" s="62" t="s">
        <v>2899</v>
      </c>
      <c r="U2217" s="77" t="s">
        <v>2899</v>
      </c>
      <c r="V2217" s="64" t="s">
        <v>624</v>
      </c>
    </row>
    <row r="2218" spans="20:22" x14ac:dyDescent="0.2">
      <c r="T2218" s="62" t="s">
        <v>2900</v>
      </c>
      <c r="U2218" s="77" t="s">
        <v>2900</v>
      </c>
      <c r="V2218" s="64" t="s">
        <v>643</v>
      </c>
    </row>
    <row r="2219" spans="20:22" x14ac:dyDescent="0.2">
      <c r="T2219" s="62" t="s">
        <v>2901</v>
      </c>
      <c r="U2219" s="77" t="s">
        <v>2901</v>
      </c>
      <c r="V2219" s="64" t="s">
        <v>645</v>
      </c>
    </row>
    <row r="2220" spans="20:22" x14ac:dyDescent="0.2">
      <c r="T2220" s="62" t="s">
        <v>2902</v>
      </c>
      <c r="U2220" s="77" t="s">
        <v>2902</v>
      </c>
      <c r="V2220" s="64" t="s">
        <v>647</v>
      </c>
    </row>
    <row r="2221" spans="20:22" x14ac:dyDescent="0.2">
      <c r="T2221" s="62" t="s">
        <v>2903</v>
      </c>
      <c r="U2221" s="77" t="s">
        <v>2903</v>
      </c>
      <c r="V2221" s="64" t="s">
        <v>650</v>
      </c>
    </row>
    <row r="2222" spans="20:22" x14ac:dyDescent="0.2">
      <c r="T2222" s="62" t="s">
        <v>2904</v>
      </c>
      <c r="U2222" s="77" t="s">
        <v>2904</v>
      </c>
      <c r="V2222" s="64" t="s">
        <v>653</v>
      </c>
    </row>
    <row r="2223" spans="20:22" x14ac:dyDescent="0.2">
      <c r="T2223" s="62" t="s">
        <v>2905</v>
      </c>
      <c r="U2223" s="77" t="s">
        <v>2905</v>
      </c>
      <c r="V2223" s="64" t="s">
        <v>621</v>
      </c>
    </row>
    <row r="2224" spans="20:22" x14ac:dyDescent="0.2">
      <c r="T2224" s="62" t="s">
        <v>2906</v>
      </c>
      <c r="U2224" s="77" t="s">
        <v>2906</v>
      </c>
      <c r="V2224" s="64" t="s">
        <v>624</v>
      </c>
    </row>
    <row r="2225" spans="20:22" x14ac:dyDescent="0.2">
      <c r="T2225" s="62" t="s">
        <v>2907</v>
      </c>
      <c r="U2225" s="77" t="s">
        <v>2907</v>
      </c>
      <c r="V2225" s="64" t="s">
        <v>643</v>
      </c>
    </row>
    <row r="2226" spans="20:22" x14ac:dyDescent="0.2">
      <c r="T2226" s="62" t="s">
        <v>2908</v>
      </c>
      <c r="U2226" s="77" t="s">
        <v>2908</v>
      </c>
      <c r="V2226" s="64" t="s">
        <v>645</v>
      </c>
    </row>
    <row r="2227" spans="20:22" x14ac:dyDescent="0.2">
      <c r="T2227" s="62" t="s">
        <v>2909</v>
      </c>
      <c r="U2227" s="77" t="s">
        <v>2909</v>
      </c>
      <c r="V2227" s="64" t="s">
        <v>647</v>
      </c>
    </row>
    <row r="2228" spans="20:22" x14ac:dyDescent="0.2">
      <c r="T2228" s="62" t="s">
        <v>2910</v>
      </c>
      <c r="U2228" s="77" t="s">
        <v>2910</v>
      </c>
      <c r="V2228" s="64" t="s">
        <v>650</v>
      </c>
    </row>
    <row r="2229" spans="20:22" x14ac:dyDescent="0.2">
      <c r="T2229" s="62" t="s">
        <v>2911</v>
      </c>
      <c r="U2229" s="77" t="s">
        <v>2911</v>
      </c>
      <c r="V2229" s="64" t="s">
        <v>653</v>
      </c>
    </row>
    <row r="2230" spans="20:22" x14ac:dyDescent="0.2">
      <c r="T2230" s="62" t="s">
        <v>2912</v>
      </c>
      <c r="U2230" s="77" t="s">
        <v>2912</v>
      </c>
      <c r="V2230" s="64" t="s">
        <v>621</v>
      </c>
    </row>
    <row r="2231" spans="20:22" x14ac:dyDescent="0.2">
      <c r="T2231" s="62" t="s">
        <v>2913</v>
      </c>
      <c r="U2231" s="77" t="s">
        <v>2913</v>
      </c>
      <c r="V2231" s="64" t="s">
        <v>624</v>
      </c>
    </row>
    <row r="2232" spans="20:22" x14ac:dyDescent="0.2">
      <c r="T2232" s="62" t="s">
        <v>2914</v>
      </c>
      <c r="U2232" s="77" t="s">
        <v>2914</v>
      </c>
      <c r="V2232" s="64" t="s">
        <v>643</v>
      </c>
    </row>
    <row r="2233" spans="20:22" x14ac:dyDescent="0.2">
      <c r="T2233" s="62" t="s">
        <v>2915</v>
      </c>
      <c r="U2233" s="77" t="s">
        <v>2915</v>
      </c>
      <c r="V2233" s="64" t="s">
        <v>645</v>
      </c>
    </row>
    <row r="2234" spans="20:22" x14ac:dyDescent="0.2">
      <c r="T2234" s="62" t="s">
        <v>2916</v>
      </c>
      <c r="U2234" s="77" t="s">
        <v>2916</v>
      </c>
      <c r="V2234" s="64" t="s">
        <v>647</v>
      </c>
    </row>
    <row r="2235" spans="20:22" x14ac:dyDescent="0.2">
      <c r="T2235" s="62" t="s">
        <v>2917</v>
      </c>
      <c r="U2235" s="77" t="s">
        <v>2917</v>
      </c>
      <c r="V2235" s="64" t="s">
        <v>650</v>
      </c>
    </row>
    <row r="2236" spans="20:22" x14ac:dyDescent="0.2">
      <c r="T2236" s="62" t="s">
        <v>2918</v>
      </c>
      <c r="U2236" s="77" t="s">
        <v>2918</v>
      </c>
      <c r="V2236" s="64" t="s">
        <v>653</v>
      </c>
    </row>
    <row r="2237" spans="20:22" x14ac:dyDescent="0.2">
      <c r="T2237" s="62" t="s">
        <v>2919</v>
      </c>
      <c r="U2237" s="77" t="s">
        <v>2919</v>
      </c>
      <c r="V2237" s="64" t="s">
        <v>621</v>
      </c>
    </row>
    <row r="2238" spans="20:22" x14ac:dyDescent="0.2">
      <c r="T2238" s="62" t="s">
        <v>2920</v>
      </c>
      <c r="U2238" s="77" t="s">
        <v>2920</v>
      </c>
      <c r="V2238" s="64" t="s">
        <v>624</v>
      </c>
    </row>
    <row r="2239" spans="20:22" x14ac:dyDescent="0.2">
      <c r="T2239" s="62" t="s">
        <v>2921</v>
      </c>
      <c r="U2239" s="77" t="s">
        <v>2921</v>
      </c>
      <c r="V2239" s="64" t="s">
        <v>643</v>
      </c>
    </row>
    <row r="2240" spans="20:22" x14ac:dyDescent="0.2">
      <c r="T2240" s="62" t="s">
        <v>2922</v>
      </c>
      <c r="U2240" s="77" t="s">
        <v>2922</v>
      </c>
      <c r="V2240" s="64" t="s">
        <v>645</v>
      </c>
    </row>
    <row r="2241" spans="20:22" x14ac:dyDescent="0.2">
      <c r="T2241" s="62" t="s">
        <v>2923</v>
      </c>
      <c r="U2241" s="77" t="s">
        <v>2923</v>
      </c>
      <c r="V2241" s="64" t="s">
        <v>647</v>
      </c>
    </row>
    <row r="2242" spans="20:22" x14ac:dyDescent="0.2">
      <c r="T2242" s="62" t="s">
        <v>2924</v>
      </c>
      <c r="U2242" s="77" t="s">
        <v>2924</v>
      </c>
      <c r="V2242" s="64" t="s">
        <v>650</v>
      </c>
    </row>
    <row r="2243" spans="20:22" x14ac:dyDescent="0.2">
      <c r="T2243" s="62" t="s">
        <v>2925</v>
      </c>
      <c r="U2243" s="77" t="s">
        <v>2925</v>
      </c>
      <c r="V2243" s="64" t="s">
        <v>653</v>
      </c>
    </row>
    <row r="2244" spans="20:22" x14ac:dyDescent="0.2">
      <c r="T2244" s="62" t="s">
        <v>2926</v>
      </c>
      <c r="U2244" s="77" t="s">
        <v>2926</v>
      </c>
      <c r="V2244" s="64" t="s">
        <v>621</v>
      </c>
    </row>
    <row r="2245" spans="20:22" x14ac:dyDescent="0.2">
      <c r="T2245" s="62" t="s">
        <v>2927</v>
      </c>
      <c r="U2245" s="77" t="s">
        <v>2927</v>
      </c>
      <c r="V2245" s="64" t="s">
        <v>624</v>
      </c>
    </row>
    <row r="2246" spans="20:22" x14ac:dyDescent="0.2">
      <c r="T2246" s="62" t="s">
        <v>2928</v>
      </c>
      <c r="U2246" s="77" t="s">
        <v>2928</v>
      </c>
      <c r="V2246" s="64" t="s">
        <v>643</v>
      </c>
    </row>
    <row r="2247" spans="20:22" x14ac:dyDescent="0.2">
      <c r="T2247" s="62" t="s">
        <v>2929</v>
      </c>
      <c r="U2247" s="77" t="s">
        <v>2929</v>
      </c>
      <c r="V2247" s="64" t="s">
        <v>645</v>
      </c>
    </row>
    <row r="2248" spans="20:22" x14ac:dyDescent="0.2">
      <c r="T2248" s="62" t="s">
        <v>2930</v>
      </c>
      <c r="U2248" s="77" t="s">
        <v>2930</v>
      </c>
      <c r="V2248" s="64" t="s">
        <v>647</v>
      </c>
    </row>
    <row r="2249" spans="20:22" x14ac:dyDescent="0.2">
      <c r="T2249" s="62" t="s">
        <v>2931</v>
      </c>
      <c r="U2249" s="77" t="s">
        <v>2931</v>
      </c>
      <c r="V2249" s="64" t="s">
        <v>650</v>
      </c>
    </row>
    <row r="2250" spans="20:22" x14ac:dyDescent="0.2">
      <c r="T2250" s="62" t="s">
        <v>2932</v>
      </c>
      <c r="U2250" s="77" t="s">
        <v>2932</v>
      </c>
      <c r="V2250" s="64" t="s">
        <v>653</v>
      </c>
    </row>
    <row r="2251" spans="20:22" x14ac:dyDescent="0.2">
      <c r="T2251" s="62" t="s">
        <v>2933</v>
      </c>
      <c r="U2251" s="77" t="s">
        <v>2933</v>
      </c>
      <c r="V2251" s="64" t="s">
        <v>621</v>
      </c>
    </row>
    <row r="2252" spans="20:22" x14ac:dyDescent="0.2">
      <c r="T2252" s="62" t="s">
        <v>2934</v>
      </c>
      <c r="U2252" s="77" t="s">
        <v>2934</v>
      </c>
      <c r="V2252" s="64" t="s">
        <v>624</v>
      </c>
    </row>
    <row r="2253" spans="20:22" x14ac:dyDescent="0.2">
      <c r="T2253" s="62" t="s">
        <v>2935</v>
      </c>
      <c r="U2253" s="77" t="s">
        <v>2935</v>
      </c>
      <c r="V2253" s="64" t="s">
        <v>643</v>
      </c>
    </row>
    <row r="2254" spans="20:22" x14ac:dyDescent="0.2">
      <c r="T2254" s="62" t="s">
        <v>2936</v>
      </c>
      <c r="U2254" s="77" t="s">
        <v>2936</v>
      </c>
      <c r="V2254" s="64" t="s">
        <v>645</v>
      </c>
    </row>
    <row r="2255" spans="20:22" x14ac:dyDescent="0.2">
      <c r="T2255" s="62" t="s">
        <v>2937</v>
      </c>
      <c r="U2255" s="77" t="s">
        <v>2937</v>
      </c>
      <c r="V2255" s="64" t="s">
        <v>647</v>
      </c>
    </row>
    <row r="2256" spans="20:22" x14ac:dyDescent="0.2">
      <c r="T2256" s="62" t="s">
        <v>2938</v>
      </c>
      <c r="U2256" s="77" t="s">
        <v>2938</v>
      </c>
      <c r="V2256" s="64" t="s">
        <v>650</v>
      </c>
    </row>
    <row r="2257" spans="20:22" x14ac:dyDescent="0.2">
      <c r="T2257" s="62" t="s">
        <v>2939</v>
      </c>
      <c r="U2257" s="77" t="s">
        <v>2939</v>
      </c>
      <c r="V2257" s="64" t="s">
        <v>653</v>
      </c>
    </row>
    <row r="2258" spans="20:22" x14ac:dyDescent="0.2">
      <c r="T2258" s="62" t="s">
        <v>2940</v>
      </c>
      <c r="U2258" s="77" t="s">
        <v>2940</v>
      </c>
      <c r="V2258" s="64" t="s">
        <v>621</v>
      </c>
    </row>
    <row r="2259" spans="20:22" x14ac:dyDescent="0.2">
      <c r="T2259" s="62" t="s">
        <v>2941</v>
      </c>
      <c r="U2259" s="77" t="s">
        <v>2941</v>
      </c>
      <c r="V2259" s="64" t="s">
        <v>624</v>
      </c>
    </row>
    <row r="2260" spans="20:22" x14ac:dyDescent="0.2">
      <c r="T2260" s="62" t="s">
        <v>2942</v>
      </c>
      <c r="U2260" s="77" t="s">
        <v>2942</v>
      </c>
      <c r="V2260" s="64" t="s">
        <v>643</v>
      </c>
    </row>
    <row r="2261" spans="20:22" x14ac:dyDescent="0.2">
      <c r="T2261" s="62" t="s">
        <v>2943</v>
      </c>
      <c r="U2261" s="77" t="s">
        <v>2943</v>
      </c>
      <c r="V2261" s="64" t="s">
        <v>645</v>
      </c>
    </row>
    <row r="2262" spans="20:22" x14ac:dyDescent="0.2">
      <c r="T2262" s="62" t="s">
        <v>2944</v>
      </c>
      <c r="U2262" s="77" t="s">
        <v>2944</v>
      </c>
      <c r="V2262" s="64" t="s">
        <v>647</v>
      </c>
    </row>
    <row r="2263" spans="20:22" x14ac:dyDescent="0.2">
      <c r="T2263" s="62" t="s">
        <v>2945</v>
      </c>
      <c r="U2263" s="77" t="s">
        <v>2945</v>
      </c>
      <c r="V2263" s="64" t="s">
        <v>650</v>
      </c>
    </row>
    <row r="2264" spans="20:22" x14ac:dyDescent="0.2">
      <c r="T2264" s="62" t="s">
        <v>2946</v>
      </c>
      <c r="U2264" s="77" t="s">
        <v>2946</v>
      </c>
      <c r="V2264" s="64" t="s">
        <v>653</v>
      </c>
    </row>
    <row r="2265" spans="20:22" x14ac:dyDescent="0.2">
      <c r="T2265" s="62" t="s">
        <v>2947</v>
      </c>
      <c r="U2265" s="77" t="s">
        <v>2947</v>
      </c>
      <c r="V2265" s="64" t="s">
        <v>621</v>
      </c>
    </row>
    <row r="2266" spans="20:22" x14ac:dyDescent="0.2">
      <c r="T2266" s="62" t="s">
        <v>2948</v>
      </c>
      <c r="U2266" s="77" t="s">
        <v>2948</v>
      </c>
      <c r="V2266" s="64" t="s">
        <v>624</v>
      </c>
    </row>
    <row r="2267" spans="20:22" x14ac:dyDescent="0.2">
      <c r="T2267" s="62" t="s">
        <v>2949</v>
      </c>
      <c r="U2267" s="77" t="s">
        <v>2949</v>
      </c>
      <c r="V2267" s="64" t="s">
        <v>643</v>
      </c>
    </row>
    <row r="2268" spans="20:22" x14ac:dyDescent="0.2">
      <c r="T2268" s="62" t="s">
        <v>2950</v>
      </c>
      <c r="U2268" s="77" t="s">
        <v>2950</v>
      </c>
      <c r="V2268" s="64" t="s">
        <v>645</v>
      </c>
    </row>
    <row r="2269" spans="20:22" x14ac:dyDescent="0.2">
      <c r="T2269" s="62" t="s">
        <v>2951</v>
      </c>
      <c r="U2269" s="77" t="s">
        <v>2951</v>
      </c>
      <c r="V2269" s="64" t="s">
        <v>647</v>
      </c>
    </row>
    <row r="2270" spans="20:22" x14ac:dyDescent="0.2">
      <c r="T2270" s="62" t="s">
        <v>2952</v>
      </c>
      <c r="U2270" s="77" t="s">
        <v>2952</v>
      </c>
      <c r="V2270" s="64" t="s">
        <v>650</v>
      </c>
    </row>
    <row r="2271" spans="20:22" x14ac:dyDescent="0.2">
      <c r="T2271" s="62" t="s">
        <v>2953</v>
      </c>
      <c r="U2271" s="77" t="s">
        <v>2953</v>
      </c>
      <c r="V2271" s="64" t="s">
        <v>653</v>
      </c>
    </row>
    <row r="2272" spans="20:22" x14ac:dyDescent="0.2">
      <c r="T2272" s="62" t="s">
        <v>2954</v>
      </c>
      <c r="U2272" s="77" t="s">
        <v>2954</v>
      </c>
      <c r="V2272" s="64" t="s">
        <v>621</v>
      </c>
    </row>
    <row r="2273" spans="20:22" x14ac:dyDescent="0.2">
      <c r="T2273" s="62" t="s">
        <v>2955</v>
      </c>
      <c r="U2273" s="77" t="s">
        <v>2955</v>
      </c>
      <c r="V2273" s="64" t="s">
        <v>624</v>
      </c>
    </row>
    <row r="2274" spans="20:22" x14ac:dyDescent="0.2">
      <c r="T2274" s="62" t="s">
        <v>2956</v>
      </c>
      <c r="U2274" s="77" t="s">
        <v>2956</v>
      </c>
      <c r="V2274" s="64" t="s">
        <v>643</v>
      </c>
    </row>
    <row r="2275" spans="20:22" x14ac:dyDescent="0.2">
      <c r="T2275" s="62" t="s">
        <v>2957</v>
      </c>
      <c r="U2275" s="77" t="s">
        <v>2957</v>
      </c>
      <c r="V2275" s="64" t="s">
        <v>645</v>
      </c>
    </row>
    <row r="2276" spans="20:22" x14ac:dyDescent="0.2">
      <c r="T2276" s="62" t="s">
        <v>2958</v>
      </c>
      <c r="U2276" s="77" t="s">
        <v>2958</v>
      </c>
      <c r="V2276" s="64" t="s">
        <v>647</v>
      </c>
    </row>
    <row r="2277" spans="20:22" x14ac:dyDescent="0.2">
      <c r="T2277" s="62" t="s">
        <v>2959</v>
      </c>
      <c r="U2277" s="77" t="s">
        <v>2959</v>
      </c>
      <c r="V2277" s="64" t="s">
        <v>650</v>
      </c>
    </row>
    <row r="2278" spans="20:22" x14ac:dyDescent="0.2">
      <c r="T2278" s="62" t="s">
        <v>2960</v>
      </c>
      <c r="U2278" s="77" t="s">
        <v>2960</v>
      </c>
      <c r="V2278" s="64" t="s">
        <v>653</v>
      </c>
    </row>
    <row r="2279" spans="20:22" x14ac:dyDescent="0.2">
      <c r="T2279" s="62" t="s">
        <v>2961</v>
      </c>
      <c r="U2279" s="77" t="s">
        <v>2961</v>
      </c>
      <c r="V2279" s="64" t="s">
        <v>621</v>
      </c>
    </row>
    <row r="2280" spans="20:22" x14ac:dyDescent="0.2">
      <c r="T2280" s="62" t="s">
        <v>2962</v>
      </c>
      <c r="U2280" s="77" t="s">
        <v>2962</v>
      </c>
      <c r="V2280" s="64" t="s">
        <v>624</v>
      </c>
    </row>
    <row r="2281" spans="20:22" x14ac:dyDescent="0.2">
      <c r="T2281" s="62" t="s">
        <v>2963</v>
      </c>
      <c r="U2281" s="77" t="s">
        <v>2963</v>
      </c>
      <c r="V2281" s="64" t="s">
        <v>643</v>
      </c>
    </row>
    <row r="2282" spans="20:22" x14ac:dyDescent="0.2">
      <c r="T2282" s="62" t="s">
        <v>2964</v>
      </c>
      <c r="U2282" s="77" t="s">
        <v>2964</v>
      </c>
      <c r="V2282" s="64" t="s">
        <v>645</v>
      </c>
    </row>
    <row r="2283" spans="20:22" x14ac:dyDescent="0.2">
      <c r="T2283" s="62" t="s">
        <v>2965</v>
      </c>
      <c r="U2283" s="77" t="s">
        <v>2965</v>
      </c>
      <c r="V2283" s="64" t="s">
        <v>647</v>
      </c>
    </row>
    <row r="2284" spans="20:22" x14ac:dyDescent="0.2">
      <c r="T2284" s="62" t="s">
        <v>2966</v>
      </c>
      <c r="U2284" s="77" t="s">
        <v>2966</v>
      </c>
      <c r="V2284" s="64" t="s">
        <v>650</v>
      </c>
    </row>
    <row r="2285" spans="20:22" x14ac:dyDescent="0.2">
      <c r="T2285" s="62" t="s">
        <v>2967</v>
      </c>
      <c r="U2285" s="77" t="s">
        <v>2967</v>
      </c>
      <c r="V2285" s="64" t="s">
        <v>653</v>
      </c>
    </row>
    <row r="2286" spans="20:22" x14ac:dyDescent="0.2">
      <c r="T2286" s="62" t="s">
        <v>2968</v>
      </c>
      <c r="U2286" s="77" t="s">
        <v>2968</v>
      </c>
      <c r="V2286" s="64" t="s">
        <v>621</v>
      </c>
    </row>
    <row r="2287" spans="20:22" x14ac:dyDescent="0.2">
      <c r="T2287" s="62" t="s">
        <v>2969</v>
      </c>
      <c r="U2287" s="77" t="s">
        <v>2969</v>
      </c>
      <c r="V2287" s="64" t="s">
        <v>624</v>
      </c>
    </row>
    <row r="2288" spans="20:22" x14ac:dyDescent="0.2">
      <c r="T2288" s="62" t="s">
        <v>2970</v>
      </c>
      <c r="U2288" s="77" t="s">
        <v>2970</v>
      </c>
      <c r="V2288" s="64" t="s">
        <v>643</v>
      </c>
    </row>
    <row r="2289" spans="20:22" x14ac:dyDescent="0.2">
      <c r="T2289" s="62" t="s">
        <v>2971</v>
      </c>
      <c r="U2289" s="77" t="s">
        <v>2971</v>
      </c>
      <c r="V2289" s="64" t="s">
        <v>645</v>
      </c>
    </row>
    <row r="2290" spans="20:22" x14ac:dyDescent="0.2">
      <c r="T2290" s="62" t="s">
        <v>2972</v>
      </c>
      <c r="U2290" s="77" t="s">
        <v>2972</v>
      </c>
      <c r="V2290" s="64" t="s">
        <v>647</v>
      </c>
    </row>
    <row r="2291" spans="20:22" x14ac:dyDescent="0.2">
      <c r="T2291" s="62" t="s">
        <v>2973</v>
      </c>
      <c r="U2291" s="77" t="s">
        <v>2973</v>
      </c>
      <c r="V2291" s="64" t="s">
        <v>650</v>
      </c>
    </row>
    <row r="2292" spans="20:22" x14ac:dyDescent="0.2">
      <c r="T2292" s="62" t="s">
        <v>2974</v>
      </c>
      <c r="U2292" s="77" t="s">
        <v>2974</v>
      </c>
      <c r="V2292" s="64" t="s">
        <v>653</v>
      </c>
    </row>
    <row r="2293" spans="20:22" x14ac:dyDescent="0.2">
      <c r="T2293" s="62" t="s">
        <v>2975</v>
      </c>
      <c r="U2293" s="77" t="s">
        <v>2975</v>
      </c>
      <c r="V2293" s="64" t="s">
        <v>621</v>
      </c>
    </row>
    <row r="2294" spans="20:22" x14ac:dyDescent="0.2">
      <c r="T2294" s="62" t="s">
        <v>2976</v>
      </c>
      <c r="U2294" s="77" t="s">
        <v>2976</v>
      </c>
      <c r="V2294" s="64" t="s">
        <v>624</v>
      </c>
    </row>
    <row r="2295" spans="20:22" x14ac:dyDescent="0.2">
      <c r="T2295" s="62" t="s">
        <v>2977</v>
      </c>
      <c r="U2295" s="77" t="s">
        <v>2977</v>
      </c>
      <c r="V2295" s="64" t="s">
        <v>643</v>
      </c>
    </row>
    <row r="2296" spans="20:22" x14ac:dyDescent="0.2">
      <c r="T2296" s="62" t="s">
        <v>2978</v>
      </c>
      <c r="U2296" s="77" t="s">
        <v>2978</v>
      </c>
      <c r="V2296" s="64" t="s">
        <v>645</v>
      </c>
    </row>
    <row r="2297" spans="20:22" x14ac:dyDescent="0.2">
      <c r="T2297" s="62" t="s">
        <v>2979</v>
      </c>
      <c r="U2297" s="77" t="s">
        <v>2979</v>
      </c>
      <c r="V2297" s="64" t="s">
        <v>647</v>
      </c>
    </row>
    <row r="2298" spans="20:22" x14ac:dyDescent="0.2">
      <c r="T2298" s="62" t="s">
        <v>2980</v>
      </c>
      <c r="U2298" s="77" t="s">
        <v>2980</v>
      </c>
      <c r="V2298" s="64" t="s">
        <v>650</v>
      </c>
    </row>
    <row r="2299" spans="20:22" x14ac:dyDescent="0.2">
      <c r="T2299" s="62" t="s">
        <v>2981</v>
      </c>
      <c r="U2299" s="77" t="s">
        <v>2981</v>
      </c>
      <c r="V2299" s="64" t="s">
        <v>653</v>
      </c>
    </row>
    <row r="2300" spans="20:22" x14ac:dyDescent="0.2">
      <c r="T2300" s="62" t="s">
        <v>2982</v>
      </c>
      <c r="U2300" s="77" t="s">
        <v>2982</v>
      </c>
      <c r="V2300" s="64" t="s">
        <v>621</v>
      </c>
    </row>
    <row r="2301" spans="20:22" x14ac:dyDescent="0.2">
      <c r="T2301" s="62" t="s">
        <v>2983</v>
      </c>
      <c r="U2301" s="77" t="s">
        <v>2983</v>
      </c>
      <c r="V2301" s="64" t="s">
        <v>624</v>
      </c>
    </row>
    <row r="2302" spans="20:22" x14ac:dyDescent="0.2">
      <c r="T2302" s="62" t="s">
        <v>2984</v>
      </c>
      <c r="U2302" s="77" t="s">
        <v>2984</v>
      </c>
      <c r="V2302" s="64" t="s">
        <v>643</v>
      </c>
    </row>
    <row r="2303" spans="20:22" x14ac:dyDescent="0.2">
      <c r="T2303" s="62" t="s">
        <v>2985</v>
      </c>
      <c r="U2303" s="77" t="s">
        <v>2985</v>
      </c>
      <c r="V2303" s="64" t="s">
        <v>645</v>
      </c>
    </row>
    <row r="2304" spans="20:22" x14ac:dyDescent="0.2">
      <c r="T2304" s="62" t="s">
        <v>2986</v>
      </c>
      <c r="U2304" s="77" t="s">
        <v>2986</v>
      </c>
      <c r="V2304" s="64" t="s">
        <v>647</v>
      </c>
    </row>
    <row r="2305" spans="20:22" x14ac:dyDescent="0.2">
      <c r="T2305" s="62" t="s">
        <v>2987</v>
      </c>
      <c r="U2305" s="77" t="s">
        <v>2987</v>
      </c>
      <c r="V2305" s="64" t="s">
        <v>650</v>
      </c>
    </row>
    <row r="2306" spans="20:22" x14ac:dyDescent="0.2">
      <c r="T2306" s="62" t="s">
        <v>2988</v>
      </c>
      <c r="U2306" s="77" t="s">
        <v>2988</v>
      </c>
      <c r="V2306" s="64" t="s">
        <v>653</v>
      </c>
    </row>
    <row r="2307" spans="20:22" x14ac:dyDescent="0.2">
      <c r="T2307" s="62" t="s">
        <v>2989</v>
      </c>
      <c r="U2307" s="77" t="s">
        <v>2989</v>
      </c>
      <c r="V2307" s="64" t="s">
        <v>621</v>
      </c>
    </row>
    <row r="2308" spans="20:22" x14ac:dyDescent="0.2">
      <c r="T2308" s="62" t="s">
        <v>2990</v>
      </c>
      <c r="U2308" s="77" t="s">
        <v>2990</v>
      </c>
      <c r="V2308" s="64" t="s">
        <v>624</v>
      </c>
    </row>
    <row r="2309" spans="20:22" x14ac:dyDescent="0.2">
      <c r="T2309" s="62" t="s">
        <v>2991</v>
      </c>
      <c r="U2309" s="77" t="s">
        <v>2991</v>
      </c>
      <c r="V2309" s="64" t="s">
        <v>643</v>
      </c>
    </row>
    <row r="2310" spans="20:22" x14ac:dyDescent="0.2">
      <c r="T2310" s="62" t="s">
        <v>2992</v>
      </c>
      <c r="U2310" s="77" t="s">
        <v>2992</v>
      </c>
      <c r="V2310" s="64" t="s">
        <v>645</v>
      </c>
    </row>
    <row r="2311" spans="20:22" x14ac:dyDescent="0.2">
      <c r="T2311" s="62" t="s">
        <v>2993</v>
      </c>
      <c r="U2311" s="77" t="s">
        <v>2993</v>
      </c>
      <c r="V2311" s="64" t="s">
        <v>647</v>
      </c>
    </row>
    <row r="2312" spans="20:22" x14ac:dyDescent="0.2">
      <c r="T2312" s="62" t="s">
        <v>2994</v>
      </c>
      <c r="U2312" s="77" t="s">
        <v>2994</v>
      </c>
      <c r="V2312" s="64" t="s">
        <v>650</v>
      </c>
    </row>
    <row r="2313" spans="20:22" x14ac:dyDescent="0.2">
      <c r="T2313" s="62" t="s">
        <v>2995</v>
      </c>
      <c r="U2313" s="77" t="s">
        <v>2995</v>
      </c>
      <c r="V2313" s="64" t="s">
        <v>653</v>
      </c>
    </row>
    <row r="2314" spans="20:22" x14ac:dyDescent="0.2">
      <c r="T2314" s="62" t="s">
        <v>2996</v>
      </c>
      <c r="U2314" s="77" t="s">
        <v>2996</v>
      </c>
      <c r="V2314" s="64" t="s">
        <v>621</v>
      </c>
    </row>
    <row r="2315" spans="20:22" x14ac:dyDescent="0.2">
      <c r="T2315" s="62" t="s">
        <v>2997</v>
      </c>
      <c r="U2315" s="77" t="s">
        <v>2997</v>
      </c>
      <c r="V2315" s="64" t="s">
        <v>624</v>
      </c>
    </row>
    <row r="2316" spans="20:22" x14ac:dyDescent="0.2">
      <c r="T2316" s="62" t="s">
        <v>2998</v>
      </c>
      <c r="U2316" s="77" t="s">
        <v>2998</v>
      </c>
      <c r="V2316" s="64" t="s">
        <v>643</v>
      </c>
    </row>
    <row r="2317" spans="20:22" x14ac:dyDescent="0.2">
      <c r="T2317" s="62" t="s">
        <v>2999</v>
      </c>
      <c r="U2317" s="77" t="s">
        <v>2999</v>
      </c>
      <c r="V2317" s="64" t="s">
        <v>645</v>
      </c>
    </row>
    <row r="2318" spans="20:22" x14ac:dyDescent="0.2">
      <c r="T2318" s="62" t="s">
        <v>3000</v>
      </c>
      <c r="U2318" s="77" t="s">
        <v>3000</v>
      </c>
      <c r="V2318" s="64" t="s">
        <v>647</v>
      </c>
    </row>
    <row r="2319" spans="20:22" x14ac:dyDescent="0.2">
      <c r="T2319" s="62" t="s">
        <v>3001</v>
      </c>
      <c r="U2319" s="77" t="s">
        <v>3001</v>
      </c>
      <c r="V2319" s="64" t="s">
        <v>650</v>
      </c>
    </row>
    <row r="2320" spans="20:22" x14ac:dyDescent="0.2">
      <c r="T2320" s="62" t="s">
        <v>3002</v>
      </c>
      <c r="U2320" s="77" t="s">
        <v>3002</v>
      </c>
      <c r="V2320" s="64" t="s">
        <v>653</v>
      </c>
    </row>
    <row r="2321" spans="20:22" x14ac:dyDescent="0.2">
      <c r="T2321" s="62" t="s">
        <v>3003</v>
      </c>
      <c r="U2321" s="77" t="s">
        <v>3003</v>
      </c>
      <c r="V2321" s="64" t="s">
        <v>621</v>
      </c>
    </row>
    <row r="2322" spans="20:22" x14ac:dyDescent="0.2">
      <c r="T2322" s="62" t="s">
        <v>3004</v>
      </c>
      <c r="U2322" s="77" t="s">
        <v>3004</v>
      </c>
      <c r="V2322" s="64" t="s">
        <v>624</v>
      </c>
    </row>
    <row r="2323" spans="20:22" x14ac:dyDescent="0.2">
      <c r="T2323" s="62" t="s">
        <v>3005</v>
      </c>
      <c r="U2323" s="77" t="s">
        <v>3005</v>
      </c>
      <c r="V2323" s="64" t="s">
        <v>643</v>
      </c>
    </row>
    <row r="2324" spans="20:22" x14ac:dyDescent="0.2">
      <c r="T2324" s="62" t="s">
        <v>3006</v>
      </c>
      <c r="U2324" s="77" t="s">
        <v>3006</v>
      </c>
      <c r="V2324" s="64" t="s">
        <v>645</v>
      </c>
    </row>
    <row r="2325" spans="20:22" x14ac:dyDescent="0.2">
      <c r="T2325" s="62" t="s">
        <v>3007</v>
      </c>
      <c r="U2325" s="77" t="s">
        <v>3007</v>
      </c>
      <c r="V2325" s="64" t="s">
        <v>647</v>
      </c>
    </row>
    <row r="2326" spans="20:22" x14ac:dyDescent="0.2">
      <c r="T2326" s="62" t="s">
        <v>3008</v>
      </c>
      <c r="U2326" s="77" t="s">
        <v>3008</v>
      </c>
      <c r="V2326" s="64" t="s">
        <v>650</v>
      </c>
    </row>
    <row r="2327" spans="20:22" x14ac:dyDescent="0.2">
      <c r="T2327" s="62" t="s">
        <v>3009</v>
      </c>
      <c r="U2327" s="77" t="s">
        <v>3009</v>
      </c>
      <c r="V2327" s="64" t="s">
        <v>653</v>
      </c>
    </row>
    <row r="2328" spans="20:22" x14ac:dyDescent="0.2">
      <c r="T2328" s="62" t="s">
        <v>3010</v>
      </c>
      <c r="U2328" s="77" t="s">
        <v>3010</v>
      </c>
      <c r="V2328" s="64" t="s">
        <v>621</v>
      </c>
    </row>
    <row r="2329" spans="20:22" x14ac:dyDescent="0.2">
      <c r="T2329" s="62" t="s">
        <v>3011</v>
      </c>
      <c r="U2329" s="77" t="s">
        <v>3011</v>
      </c>
      <c r="V2329" s="64" t="s">
        <v>624</v>
      </c>
    </row>
    <row r="2330" spans="20:22" x14ac:dyDescent="0.2">
      <c r="T2330" s="62" t="s">
        <v>3012</v>
      </c>
      <c r="U2330" s="77" t="s">
        <v>3012</v>
      </c>
      <c r="V2330" s="64" t="s">
        <v>643</v>
      </c>
    </row>
    <row r="2331" spans="20:22" x14ac:dyDescent="0.2">
      <c r="T2331" s="62" t="s">
        <v>3013</v>
      </c>
      <c r="U2331" s="77" t="s">
        <v>3013</v>
      </c>
      <c r="V2331" s="64" t="s">
        <v>645</v>
      </c>
    </row>
    <row r="2332" spans="20:22" x14ac:dyDescent="0.2">
      <c r="T2332" s="62" t="s">
        <v>3014</v>
      </c>
      <c r="U2332" s="77" t="s">
        <v>3014</v>
      </c>
      <c r="V2332" s="64" t="s">
        <v>647</v>
      </c>
    </row>
    <row r="2333" spans="20:22" x14ac:dyDescent="0.2">
      <c r="T2333" s="62" t="s">
        <v>3015</v>
      </c>
      <c r="U2333" s="77" t="s">
        <v>3015</v>
      </c>
      <c r="V2333" s="64" t="s">
        <v>650</v>
      </c>
    </row>
    <row r="2334" spans="20:22" x14ac:dyDescent="0.2">
      <c r="T2334" s="62" t="s">
        <v>3016</v>
      </c>
      <c r="U2334" s="77" t="s">
        <v>3016</v>
      </c>
      <c r="V2334" s="64" t="s">
        <v>653</v>
      </c>
    </row>
    <row r="2335" spans="20:22" x14ac:dyDescent="0.2">
      <c r="T2335" s="62" t="s">
        <v>3017</v>
      </c>
      <c r="U2335" s="77" t="s">
        <v>3017</v>
      </c>
      <c r="V2335" s="64" t="s">
        <v>621</v>
      </c>
    </row>
    <row r="2336" spans="20:22" x14ac:dyDescent="0.2">
      <c r="T2336" s="62" t="s">
        <v>3018</v>
      </c>
      <c r="U2336" s="77" t="s">
        <v>3018</v>
      </c>
      <c r="V2336" s="64" t="s">
        <v>624</v>
      </c>
    </row>
    <row r="2337" spans="20:22" x14ac:dyDescent="0.2">
      <c r="T2337" s="62" t="s">
        <v>3019</v>
      </c>
      <c r="U2337" s="77" t="s">
        <v>3019</v>
      </c>
      <c r="V2337" s="64" t="s">
        <v>643</v>
      </c>
    </row>
    <row r="2338" spans="20:22" x14ac:dyDescent="0.2">
      <c r="T2338" s="62" t="s">
        <v>3020</v>
      </c>
      <c r="U2338" s="77" t="s">
        <v>3020</v>
      </c>
      <c r="V2338" s="64" t="s">
        <v>645</v>
      </c>
    </row>
    <row r="2339" spans="20:22" x14ac:dyDescent="0.2">
      <c r="T2339" s="62" t="s">
        <v>3021</v>
      </c>
      <c r="U2339" s="77" t="s">
        <v>3021</v>
      </c>
      <c r="V2339" s="64" t="s">
        <v>647</v>
      </c>
    </row>
    <row r="2340" spans="20:22" x14ac:dyDescent="0.2">
      <c r="T2340" s="62" t="s">
        <v>3022</v>
      </c>
      <c r="U2340" s="77" t="s">
        <v>3022</v>
      </c>
      <c r="V2340" s="64" t="s">
        <v>650</v>
      </c>
    </row>
    <row r="2341" spans="20:22" x14ac:dyDescent="0.2">
      <c r="T2341" s="62" t="s">
        <v>3023</v>
      </c>
      <c r="U2341" s="77" t="s">
        <v>3023</v>
      </c>
      <c r="V2341" s="64" t="s">
        <v>653</v>
      </c>
    </row>
    <row r="2342" spans="20:22" x14ac:dyDescent="0.2">
      <c r="T2342" s="62" t="s">
        <v>3024</v>
      </c>
      <c r="U2342" s="77" t="s">
        <v>3024</v>
      </c>
      <c r="V2342" s="64" t="s">
        <v>621</v>
      </c>
    </row>
    <row r="2343" spans="20:22" x14ac:dyDescent="0.2">
      <c r="T2343" s="62" t="s">
        <v>3025</v>
      </c>
      <c r="U2343" s="77" t="s">
        <v>3025</v>
      </c>
      <c r="V2343" s="64" t="s">
        <v>624</v>
      </c>
    </row>
    <row r="2344" spans="20:22" x14ac:dyDescent="0.2">
      <c r="T2344" s="62" t="s">
        <v>3026</v>
      </c>
      <c r="U2344" s="77" t="s">
        <v>3026</v>
      </c>
      <c r="V2344" s="64" t="s">
        <v>643</v>
      </c>
    </row>
    <row r="2345" spans="20:22" x14ac:dyDescent="0.2">
      <c r="T2345" s="62" t="s">
        <v>3027</v>
      </c>
      <c r="U2345" s="77" t="s">
        <v>3027</v>
      </c>
      <c r="V2345" s="64" t="s">
        <v>645</v>
      </c>
    </row>
    <row r="2346" spans="20:22" x14ac:dyDescent="0.2">
      <c r="T2346" s="62" t="s">
        <v>3028</v>
      </c>
      <c r="U2346" s="77" t="s">
        <v>3028</v>
      </c>
      <c r="V2346" s="64" t="s">
        <v>647</v>
      </c>
    </row>
    <row r="2347" spans="20:22" x14ac:dyDescent="0.2">
      <c r="T2347" s="62" t="s">
        <v>3029</v>
      </c>
      <c r="U2347" s="77" t="s">
        <v>3029</v>
      </c>
      <c r="V2347" s="64" t="s">
        <v>650</v>
      </c>
    </row>
    <row r="2348" spans="20:22" x14ac:dyDescent="0.2">
      <c r="T2348" s="62" t="s">
        <v>3030</v>
      </c>
      <c r="U2348" s="77" t="s">
        <v>3030</v>
      </c>
      <c r="V2348" s="64" t="s">
        <v>653</v>
      </c>
    </row>
    <row r="2349" spans="20:22" x14ac:dyDescent="0.2">
      <c r="T2349" s="62" t="s">
        <v>3031</v>
      </c>
      <c r="U2349" s="77" t="s">
        <v>3031</v>
      </c>
      <c r="V2349" s="64" t="s">
        <v>621</v>
      </c>
    </row>
    <row r="2350" spans="20:22" x14ac:dyDescent="0.2">
      <c r="T2350" s="62" t="s">
        <v>3032</v>
      </c>
      <c r="U2350" s="77" t="s">
        <v>3032</v>
      </c>
      <c r="V2350" s="64" t="s">
        <v>624</v>
      </c>
    </row>
    <row r="2351" spans="20:22" x14ac:dyDescent="0.2">
      <c r="T2351" s="62" t="s">
        <v>3033</v>
      </c>
      <c r="U2351" s="77" t="s">
        <v>3033</v>
      </c>
      <c r="V2351" s="64" t="s">
        <v>643</v>
      </c>
    </row>
    <row r="2352" spans="20:22" x14ac:dyDescent="0.2">
      <c r="T2352" s="62" t="s">
        <v>3034</v>
      </c>
      <c r="U2352" s="77" t="s">
        <v>3034</v>
      </c>
      <c r="V2352" s="64" t="s">
        <v>645</v>
      </c>
    </row>
    <row r="2353" spans="20:22" x14ac:dyDescent="0.2">
      <c r="T2353" s="62" t="s">
        <v>3035</v>
      </c>
      <c r="U2353" s="77" t="s">
        <v>3035</v>
      </c>
      <c r="V2353" s="64" t="s">
        <v>647</v>
      </c>
    </row>
    <row r="2354" spans="20:22" x14ac:dyDescent="0.2">
      <c r="T2354" s="62" t="s">
        <v>3036</v>
      </c>
      <c r="U2354" s="77" t="s">
        <v>3036</v>
      </c>
      <c r="V2354" s="64" t="s">
        <v>650</v>
      </c>
    </row>
    <row r="2355" spans="20:22" x14ac:dyDescent="0.2">
      <c r="T2355" s="62" t="s">
        <v>3037</v>
      </c>
      <c r="U2355" s="77" t="s">
        <v>3037</v>
      </c>
      <c r="V2355" s="64" t="s">
        <v>653</v>
      </c>
    </row>
    <row r="2356" spans="20:22" x14ac:dyDescent="0.2">
      <c r="T2356" s="62" t="s">
        <v>3038</v>
      </c>
      <c r="U2356" s="77" t="s">
        <v>3038</v>
      </c>
      <c r="V2356" s="64" t="s">
        <v>621</v>
      </c>
    </row>
    <row r="2357" spans="20:22" x14ac:dyDescent="0.2">
      <c r="T2357" s="62" t="s">
        <v>3039</v>
      </c>
      <c r="U2357" s="77" t="s">
        <v>3039</v>
      </c>
      <c r="V2357" s="64" t="s">
        <v>624</v>
      </c>
    </row>
    <row r="2358" spans="20:22" x14ac:dyDescent="0.2">
      <c r="T2358" s="62" t="s">
        <v>3040</v>
      </c>
      <c r="U2358" s="77" t="s">
        <v>3040</v>
      </c>
      <c r="V2358" s="64" t="s">
        <v>643</v>
      </c>
    </row>
    <row r="2359" spans="20:22" x14ac:dyDescent="0.2">
      <c r="T2359" s="62" t="s">
        <v>3041</v>
      </c>
      <c r="U2359" s="77" t="s">
        <v>3041</v>
      </c>
      <c r="V2359" s="64" t="s">
        <v>645</v>
      </c>
    </row>
    <row r="2360" spans="20:22" x14ac:dyDescent="0.2">
      <c r="T2360" s="62" t="s">
        <v>3042</v>
      </c>
      <c r="U2360" s="77" t="s">
        <v>3042</v>
      </c>
      <c r="V2360" s="64" t="s">
        <v>647</v>
      </c>
    </row>
    <row r="2361" spans="20:22" x14ac:dyDescent="0.2">
      <c r="T2361" s="62" t="s">
        <v>3043</v>
      </c>
      <c r="U2361" s="77" t="s">
        <v>3043</v>
      </c>
      <c r="V2361" s="64" t="s">
        <v>650</v>
      </c>
    </row>
    <row r="2362" spans="20:22" x14ac:dyDescent="0.2">
      <c r="T2362" s="62" t="s">
        <v>3044</v>
      </c>
      <c r="U2362" s="77" t="s">
        <v>3044</v>
      </c>
      <c r="V2362" s="64" t="s">
        <v>653</v>
      </c>
    </row>
    <row r="2363" spans="20:22" x14ac:dyDescent="0.2">
      <c r="T2363" s="62" t="s">
        <v>3045</v>
      </c>
      <c r="U2363" s="77" t="s">
        <v>3045</v>
      </c>
      <c r="V2363" s="64" t="s">
        <v>621</v>
      </c>
    </row>
    <row r="2364" spans="20:22" x14ac:dyDescent="0.2">
      <c r="T2364" s="62" t="s">
        <v>3046</v>
      </c>
      <c r="U2364" s="77" t="s">
        <v>3046</v>
      </c>
      <c r="V2364" s="64" t="s">
        <v>624</v>
      </c>
    </row>
    <row r="2365" spans="20:22" x14ac:dyDescent="0.2">
      <c r="T2365" s="62" t="s">
        <v>3047</v>
      </c>
      <c r="U2365" s="77" t="s">
        <v>3047</v>
      </c>
      <c r="V2365" s="64" t="s">
        <v>643</v>
      </c>
    </row>
    <row r="2366" spans="20:22" x14ac:dyDescent="0.2">
      <c r="T2366" s="62" t="s">
        <v>3048</v>
      </c>
      <c r="U2366" s="77" t="s">
        <v>3048</v>
      </c>
      <c r="V2366" s="64" t="s">
        <v>645</v>
      </c>
    </row>
    <row r="2367" spans="20:22" x14ac:dyDescent="0.2">
      <c r="T2367" s="62" t="s">
        <v>3049</v>
      </c>
      <c r="U2367" s="77" t="s">
        <v>3049</v>
      </c>
      <c r="V2367" s="64" t="s">
        <v>647</v>
      </c>
    </row>
    <row r="2368" spans="20:22" x14ac:dyDescent="0.2">
      <c r="T2368" s="62" t="s">
        <v>3050</v>
      </c>
      <c r="U2368" s="77" t="s">
        <v>3050</v>
      </c>
      <c r="V2368" s="64" t="s">
        <v>650</v>
      </c>
    </row>
    <row r="2369" spans="20:22" x14ac:dyDescent="0.2">
      <c r="T2369" s="62" t="s">
        <v>3051</v>
      </c>
      <c r="U2369" s="77" t="s">
        <v>3051</v>
      </c>
      <c r="V2369" s="64" t="s">
        <v>653</v>
      </c>
    </row>
    <row r="2370" spans="20:22" x14ac:dyDescent="0.2">
      <c r="T2370" s="62" t="s">
        <v>3052</v>
      </c>
      <c r="U2370" s="77" t="s">
        <v>3052</v>
      </c>
      <c r="V2370" s="64" t="s">
        <v>621</v>
      </c>
    </row>
    <row r="2371" spans="20:22" x14ac:dyDescent="0.2">
      <c r="T2371" s="62" t="s">
        <v>3053</v>
      </c>
      <c r="U2371" s="77" t="s">
        <v>3053</v>
      </c>
      <c r="V2371" s="64" t="s">
        <v>624</v>
      </c>
    </row>
    <row r="2372" spans="20:22" x14ac:dyDescent="0.2">
      <c r="T2372" s="62" t="s">
        <v>3054</v>
      </c>
      <c r="U2372" s="77" t="s">
        <v>3054</v>
      </c>
      <c r="V2372" s="64" t="s">
        <v>643</v>
      </c>
    </row>
    <row r="2373" spans="20:22" x14ac:dyDescent="0.2">
      <c r="T2373" s="62" t="s">
        <v>3055</v>
      </c>
      <c r="U2373" s="77" t="s">
        <v>3055</v>
      </c>
      <c r="V2373" s="64" t="s">
        <v>645</v>
      </c>
    </row>
    <row r="2374" spans="20:22" x14ac:dyDescent="0.2">
      <c r="T2374" s="62" t="s">
        <v>3056</v>
      </c>
      <c r="U2374" s="77" t="s">
        <v>3056</v>
      </c>
      <c r="V2374" s="64" t="s">
        <v>647</v>
      </c>
    </row>
    <row r="2375" spans="20:22" x14ac:dyDescent="0.2">
      <c r="T2375" s="62" t="s">
        <v>3057</v>
      </c>
      <c r="U2375" s="77" t="s">
        <v>3057</v>
      </c>
      <c r="V2375" s="64" t="s">
        <v>650</v>
      </c>
    </row>
    <row r="2376" spans="20:22" x14ac:dyDescent="0.2">
      <c r="T2376" s="62" t="s">
        <v>3058</v>
      </c>
      <c r="U2376" s="77" t="s">
        <v>3058</v>
      </c>
      <c r="V2376" s="64" t="s">
        <v>653</v>
      </c>
    </row>
    <row r="2377" spans="20:22" x14ac:dyDescent="0.2">
      <c r="T2377" s="62" t="s">
        <v>3059</v>
      </c>
      <c r="U2377" s="77" t="s">
        <v>3059</v>
      </c>
      <c r="V2377" s="64" t="s">
        <v>621</v>
      </c>
    </row>
    <row r="2378" spans="20:22" x14ac:dyDescent="0.2">
      <c r="T2378" s="62" t="s">
        <v>3060</v>
      </c>
      <c r="U2378" s="77" t="s">
        <v>3060</v>
      </c>
      <c r="V2378" s="64" t="s">
        <v>624</v>
      </c>
    </row>
    <row r="2379" spans="20:22" x14ac:dyDescent="0.2">
      <c r="T2379" s="62" t="s">
        <v>3061</v>
      </c>
      <c r="U2379" s="77" t="s">
        <v>3061</v>
      </c>
      <c r="V2379" s="64" t="s">
        <v>643</v>
      </c>
    </row>
    <row r="2380" spans="20:22" x14ac:dyDescent="0.2">
      <c r="T2380" s="62" t="s">
        <v>3062</v>
      </c>
      <c r="U2380" s="77" t="s">
        <v>3062</v>
      </c>
      <c r="V2380" s="64" t="s">
        <v>645</v>
      </c>
    </row>
    <row r="2381" spans="20:22" x14ac:dyDescent="0.2">
      <c r="T2381" s="62" t="s">
        <v>3063</v>
      </c>
      <c r="U2381" s="77" t="s">
        <v>3063</v>
      </c>
      <c r="V2381" s="64" t="s">
        <v>647</v>
      </c>
    </row>
    <row r="2382" spans="20:22" x14ac:dyDescent="0.2">
      <c r="T2382" s="62" t="s">
        <v>3064</v>
      </c>
      <c r="U2382" s="77" t="s">
        <v>3064</v>
      </c>
      <c r="V2382" s="64" t="s">
        <v>650</v>
      </c>
    </row>
    <row r="2383" spans="20:22" x14ac:dyDescent="0.2">
      <c r="T2383" s="62" t="s">
        <v>3065</v>
      </c>
      <c r="U2383" s="77" t="s">
        <v>3065</v>
      </c>
      <c r="V2383" s="64" t="s">
        <v>653</v>
      </c>
    </row>
    <row r="2384" spans="20:22" x14ac:dyDescent="0.2">
      <c r="T2384" s="62" t="s">
        <v>3066</v>
      </c>
      <c r="U2384" s="77" t="s">
        <v>3066</v>
      </c>
      <c r="V2384" s="64" t="s">
        <v>621</v>
      </c>
    </row>
    <row r="2385" spans="20:22" x14ac:dyDescent="0.2">
      <c r="T2385" s="62" t="s">
        <v>3067</v>
      </c>
      <c r="U2385" s="77" t="s">
        <v>3067</v>
      </c>
      <c r="V2385" s="64" t="s">
        <v>624</v>
      </c>
    </row>
    <row r="2386" spans="20:22" x14ac:dyDescent="0.2">
      <c r="T2386" s="62" t="s">
        <v>3068</v>
      </c>
      <c r="U2386" s="77" t="s">
        <v>3068</v>
      </c>
      <c r="V2386" s="64" t="s">
        <v>643</v>
      </c>
    </row>
    <row r="2387" spans="20:22" x14ac:dyDescent="0.2">
      <c r="T2387" s="62" t="s">
        <v>3069</v>
      </c>
      <c r="U2387" s="77" t="s">
        <v>3069</v>
      </c>
      <c r="V2387" s="64" t="s">
        <v>645</v>
      </c>
    </row>
    <row r="2388" spans="20:22" x14ac:dyDescent="0.2">
      <c r="T2388" s="62" t="s">
        <v>3070</v>
      </c>
      <c r="U2388" s="77" t="s">
        <v>3070</v>
      </c>
      <c r="V2388" s="64" t="s">
        <v>647</v>
      </c>
    </row>
    <row r="2389" spans="20:22" x14ac:dyDescent="0.2">
      <c r="T2389" s="62" t="s">
        <v>3071</v>
      </c>
      <c r="U2389" s="77" t="s">
        <v>3071</v>
      </c>
      <c r="V2389" s="64" t="s">
        <v>650</v>
      </c>
    </row>
    <row r="2390" spans="20:22" x14ac:dyDescent="0.2">
      <c r="T2390" s="62" t="s">
        <v>3072</v>
      </c>
      <c r="U2390" s="77" t="s">
        <v>3072</v>
      </c>
      <c r="V2390" s="64" t="s">
        <v>653</v>
      </c>
    </row>
    <row r="2391" spans="20:22" x14ac:dyDescent="0.2">
      <c r="T2391" s="62" t="s">
        <v>3073</v>
      </c>
      <c r="U2391" s="77" t="s">
        <v>3073</v>
      </c>
      <c r="V2391" s="64" t="s">
        <v>621</v>
      </c>
    </row>
    <row r="2392" spans="20:22" x14ac:dyDescent="0.2">
      <c r="T2392" s="62" t="s">
        <v>3074</v>
      </c>
      <c r="U2392" s="77" t="s">
        <v>3074</v>
      </c>
      <c r="V2392" s="64" t="s">
        <v>624</v>
      </c>
    </row>
    <row r="2393" spans="20:22" x14ac:dyDescent="0.2">
      <c r="T2393" s="62" t="s">
        <v>3075</v>
      </c>
      <c r="U2393" s="77" t="s">
        <v>3075</v>
      </c>
      <c r="V2393" s="64" t="s">
        <v>643</v>
      </c>
    </row>
    <row r="2394" spans="20:22" x14ac:dyDescent="0.2">
      <c r="T2394" s="62" t="s">
        <v>3076</v>
      </c>
      <c r="U2394" s="77" t="s">
        <v>3076</v>
      </c>
      <c r="V2394" s="64" t="s">
        <v>645</v>
      </c>
    </row>
    <row r="2395" spans="20:22" x14ac:dyDescent="0.2">
      <c r="T2395" s="62" t="s">
        <v>3077</v>
      </c>
      <c r="U2395" s="77" t="s">
        <v>3077</v>
      </c>
      <c r="V2395" s="64" t="s">
        <v>647</v>
      </c>
    </row>
    <row r="2396" spans="20:22" x14ac:dyDescent="0.2">
      <c r="T2396" s="62" t="s">
        <v>3078</v>
      </c>
      <c r="U2396" s="77" t="s">
        <v>3078</v>
      </c>
      <c r="V2396" s="64" t="s">
        <v>650</v>
      </c>
    </row>
    <row r="2397" spans="20:22" x14ac:dyDescent="0.2">
      <c r="T2397" s="62" t="s">
        <v>3079</v>
      </c>
      <c r="U2397" s="77" t="s">
        <v>3079</v>
      </c>
      <c r="V2397" s="64" t="s">
        <v>653</v>
      </c>
    </row>
    <row r="2398" spans="20:22" x14ac:dyDescent="0.2">
      <c r="T2398" s="62" t="s">
        <v>3080</v>
      </c>
      <c r="U2398" s="77" t="s">
        <v>3080</v>
      </c>
      <c r="V2398" s="64" t="s">
        <v>621</v>
      </c>
    </row>
    <row r="2399" spans="20:22" x14ac:dyDescent="0.2">
      <c r="T2399" s="62" t="s">
        <v>3081</v>
      </c>
      <c r="U2399" s="77" t="s">
        <v>3081</v>
      </c>
      <c r="V2399" s="64" t="s">
        <v>624</v>
      </c>
    </row>
    <row r="2400" spans="20:22" x14ac:dyDescent="0.2">
      <c r="T2400" s="62" t="s">
        <v>3082</v>
      </c>
      <c r="U2400" s="77" t="s">
        <v>3082</v>
      </c>
      <c r="V2400" s="64" t="s">
        <v>643</v>
      </c>
    </row>
    <row r="2401" spans="20:22" x14ac:dyDescent="0.2">
      <c r="T2401" s="62" t="s">
        <v>3083</v>
      </c>
      <c r="U2401" s="77" t="s">
        <v>3083</v>
      </c>
      <c r="V2401" s="64" t="s">
        <v>645</v>
      </c>
    </row>
    <row r="2402" spans="20:22" x14ac:dyDescent="0.2">
      <c r="T2402" s="62" t="s">
        <v>3084</v>
      </c>
      <c r="U2402" s="77" t="s">
        <v>3084</v>
      </c>
      <c r="V2402" s="64" t="s">
        <v>647</v>
      </c>
    </row>
    <row r="2403" spans="20:22" x14ac:dyDescent="0.2">
      <c r="T2403" s="62" t="s">
        <v>3085</v>
      </c>
      <c r="U2403" s="77" t="s">
        <v>3085</v>
      </c>
      <c r="V2403" s="64" t="s">
        <v>650</v>
      </c>
    </row>
    <row r="2404" spans="20:22" x14ac:dyDescent="0.2">
      <c r="T2404" s="62" t="s">
        <v>3086</v>
      </c>
      <c r="U2404" s="77" t="s">
        <v>3086</v>
      </c>
      <c r="V2404" s="64" t="s">
        <v>653</v>
      </c>
    </row>
    <row r="2405" spans="20:22" x14ac:dyDescent="0.2">
      <c r="T2405" s="62" t="s">
        <v>3087</v>
      </c>
      <c r="U2405" s="77" t="s">
        <v>3087</v>
      </c>
      <c r="V2405" s="64" t="s">
        <v>621</v>
      </c>
    </row>
    <row r="2406" spans="20:22" x14ac:dyDescent="0.2">
      <c r="T2406" s="62" t="s">
        <v>3088</v>
      </c>
      <c r="U2406" s="77" t="s">
        <v>3088</v>
      </c>
      <c r="V2406" s="64" t="s">
        <v>624</v>
      </c>
    </row>
    <row r="2407" spans="20:22" x14ac:dyDescent="0.2">
      <c r="T2407" s="62" t="s">
        <v>3089</v>
      </c>
      <c r="U2407" s="77" t="s">
        <v>3089</v>
      </c>
      <c r="V2407" s="64" t="s">
        <v>643</v>
      </c>
    </row>
    <row r="2408" spans="20:22" x14ac:dyDescent="0.2">
      <c r="T2408" s="62" t="s">
        <v>3090</v>
      </c>
      <c r="U2408" s="77" t="s">
        <v>3090</v>
      </c>
      <c r="V2408" s="64" t="s">
        <v>645</v>
      </c>
    </row>
    <row r="2409" spans="20:22" x14ac:dyDescent="0.2">
      <c r="T2409" s="62" t="s">
        <v>3091</v>
      </c>
      <c r="U2409" s="77" t="s">
        <v>3091</v>
      </c>
      <c r="V2409" s="64" t="s">
        <v>647</v>
      </c>
    </row>
    <row r="2410" spans="20:22" x14ac:dyDescent="0.2">
      <c r="T2410" s="62" t="s">
        <v>3092</v>
      </c>
      <c r="U2410" s="77" t="s">
        <v>3092</v>
      </c>
      <c r="V2410" s="64" t="s">
        <v>650</v>
      </c>
    </row>
    <row r="2411" spans="20:22" x14ac:dyDescent="0.2">
      <c r="T2411" s="62" t="s">
        <v>3093</v>
      </c>
      <c r="U2411" s="77" t="s">
        <v>3093</v>
      </c>
      <c r="V2411" s="64" t="s">
        <v>653</v>
      </c>
    </row>
    <row r="2412" spans="20:22" x14ac:dyDescent="0.2">
      <c r="T2412" s="62" t="s">
        <v>3094</v>
      </c>
      <c r="U2412" s="77" t="s">
        <v>3094</v>
      </c>
      <c r="V2412" s="64" t="s">
        <v>621</v>
      </c>
    </row>
    <row r="2413" spans="20:22" x14ac:dyDescent="0.2">
      <c r="T2413" s="62" t="s">
        <v>3095</v>
      </c>
      <c r="U2413" s="77" t="s">
        <v>3095</v>
      </c>
      <c r="V2413" s="64" t="s">
        <v>624</v>
      </c>
    </row>
    <row r="2414" spans="20:22" x14ac:dyDescent="0.2">
      <c r="T2414" s="62" t="s">
        <v>3096</v>
      </c>
      <c r="U2414" s="77" t="s">
        <v>3096</v>
      </c>
      <c r="V2414" s="64" t="s">
        <v>643</v>
      </c>
    </row>
    <row r="2415" spans="20:22" x14ac:dyDescent="0.2">
      <c r="T2415" s="62" t="s">
        <v>3097</v>
      </c>
      <c r="U2415" s="77" t="s">
        <v>3097</v>
      </c>
      <c r="V2415" s="64" t="s">
        <v>645</v>
      </c>
    </row>
    <row r="2416" spans="20:22" x14ac:dyDescent="0.2">
      <c r="T2416" s="62" t="s">
        <v>3098</v>
      </c>
      <c r="U2416" s="77" t="s">
        <v>3098</v>
      </c>
      <c r="V2416" s="64" t="s">
        <v>647</v>
      </c>
    </row>
    <row r="2417" spans="20:22" x14ac:dyDescent="0.2">
      <c r="T2417" s="62" t="s">
        <v>3099</v>
      </c>
      <c r="U2417" s="77" t="s">
        <v>3099</v>
      </c>
      <c r="V2417" s="64" t="s">
        <v>650</v>
      </c>
    </row>
    <row r="2418" spans="20:22" x14ac:dyDescent="0.2">
      <c r="T2418" s="62" t="s">
        <v>3100</v>
      </c>
      <c r="U2418" s="77" t="s">
        <v>3100</v>
      </c>
      <c r="V2418" s="64" t="s">
        <v>653</v>
      </c>
    </row>
    <row r="2419" spans="20:22" x14ac:dyDescent="0.2">
      <c r="T2419" s="62" t="s">
        <v>3101</v>
      </c>
      <c r="U2419" s="77" t="s">
        <v>3101</v>
      </c>
      <c r="V2419" s="64" t="s">
        <v>621</v>
      </c>
    </row>
    <row r="2420" spans="20:22" x14ac:dyDescent="0.2">
      <c r="T2420" s="62" t="s">
        <v>3102</v>
      </c>
      <c r="U2420" s="77" t="s">
        <v>3102</v>
      </c>
      <c r="V2420" s="64" t="s">
        <v>624</v>
      </c>
    </row>
    <row r="2421" spans="20:22" x14ac:dyDescent="0.2">
      <c r="T2421" s="62" t="s">
        <v>3103</v>
      </c>
      <c r="U2421" s="77" t="s">
        <v>3103</v>
      </c>
      <c r="V2421" s="64" t="s">
        <v>643</v>
      </c>
    </row>
    <row r="2422" spans="20:22" x14ac:dyDescent="0.2">
      <c r="T2422" s="62" t="s">
        <v>3104</v>
      </c>
      <c r="U2422" s="77" t="s">
        <v>3104</v>
      </c>
      <c r="V2422" s="64" t="s">
        <v>645</v>
      </c>
    </row>
    <row r="2423" spans="20:22" x14ac:dyDescent="0.2">
      <c r="T2423" s="62" t="s">
        <v>3105</v>
      </c>
      <c r="U2423" s="77" t="s">
        <v>3105</v>
      </c>
      <c r="V2423" s="64" t="s">
        <v>647</v>
      </c>
    </row>
    <row r="2424" spans="20:22" x14ac:dyDescent="0.2">
      <c r="T2424" s="62" t="s">
        <v>3106</v>
      </c>
      <c r="U2424" s="77" t="s">
        <v>3106</v>
      </c>
      <c r="V2424" s="64" t="s">
        <v>650</v>
      </c>
    </row>
    <row r="2425" spans="20:22" x14ac:dyDescent="0.2">
      <c r="T2425" s="62" t="s">
        <v>3107</v>
      </c>
      <c r="U2425" s="77" t="s">
        <v>3107</v>
      </c>
      <c r="V2425" s="64" t="s">
        <v>653</v>
      </c>
    </row>
    <row r="2426" spans="20:22" x14ac:dyDescent="0.2">
      <c r="T2426" s="62" t="s">
        <v>3108</v>
      </c>
      <c r="U2426" s="77" t="s">
        <v>3108</v>
      </c>
      <c r="V2426" s="64" t="s">
        <v>621</v>
      </c>
    </row>
    <row r="2427" spans="20:22" x14ac:dyDescent="0.2">
      <c r="T2427" s="62" t="s">
        <v>3109</v>
      </c>
      <c r="U2427" s="77" t="s">
        <v>3109</v>
      </c>
      <c r="V2427" s="64" t="s">
        <v>624</v>
      </c>
    </row>
    <row r="2428" spans="20:22" x14ac:dyDescent="0.2">
      <c r="T2428" s="62" t="s">
        <v>3110</v>
      </c>
      <c r="U2428" s="77" t="s">
        <v>3110</v>
      </c>
      <c r="V2428" s="64" t="s">
        <v>643</v>
      </c>
    </row>
    <row r="2429" spans="20:22" x14ac:dyDescent="0.2">
      <c r="T2429" s="62" t="s">
        <v>3111</v>
      </c>
      <c r="U2429" s="77" t="s">
        <v>3111</v>
      </c>
      <c r="V2429" s="64" t="s">
        <v>645</v>
      </c>
    </row>
    <row r="2430" spans="20:22" x14ac:dyDescent="0.2">
      <c r="T2430" s="62" t="s">
        <v>3112</v>
      </c>
      <c r="U2430" s="77" t="s">
        <v>3112</v>
      </c>
      <c r="V2430" s="64" t="s">
        <v>647</v>
      </c>
    </row>
    <row r="2431" spans="20:22" x14ac:dyDescent="0.2">
      <c r="T2431" s="62" t="s">
        <v>3113</v>
      </c>
      <c r="U2431" s="77" t="s">
        <v>3113</v>
      </c>
      <c r="V2431" s="64" t="s">
        <v>650</v>
      </c>
    </row>
    <row r="2432" spans="20:22" x14ac:dyDescent="0.2">
      <c r="T2432" s="62" t="s">
        <v>3114</v>
      </c>
      <c r="U2432" s="77" t="s">
        <v>3114</v>
      </c>
      <c r="V2432" s="64" t="s">
        <v>653</v>
      </c>
    </row>
    <row r="2433" spans="20:22" x14ac:dyDescent="0.2">
      <c r="T2433" s="62" t="s">
        <v>3115</v>
      </c>
      <c r="U2433" s="77" t="s">
        <v>3115</v>
      </c>
      <c r="V2433" s="64" t="s">
        <v>621</v>
      </c>
    </row>
    <row r="2434" spans="20:22" x14ac:dyDescent="0.2">
      <c r="T2434" s="62" t="s">
        <v>3116</v>
      </c>
      <c r="U2434" s="77" t="s">
        <v>3116</v>
      </c>
      <c r="V2434" s="64" t="s">
        <v>624</v>
      </c>
    </row>
    <row r="2435" spans="20:22" x14ac:dyDescent="0.2">
      <c r="T2435" s="62" t="s">
        <v>3117</v>
      </c>
      <c r="U2435" s="77" t="s">
        <v>3117</v>
      </c>
      <c r="V2435" s="64" t="s">
        <v>643</v>
      </c>
    </row>
    <row r="2436" spans="20:22" x14ac:dyDescent="0.2">
      <c r="T2436" s="62" t="s">
        <v>3118</v>
      </c>
      <c r="U2436" s="77" t="s">
        <v>3118</v>
      </c>
      <c r="V2436" s="64" t="s">
        <v>645</v>
      </c>
    </row>
    <row r="2437" spans="20:22" x14ac:dyDescent="0.2">
      <c r="T2437" s="62" t="s">
        <v>3119</v>
      </c>
      <c r="U2437" s="77" t="s">
        <v>3119</v>
      </c>
      <c r="V2437" s="64" t="s">
        <v>647</v>
      </c>
    </row>
    <row r="2438" spans="20:22" x14ac:dyDescent="0.2">
      <c r="T2438" s="62" t="s">
        <v>3120</v>
      </c>
      <c r="U2438" s="77" t="s">
        <v>3120</v>
      </c>
      <c r="V2438" s="64" t="s">
        <v>650</v>
      </c>
    </row>
    <row r="2439" spans="20:22" x14ac:dyDescent="0.2">
      <c r="T2439" s="62" t="s">
        <v>3121</v>
      </c>
      <c r="U2439" s="77" t="s">
        <v>3121</v>
      </c>
      <c r="V2439" s="64" t="s">
        <v>653</v>
      </c>
    </row>
    <row r="2440" spans="20:22" x14ac:dyDescent="0.2">
      <c r="T2440" s="62" t="s">
        <v>3122</v>
      </c>
      <c r="U2440" s="77" t="s">
        <v>3122</v>
      </c>
      <c r="V2440" s="64" t="s">
        <v>621</v>
      </c>
    </row>
    <row r="2441" spans="20:22" x14ac:dyDescent="0.2">
      <c r="T2441" s="62" t="s">
        <v>3123</v>
      </c>
      <c r="U2441" s="77" t="s">
        <v>3123</v>
      </c>
      <c r="V2441" s="64" t="s">
        <v>624</v>
      </c>
    </row>
    <row r="2442" spans="20:22" x14ac:dyDescent="0.2">
      <c r="T2442" s="62" t="s">
        <v>3124</v>
      </c>
      <c r="U2442" s="77" t="s">
        <v>3124</v>
      </c>
      <c r="V2442" s="64" t="s">
        <v>643</v>
      </c>
    </row>
    <row r="2443" spans="20:22" x14ac:dyDescent="0.2">
      <c r="T2443" s="62" t="s">
        <v>3125</v>
      </c>
      <c r="U2443" s="77" t="s">
        <v>3125</v>
      </c>
      <c r="V2443" s="64" t="s">
        <v>645</v>
      </c>
    </row>
    <row r="2444" spans="20:22" x14ac:dyDescent="0.2">
      <c r="T2444" s="62" t="s">
        <v>3126</v>
      </c>
      <c r="U2444" s="77" t="s">
        <v>3126</v>
      </c>
      <c r="V2444" s="64" t="s">
        <v>647</v>
      </c>
    </row>
    <row r="2445" spans="20:22" x14ac:dyDescent="0.2">
      <c r="T2445" s="62" t="s">
        <v>3127</v>
      </c>
      <c r="U2445" s="77" t="s">
        <v>3127</v>
      </c>
      <c r="V2445" s="64" t="s">
        <v>650</v>
      </c>
    </row>
    <row r="2446" spans="20:22" x14ac:dyDescent="0.2">
      <c r="T2446" s="62" t="s">
        <v>3128</v>
      </c>
      <c r="U2446" s="77" t="s">
        <v>3128</v>
      </c>
      <c r="V2446" s="64" t="s">
        <v>653</v>
      </c>
    </row>
    <row r="2447" spans="20:22" x14ac:dyDescent="0.2">
      <c r="T2447" s="62" t="s">
        <v>3129</v>
      </c>
      <c r="U2447" s="77" t="s">
        <v>3129</v>
      </c>
      <c r="V2447" s="64" t="s">
        <v>621</v>
      </c>
    </row>
    <row r="2448" spans="20:22" x14ac:dyDescent="0.2">
      <c r="T2448" s="62" t="s">
        <v>3130</v>
      </c>
      <c r="U2448" s="77" t="s">
        <v>3130</v>
      </c>
      <c r="V2448" s="64" t="s">
        <v>624</v>
      </c>
    </row>
    <row r="2449" spans="20:22" x14ac:dyDescent="0.2">
      <c r="T2449" s="62" t="s">
        <v>3131</v>
      </c>
      <c r="U2449" s="77" t="s">
        <v>3131</v>
      </c>
      <c r="V2449" s="64" t="s">
        <v>643</v>
      </c>
    </row>
    <row r="2450" spans="20:22" x14ac:dyDescent="0.2">
      <c r="T2450" s="62" t="s">
        <v>3132</v>
      </c>
      <c r="U2450" s="77" t="s">
        <v>3132</v>
      </c>
      <c r="V2450" s="64" t="s">
        <v>645</v>
      </c>
    </row>
    <row r="2451" spans="20:22" x14ac:dyDescent="0.2">
      <c r="T2451" s="62" t="s">
        <v>3133</v>
      </c>
      <c r="U2451" s="77" t="s">
        <v>3133</v>
      </c>
      <c r="V2451" s="64" t="s">
        <v>647</v>
      </c>
    </row>
    <row r="2452" spans="20:22" x14ac:dyDescent="0.2">
      <c r="T2452" s="62" t="s">
        <v>3134</v>
      </c>
      <c r="U2452" s="77" t="s">
        <v>3134</v>
      </c>
      <c r="V2452" s="64" t="s">
        <v>650</v>
      </c>
    </row>
    <row r="2453" spans="20:22" x14ac:dyDescent="0.2">
      <c r="T2453" s="62" t="s">
        <v>3135</v>
      </c>
      <c r="U2453" s="77" t="s">
        <v>3135</v>
      </c>
      <c r="V2453" s="64" t="s">
        <v>653</v>
      </c>
    </row>
    <row r="2454" spans="20:22" x14ac:dyDescent="0.2">
      <c r="T2454" s="62" t="s">
        <v>3136</v>
      </c>
      <c r="U2454" s="77" t="s">
        <v>3136</v>
      </c>
      <c r="V2454" s="64" t="s">
        <v>621</v>
      </c>
    </row>
    <row r="2455" spans="20:22" x14ac:dyDescent="0.2">
      <c r="T2455" s="62" t="s">
        <v>3137</v>
      </c>
      <c r="U2455" s="77" t="s">
        <v>3137</v>
      </c>
      <c r="V2455" s="64" t="s">
        <v>624</v>
      </c>
    </row>
    <row r="2456" spans="20:22" x14ac:dyDescent="0.2">
      <c r="T2456" s="62" t="s">
        <v>3138</v>
      </c>
      <c r="U2456" s="77" t="s">
        <v>3138</v>
      </c>
      <c r="V2456" s="64" t="s">
        <v>643</v>
      </c>
    </row>
    <row r="2457" spans="20:22" x14ac:dyDescent="0.2">
      <c r="T2457" s="62" t="s">
        <v>3139</v>
      </c>
      <c r="U2457" s="77" t="s">
        <v>3139</v>
      </c>
      <c r="V2457" s="64" t="s">
        <v>645</v>
      </c>
    </row>
    <row r="2458" spans="20:22" x14ac:dyDescent="0.2">
      <c r="T2458" s="62" t="s">
        <v>3140</v>
      </c>
      <c r="U2458" s="77" t="s">
        <v>3140</v>
      </c>
      <c r="V2458" s="64" t="s">
        <v>647</v>
      </c>
    </row>
    <row r="2459" spans="20:22" x14ac:dyDescent="0.2">
      <c r="T2459" s="62" t="s">
        <v>3141</v>
      </c>
      <c r="U2459" s="77" t="s">
        <v>3141</v>
      </c>
      <c r="V2459" s="64" t="s">
        <v>650</v>
      </c>
    </row>
    <row r="2460" spans="20:22" x14ac:dyDescent="0.2">
      <c r="T2460" s="62" t="s">
        <v>3142</v>
      </c>
      <c r="U2460" s="77" t="s">
        <v>3142</v>
      </c>
      <c r="V2460" s="64" t="s">
        <v>653</v>
      </c>
    </row>
    <row r="2461" spans="20:22" x14ac:dyDescent="0.2">
      <c r="T2461" s="62" t="s">
        <v>3143</v>
      </c>
      <c r="U2461" s="77" t="s">
        <v>3143</v>
      </c>
      <c r="V2461" s="64" t="s">
        <v>621</v>
      </c>
    </row>
    <row r="2462" spans="20:22" x14ac:dyDescent="0.2">
      <c r="T2462" s="62" t="s">
        <v>3144</v>
      </c>
      <c r="U2462" s="77" t="s">
        <v>3144</v>
      </c>
      <c r="V2462" s="64" t="s">
        <v>624</v>
      </c>
    </row>
    <row r="2463" spans="20:22" x14ac:dyDescent="0.2">
      <c r="T2463" s="62" t="s">
        <v>3145</v>
      </c>
      <c r="U2463" s="77" t="s">
        <v>3145</v>
      </c>
      <c r="V2463" s="64" t="s">
        <v>643</v>
      </c>
    </row>
    <row r="2464" spans="20:22" x14ac:dyDescent="0.2">
      <c r="T2464" s="62" t="s">
        <v>3146</v>
      </c>
      <c r="U2464" s="77" t="s">
        <v>3146</v>
      </c>
      <c r="V2464" s="64" t="s">
        <v>645</v>
      </c>
    </row>
    <row r="2465" spans="20:22" x14ac:dyDescent="0.2">
      <c r="T2465" s="62" t="s">
        <v>3147</v>
      </c>
      <c r="U2465" s="77" t="s">
        <v>3147</v>
      </c>
      <c r="V2465" s="64" t="s">
        <v>647</v>
      </c>
    </row>
    <row r="2466" spans="20:22" x14ac:dyDescent="0.2">
      <c r="T2466" s="62" t="s">
        <v>3148</v>
      </c>
      <c r="U2466" s="77" t="s">
        <v>3148</v>
      </c>
      <c r="V2466" s="64" t="s">
        <v>650</v>
      </c>
    </row>
    <row r="2467" spans="20:22" x14ac:dyDescent="0.2">
      <c r="T2467" s="62" t="s">
        <v>3149</v>
      </c>
      <c r="U2467" s="77" t="s">
        <v>3149</v>
      </c>
      <c r="V2467" s="64" t="s">
        <v>653</v>
      </c>
    </row>
    <row r="2468" spans="20:22" x14ac:dyDescent="0.2">
      <c r="T2468" s="62" t="s">
        <v>3150</v>
      </c>
      <c r="U2468" s="77" t="s">
        <v>3150</v>
      </c>
      <c r="V2468" s="64" t="s">
        <v>621</v>
      </c>
    </row>
    <row r="2469" spans="20:22" x14ac:dyDescent="0.2">
      <c r="T2469" s="62" t="s">
        <v>3151</v>
      </c>
      <c r="U2469" s="77" t="s">
        <v>3151</v>
      </c>
      <c r="V2469" s="64" t="s">
        <v>624</v>
      </c>
    </row>
    <row r="2470" spans="20:22" x14ac:dyDescent="0.2">
      <c r="T2470" s="62" t="s">
        <v>3152</v>
      </c>
      <c r="U2470" s="77" t="s">
        <v>3152</v>
      </c>
      <c r="V2470" s="64" t="s">
        <v>643</v>
      </c>
    </row>
    <row r="2471" spans="20:22" x14ac:dyDescent="0.2">
      <c r="T2471" s="62" t="s">
        <v>3153</v>
      </c>
      <c r="U2471" s="77" t="s">
        <v>3153</v>
      </c>
      <c r="V2471" s="64" t="s">
        <v>645</v>
      </c>
    </row>
    <row r="2472" spans="20:22" x14ac:dyDescent="0.2">
      <c r="T2472" s="62" t="s">
        <v>3154</v>
      </c>
      <c r="U2472" s="77" t="s">
        <v>3154</v>
      </c>
      <c r="V2472" s="64" t="s">
        <v>647</v>
      </c>
    </row>
    <row r="2473" spans="20:22" x14ac:dyDescent="0.2">
      <c r="T2473" s="62" t="s">
        <v>3155</v>
      </c>
      <c r="U2473" s="77" t="s">
        <v>3155</v>
      </c>
      <c r="V2473" s="64" t="s">
        <v>650</v>
      </c>
    </row>
    <row r="2474" spans="20:22" x14ac:dyDescent="0.2">
      <c r="T2474" s="62" t="s">
        <v>3156</v>
      </c>
      <c r="U2474" s="77" t="s">
        <v>3156</v>
      </c>
      <c r="V2474" s="64" t="s">
        <v>653</v>
      </c>
    </row>
    <row r="2475" spans="20:22" x14ac:dyDescent="0.2">
      <c r="T2475" s="62" t="s">
        <v>3157</v>
      </c>
      <c r="U2475" s="77" t="s">
        <v>3157</v>
      </c>
      <c r="V2475" s="64" t="s">
        <v>621</v>
      </c>
    </row>
    <row r="2476" spans="20:22" x14ac:dyDescent="0.2">
      <c r="T2476" s="62" t="s">
        <v>3158</v>
      </c>
      <c r="U2476" s="77" t="s">
        <v>3158</v>
      </c>
      <c r="V2476" s="64" t="s">
        <v>624</v>
      </c>
    </row>
    <row r="2477" spans="20:22" x14ac:dyDescent="0.2">
      <c r="T2477" s="62" t="s">
        <v>3159</v>
      </c>
      <c r="U2477" s="77" t="s">
        <v>3159</v>
      </c>
      <c r="V2477" s="64" t="s">
        <v>643</v>
      </c>
    </row>
    <row r="2478" spans="20:22" x14ac:dyDescent="0.2">
      <c r="T2478" s="62" t="s">
        <v>3160</v>
      </c>
      <c r="U2478" s="77" t="s">
        <v>3160</v>
      </c>
      <c r="V2478" s="64" t="s">
        <v>645</v>
      </c>
    </row>
    <row r="2479" spans="20:22" x14ac:dyDescent="0.2">
      <c r="T2479" s="62" t="s">
        <v>3161</v>
      </c>
      <c r="U2479" s="77" t="s">
        <v>3161</v>
      </c>
      <c r="V2479" s="64" t="s">
        <v>647</v>
      </c>
    </row>
    <row r="2480" spans="20:22" x14ac:dyDescent="0.2">
      <c r="T2480" s="62" t="s">
        <v>3162</v>
      </c>
      <c r="U2480" s="77" t="s">
        <v>3162</v>
      </c>
      <c r="V2480" s="64" t="s">
        <v>650</v>
      </c>
    </row>
    <row r="2481" spans="20:22" x14ac:dyDescent="0.2">
      <c r="T2481" s="62" t="s">
        <v>3163</v>
      </c>
      <c r="U2481" s="77" t="s">
        <v>3163</v>
      </c>
      <c r="V2481" s="64" t="s">
        <v>653</v>
      </c>
    </row>
    <row r="2482" spans="20:22" x14ac:dyDescent="0.2">
      <c r="T2482" s="62" t="s">
        <v>3164</v>
      </c>
      <c r="U2482" s="77" t="s">
        <v>3164</v>
      </c>
      <c r="V2482" s="64" t="s">
        <v>621</v>
      </c>
    </row>
    <row r="2483" spans="20:22" x14ac:dyDescent="0.2">
      <c r="T2483" s="62" t="s">
        <v>3165</v>
      </c>
      <c r="U2483" s="77" t="s">
        <v>3165</v>
      </c>
      <c r="V2483" s="64" t="s">
        <v>624</v>
      </c>
    </row>
    <row r="2484" spans="20:22" x14ac:dyDescent="0.2">
      <c r="T2484" s="62" t="s">
        <v>3166</v>
      </c>
      <c r="U2484" s="77" t="s">
        <v>3166</v>
      </c>
      <c r="V2484" s="64" t="s">
        <v>643</v>
      </c>
    </row>
    <row r="2485" spans="20:22" x14ac:dyDescent="0.2">
      <c r="T2485" s="62" t="s">
        <v>3167</v>
      </c>
      <c r="U2485" s="77" t="s">
        <v>3167</v>
      </c>
      <c r="V2485" s="64" t="s">
        <v>645</v>
      </c>
    </row>
    <row r="2486" spans="20:22" x14ac:dyDescent="0.2">
      <c r="T2486" s="62" t="s">
        <v>3168</v>
      </c>
      <c r="U2486" s="77" t="s">
        <v>3168</v>
      </c>
      <c r="V2486" s="64" t="s">
        <v>647</v>
      </c>
    </row>
    <row r="2487" spans="20:22" x14ac:dyDescent="0.2">
      <c r="T2487" s="62" t="s">
        <v>3169</v>
      </c>
      <c r="U2487" s="77" t="s">
        <v>3169</v>
      </c>
      <c r="V2487" s="64" t="s">
        <v>650</v>
      </c>
    </row>
    <row r="2488" spans="20:22" x14ac:dyDescent="0.2">
      <c r="T2488" s="62" t="s">
        <v>3170</v>
      </c>
      <c r="U2488" s="77" t="s">
        <v>3170</v>
      </c>
      <c r="V2488" s="64" t="s">
        <v>653</v>
      </c>
    </row>
    <row r="2489" spans="20:22" x14ac:dyDescent="0.2">
      <c r="T2489" s="62" t="s">
        <v>3171</v>
      </c>
      <c r="U2489" s="77" t="s">
        <v>3171</v>
      </c>
      <c r="V2489" s="64" t="s">
        <v>621</v>
      </c>
    </row>
    <row r="2490" spans="20:22" x14ac:dyDescent="0.2">
      <c r="T2490" s="62" t="s">
        <v>3172</v>
      </c>
      <c r="U2490" s="77" t="s">
        <v>3172</v>
      </c>
      <c r="V2490" s="64" t="s">
        <v>624</v>
      </c>
    </row>
    <row r="2491" spans="20:22" x14ac:dyDescent="0.2">
      <c r="T2491" s="62" t="s">
        <v>3174</v>
      </c>
      <c r="U2491" s="77" t="s">
        <v>3174</v>
      </c>
      <c r="V2491" s="64" t="s">
        <v>643</v>
      </c>
    </row>
    <row r="2492" spans="20:22" x14ac:dyDescent="0.2">
      <c r="T2492" s="62" t="s">
        <v>3175</v>
      </c>
      <c r="U2492" s="77" t="s">
        <v>3175</v>
      </c>
      <c r="V2492" s="64" t="s">
        <v>645</v>
      </c>
    </row>
    <row r="2493" spans="20:22" x14ac:dyDescent="0.2">
      <c r="T2493" s="62" t="s">
        <v>3176</v>
      </c>
      <c r="U2493" s="77" t="s">
        <v>3176</v>
      </c>
      <c r="V2493" s="64" t="s">
        <v>647</v>
      </c>
    </row>
    <row r="2494" spans="20:22" x14ac:dyDescent="0.2">
      <c r="T2494" s="62" t="s">
        <v>3177</v>
      </c>
      <c r="U2494" s="77" t="s">
        <v>3177</v>
      </c>
      <c r="V2494" s="64" t="s">
        <v>650</v>
      </c>
    </row>
    <row r="2495" spans="20:22" x14ac:dyDescent="0.2">
      <c r="T2495" s="62" t="s">
        <v>3178</v>
      </c>
      <c r="U2495" s="77" t="s">
        <v>3178</v>
      </c>
      <c r="V2495" s="64" t="s">
        <v>653</v>
      </c>
    </row>
    <row r="2496" spans="20:22" x14ac:dyDescent="0.2">
      <c r="T2496" s="62" t="s">
        <v>3179</v>
      </c>
      <c r="U2496" s="77" t="s">
        <v>3179</v>
      </c>
      <c r="V2496" s="64" t="s">
        <v>621</v>
      </c>
    </row>
    <row r="2497" spans="20:22" x14ac:dyDescent="0.2">
      <c r="T2497" s="62" t="s">
        <v>3180</v>
      </c>
      <c r="U2497" s="77" t="s">
        <v>3180</v>
      </c>
      <c r="V2497" s="64" t="s">
        <v>624</v>
      </c>
    </row>
    <row r="2498" spans="20:22" x14ac:dyDescent="0.2">
      <c r="T2498" s="62" t="s">
        <v>3181</v>
      </c>
      <c r="U2498" s="77" t="s">
        <v>3181</v>
      </c>
      <c r="V2498" s="64" t="s">
        <v>643</v>
      </c>
    </row>
    <row r="2499" spans="20:22" x14ac:dyDescent="0.2">
      <c r="T2499" s="62" t="s">
        <v>3182</v>
      </c>
      <c r="U2499" s="77" t="s">
        <v>3182</v>
      </c>
      <c r="V2499" s="64" t="s">
        <v>645</v>
      </c>
    </row>
    <row r="2500" spans="20:22" x14ac:dyDescent="0.2">
      <c r="T2500" s="62" t="s">
        <v>3183</v>
      </c>
      <c r="U2500" s="77" t="s">
        <v>3183</v>
      </c>
      <c r="V2500" s="64" t="s">
        <v>647</v>
      </c>
    </row>
    <row r="2501" spans="20:22" x14ac:dyDescent="0.2">
      <c r="T2501" s="62" t="s">
        <v>3184</v>
      </c>
      <c r="U2501" s="77" t="s">
        <v>3184</v>
      </c>
      <c r="V2501" s="64" t="s">
        <v>650</v>
      </c>
    </row>
    <row r="2502" spans="20:22" x14ac:dyDescent="0.2">
      <c r="T2502" s="62" t="s">
        <v>3185</v>
      </c>
      <c r="U2502" s="77" t="s">
        <v>3185</v>
      </c>
      <c r="V2502" s="64" t="s">
        <v>653</v>
      </c>
    </row>
    <row r="2503" spans="20:22" x14ac:dyDescent="0.2">
      <c r="T2503" s="62" t="s">
        <v>3186</v>
      </c>
      <c r="U2503" s="77" t="s">
        <v>3186</v>
      </c>
      <c r="V2503" s="64" t="s">
        <v>621</v>
      </c>
    </row>
    <row r="2504" spans="20:22" x14ac:dyDescent="0.2">
      <c r="T2504" s="62" t="s">
        <v>3187</v>
      </c>
      <c r="U2504" s="77" t="s">
        <v>3187</v>
      </c>
      <c r="V2504" s="64" t="s">
        <v>624</v>
      </c>
    </row>
    <row r="2505" spans="20:22" x14ac:dyDescent="0.2">
      <c r="T2505" s="62" t="s">
        <v>3188</v>
      </c>
      <c r="U2505" s="77" t="s">
        <v>3188</v>
      </c>
      <c r="V2505" s="64" t="s">
        <v>643</v>
      </c>
    </row>
    <row r="2506" spans="20:22" x14ac:dyDescent="0.2">
      <c r="T2506" s="62" t="s">
        <v>3189</v>
      </c>
      <c r="U2506" s="77" t="s">
        <v>3189</v>
      </c>
      <c r="V2506" s="64" t="s">
        <v>645</v>
      </c>
    </row>
    <row r="2507" spans="20:22" x14ac:dyDescent="0.2">
      <c r="T2507" s="62" t="s">
        <v>3190</v>
      </c>
      <c r="U2507" s="77" t="s">
        <v>3190</v>
      </c>
      <c r="V2507" s="64" t="s">
        <v>647</v>
      </c>
    </row>
    <row r="2508" spans="20:22" x14ac:dyDescent="0.2">
      <c r="T2508" s="62" t="s">
        <v>3191</v>
      </c>
      <c r="U2508" s="77" t="s">
        <v>3191</v>
      </c>
      <c r="V2508" s="64" t="s">
        <v>650</v>
      </c>
    </row>
    <row r="2509" spans="20:22" x14ac:dyDescent="0.2">
      <c r="T2509" s="62" t="s">
        <v>3192</v>
      </c>
      <c r="U2509" s="77" t="s">
        <v>3192</v>
      </c>
      <c r="V2509" s="64" t="s">
        <v>653</v>
      </c>
    </row>
    <row r="2510" spans="20:22" x14ac:dyDescent="0.2">
      <c r="T2510" s="62" t="s">
        <v>3193</v>
      </c>
      <c r="U2510" s="77" t="s">
        <v>3193</v>
      </c>
      <c r="V2510" s="64" t="s">
        <v>621</v>
      </c>
    </row>
    <row r="2511" spans="20:22" x14ac:dyDescent="0.2">
      <c r="T2511" s="62" t="s">
        <v>3194</v>
      </c>
      <c r="U2511" s="77" t="s">
        <v>3194</v>
      </c>
      <c r="V2511" s="64" t="s">
        <v>624</v>
      </c>
    </row>
    <row r="2512" spans="20:22" x14ac:dyDescent="0.2">
      <c r="T2512" s="62" t="s">
        <v>3195</v>
      </c>
      <c r="U2512" s="77" t="s">
        <v>3195</v>
      </c>
      <c r="V2512" s="64" t="s">
        <v>643</v>
      </c>
    </row>
    <row r="2513" spans="20:22" x14ac:dyDescent="0.2">
      <c r="T2513" s="62" t="s">
        <v>3196</v>
      </c>
      <c r="U2513" s="77" t="s">
        <v>3196</v>
      </c>
      <c r="V2513" s="64" t="s">
        <v>645</v>
      </c>
    </row>
    <row r="2514" spans="20:22" x14ac:dyDescent="0.2">
      <c r="T2514" s="62" t="s">
        <v>3197</v>
      </c>
      <c r="U2514" s="77" t="s">
        <v>3197</v>
      </c>
      <c r="V2514" s="64" t="s">
        <v>647</v>
      </c>
    </row>
    <row r="2515" spans="20:22" x14ac:dyDescent="0.2">
      <c r="T2515" s="62" t="s">
        <v>3198</v>
      </c>
      <c r="U2515" s="77" t="s">
        <v>3198</v>
      </c>
      <c r="V2515" s="64" t="s">
        <v>650</v>
      </c>
    </row>
    <row r="2516" spans="20:22" x14ac:dyDescent="0.2">
      <c r="T2516" s="62" t="s">
        <v>3199</v>
      </c>
      <c r="U2516" s="77" t="s">
        <v>3199</v>
      </c>
      <c r="V2516" s="64" t="s">
        <v>653</v>
      </c>
    </row>
    <row r="2517" spans="20:22" x14ac:dyDescent="0.2">
      <c r="T2517" s="62" t="s">
        <v>3200</v>
      </c>
      <c r="U2517" s="77" t="s">
        <v>3200</v>
      </c>
      <c r="V2517" s="64" t="s">
        <v>621</v>
      </c>
    </row>
    <row r="2518" spans="20:22" x14ac:dyDescent="0.2">
      <c r="T2518" s="62" t="s">
        <v>3201</v>
      </c>
      <c r="U2518" s="77" t="s">
        <v>3201</v>
      </c>
      <c r="V2518" s="64" t="s">
        <v>624</v>
      </c>
    </row>
    <row r="2519" spans="20:22" x14ac:dyDescent="0.2">
      <c r="T2519" s="62" t="s">
        <v>3202</v>
      </c>
      <c r="U2519" s="77" t="s">
        <v>3202</v>
      </c>
      <c r="V2519" s="64" t="s">
        <v>643</v>
      </c>
    </row>
    <row r="2520" spans="20:22" x14ac:dyDescent="0.2">
      <c r="T2520" s="62" t="s">
        <v>3203</v>
      </c>
      <c r="U2520" s="77" t="s">
        <v>3203</v>
      </c>
      <c r="V2520" s="64" t="s">
        <v>645</v>
      </c>
    </row>
    <row r="2521" spans="20:22" x14ac:dyDescent="0.2">
      <c r="T2521" s="62" t="s">
        <v>3204</v>
      </c>
      <c r="U2521" s="77" t="s">
        <v>3204</v>
      </c>
      <c r="V2521" s="64" t="s">
        <v>647</v>
      </c>
    </row>
    <row r="2522" spans="20:22" x14ac:dyDescent="0.2">
      <c r="T2522" s="62" t="s">
        <v>3205</v>
      </c>
      <c r="U2522" s="77" t="s">
        <v>3205</v>
      </c>
      <c r="V2522" s="64" t="s">
        <v>650</v>
      </c>
    </row>
    <row r="2523" spans="20:22" x14ac:dyDescent="0.2">
      <c r="T2523" s="62" t="s">
        <v>3206</v>
      </c>
      <c r="U2523" s="77" t="s">
        <v>3206</v>
      </c>
      <c r="V2523" s="64" t="s">
        <v>653</v>
      </c>
    </row>
    <row r="2524" spans="20:22" x14ac:dyDescent="0.2">
      <c r="T2524" s="62" t="s">
        <v>3207</v>
      </c>
      <c r="U2524" s="77" t="s">
        <v>3207</v>
      </c>
      <c r="V2524" s="64" t="s">
        <v>621</v>
      </c>
    </row>
    <row r="2525" spans="20:22" x14ac:dyDescent="0.2">
      <c r="T2525" s="62" t="s">
        <v>3208</v>
      </c>
      <c r="U2525" s="77" t="s">
        <v>3208</v>
      </c>
      <c r="V2525" s="64" t="s">
        <v>624</v>
      </c>
    </row>
    <row r="2526" spans="20:22" x14ac:dyDescent="0.2">
      <c r="T2526" s="62" t="s">
        <v>3209</v>
      </c>
      <c r="U2526" s="77" t="s">
        <v>3209</v>
      </c>
      <c r="V2526" s="64" t="s">
        <v>643</v>
      </c>
    </row>
    <row r="2527" spans="20:22" x14ac:dyDescent="0.2">
      <c r="T2527" s="62" t="s">
        <v>3210</v>
      </c>
      <c r="U2527" s="77" t="s">
        <v>3210</v>
      </c>
      <c r="V2527" s="64" t="s">
        <v>645</v>
      </c>
    </row>
    <row r="2528" spans="20:22" x14ac:dyDescent="0.2">
      <c r="T2528" s="62" t="s">
        <v>3211</v>
      </c>
      <c r="U2528" s="77" t="s">
        <v>3211</v>
      </c>
      <c r="V2528" s="64" t="s">
        <v>647</v>
      </c>
    </row>
    <row r="2529" spans="20:22" x14ac:dyDescent="0.2">
      <c r="T2529" s="62" t="s">
        <v>3212</v>
      </c>
      <c r="U2529" s="77" t="s">
        <v>3212</v>
      </c>
      <c r="V2529" s="64" t="s">
        <v>650</v>
      </c>
    </row>
    <row r="2530" spans="20:22" x14ac:dyDescent="0.2">
      <c r="T2530" s="62" t="s">
        <v>3213</v>
      </c>
      <c r="U2530" s="77" t="s">
        <v>3213</v>
      </c>
      <c r="V2530" s="64" t="s">
        <v>653</v>
      </c>
    </row>
    <row r="2531" spans="20:22" x14ac:dyDescent="0.2">
      <c r="T2531" s="62" t="s">
        <v>3214</v>
      </c>
      <c r="U2531" s="77" t="s">
        <v>3214</v>
      </c>
      <c r="V2531" s="64" t="s">
        <v>621</v>
      </c>
    </row>
    <row r="2532" spans="20:22" x14ac:dyDescent="0.2">
      <c r="T2532" s="62" t="s">
        <v>3215</v>
      </c>
      <c r="U2532" s="77" t="s">
        <v>3215</v>
      </c>
      <c r="V2532" s="64" t="s">
        <v>624</v>
      </c>
    </row>
    <row r="2533" spans="20:22" x14ac:dyDescent="0.2">
      <c r="T2533" s="62" t="s">
        <v>3216</v>
      </c>
      <c r="U2533" s="77" t="s">
        <v>3216</v>
      </c>
      <c r="V2533" s="64" t="s">
        <v>643</v>
      </c>
    </row>
    <row r="2534" spans="20:22" x14ac:dyDescent="0.2">
      <c r="T2534" s="62" t="s">
        <v>3217</v>
      </c>
      <c r="U2534" s="77" t="s">
        <v>3217</v>
      </c>
      <c r="V2534" s="64" t="s">
        <v>645</v>
      </c>
    </row>
    <row r="2535" spans="20:22" x14ac:dyDescent="0.2">
      <c r="T2535" s="62" t="s">
        <v>3218</v>
      </c>
      <c r="U2535" s="77" t="s">
        <v>3218</v>
      </c>
      <c r="V2535" s="64" t="s">
        <v>647</v>
      </c>
    </row>
    <row r="2536" spans="20:22" x14ac:dyDescent="0.2">
      <c r="T2536" s="62" t="s">
        <v>3219</v>
      </c>
      <c r="U2536" s="77" t="s">
        <v>3219</v>
      </c>
      <c r="V2536" s="64" t="s">
        <v>650</v>
      </c>
    </row>
    <row r="2537" spans="20:22" x14ac:dyDescent="0.2">
      <c r="T2537" s="62" t="s">
        <v>3220</v>
      </c>
      <c r="U2537" s="77" t="s">
        <v>3220</v>
      </c>
      <c r="V2537" s="64" t="s">
        <v>653</v>
      </c>
    </row>
    <row r="2538" spans="20:22" x14ac:dyDescent="0.2">
      <c r="T2538" s="62" t="s">
        <v>3221</v>
      </c>
      <c r="U2538" s="77" t="s">
        <v>3221</v>
      </c>
      <c r="V2538" s="64" t="s">
        <v>621</v>
      </c>
    </row>
    <row r="2539" spans="20:22" x14ac:dyDescent="0.2">
      <c r="T2539" s="62" t="s">
        <v>3222</v>
      </c>
      <c r="U2539" s="77" t="s">
        <v>3222</v>
      </c>
      <c r="V2539" s="64" t="s">
        <v>624</v>
      </c>
    </row>
    <row r="2540" spans="20:22" x14ac:dyDescent="0.2">
      <c r="T2540" s="62" t="s">
        <v>3223</v>
      </c>
      <c r="U2540" s="77" t="s">
        <v>3223</v>
      </c>
      <c r="V2540" s="64" t="s">
        <v>643</v>
      </c>
    </row>
    <row r="2541" spans="20:22" x14ac:dyDescent="0.2">
      <c r="T2541" s="62" t="s">
        <v>3224</v>
      </c>
      <c r="U2541" s="77" t="s">
        <v>3224</v>
      </c>
      <c r="V2541" s="64" t="s">
        <v>645</v>
      </c>
    </row>
    <row r="2542" spans="20:22" x14ac:dyDescent="0.2">
      <c r="T2542" s="62" t="s">
        <v>3225</v>
      </c>
      <c r="U2542" s="77" t="s">
        <v>3225</v>
      </c>
      <c r="V2542" s="64" t="s">
        <v>647</v>
      </c>
    </row>
    <row r="2543" spans="20:22" x14ac:dyDescent="0.2">
      <c r="T2543" s="62" t="s">
        <v>3226</v>
      </c>
      <c r="U2543" s="77" t="s">
        <v>3226</v>
      </c>
      <c r="V2543" s="64" t="s">
        <v>650</v>
      </c>
    </row>
    <row r="2544" spans="20:22" x14ac:dyDescent="0.2">
      <c r="T2544" s="62" t="s">
        <v>3227</v>
      </c>
      <c r="U2544" s="77" t="s">
        <v>3227</v>
      </c>
      <c r="V2544" s="64" t="s">
        <v>653</v>
      </c>
    </row>
    <row r="2545" spans="20:22" x14ac:dyDescent="0.2">
      <c r="T2545" s="62" t="s">
        <v>3228</v>
      </c>
      <c r="U2545" s="77" t="s">
        <v>3228</v>
      </c>
      <c r="V2545" s="64" t="s">
        <v>621</v>
      </c>
    </row>
    <row r="2546" spans="20:22" x14ac:dyDescent="0.2">
      <c r="T2546" s="62" t="s">
        <v>3229</v>
      </c>
      <c r="U2546" s="77" t="s">
        <v>3229</v>
      </c>
      <c r="V2546" s="64" t="s">
        <v>624</v>
      </c>
    </row>
    <row r="2547" spans="20:22" x14ac:dyDescent="0.2">
      <c r="T2547" s="62" t="s">
        <v>3230</v>
      </c>
      <c r="U2547" s="77" t="s">
        <v>3230</v>
      </c>
      <c r="V2547" s="64" t="s">
        <v>643</v>
      </c>
    </row>
    <row r="2548" spans="20:22" x14ac:dyDescent="0.2">
      <c r="T2548" s="62" t="s">
        <v>3231</v>
      </c>
      <c r="U2548" s="77" t="s">
        <v>3231</v>
      </c>
      <c r="V2548" s="64" t="s">
        <v>645</v>
      </c>
    </row>
    <row r="2549" spans="20:22" x14ac:dyDescent="0.2">
      <c r="T2549" s="62" t="s">
        <v>3232</v>
      </c>
      <c r="U2549" s="77" t="s">
        <v>3232</v>
      </c>
      <c r="V2549" s="64" t="s">
        <v>647</v>
      </c>
    </row>
    <row r="2550" spans="20:22" x14ac:dyDescent="0.2">
      <c r="T2550" s="62" t="s">
        <v>3233</v>
      </c>
      <c r="U2550" s="77" t="s">
        <v>3233</v>
      </c>
      <c r="V2550" s="64" t="s">
        <v>650</v>
      </c>
    </row>
    <row r="2551" spans="20:22" x14ac:dyDescent="0.2">
      <c r="T2551" s="62" t="s">
        <v>3234</v>
      </c>
      <c r="U2551" s="77" t="s">
        <v>3234</v>
      </c>
      <c r="V2551" s="64" t="s">
        <v>653</v>
      </c>
    </row>
    <row r="2552" spans="20:22" x14ac:dyDescent="0.2">
      <c r="T2552" s="62" t="s">
        <v>3235</v>
      </c>
      <c r="U2552" s="77" t="s">
        <v>3235</v>
      </c>
      <c r="V2552" s="64" t="s">
        <v>621</v>
      </c>
    </row>
    <row r="2553" spans="20:22" x14ac:dyDescent="0.2">
      <c r="T2553" s="62" t="s">
        <v>3236</v>
      </c>
      <c r="U2553" s="77" t="s">
        <v>3236</v>
      </c>
      <c r="V2553" s="64" t="s">
        <v>624</v>
      </c>
    </row>
    <row r="2554" spans="20:22" x14ac:dyDescent="0.2">
      <c r="T2554" s="62" t="s">
        <v>3237</v>
      </c>
      <c r="U2554" s="77" t="s">
        <v>3237</v>
      </c>
      <c r="V2554" s="64" t="s">
        <v>643</v>
      </c>
    </row>
    <row r="2555" spans="20:22" x14ac:dyDescent="0.2">
      <c r="T2555" s="62" t="s">
        <v>3238</v>
      </c>
      <c r="U2555" s="77" t="s">
        <v>3238</v>
      </c>
      <c r="V2555" s="64" t="s">
        <v>645</v>
      </c>
    </row>
    <row r="2556" spans="20:22" x14ac:dyDescent="0.2">
      <c r="T2556" s="62" t="s">
        <v>3239</v>
      </c>
      <c r="U2556" s="77" t="s">
        <v>3239</v>
      </c>
      <c r="V2556" s="64" t="s">
        <v>647</v>
      </c>
    </row>
    <row r="2557" spans="20:22" x14ac:dyDescent="0.2">
      <c r="T2557" s="62" t="s">
        <v>3240</v>
      </c>
      <c r="U2557" s="77" t="s">
        <v>3240</v>
      </c>
      <c r="V2557" s="64" t="s">
        <v>650</v>
      </c>
    </row>
    <row r="2558" spans="20:22" x14ac:dyDescent="0.2">
      <c r="T2558" s="62" t="s">
        <v>3241</v>
      </c>
      <c r="U2558" s="77" t="s">
        <v>3241</v>
      </c>
      <c r="V2558" s="64" t="s">
        <v>653</v>
      </c>
    </row>
    <row r="2559" spans="20:22" x14ac:dyDescent="0.2">
      <c r="T2559" s="62" t="s">
        <v>3242</v>
      </c>
      <c r="U2559" s="77" t="s">
        <v>3242</v>
      </c>
      <c r="V2559" s="64" t="s">
        <v>621</v>
      </c>
    </row>
    <row r="2560" spans="20:22" x14ac:dyDescent="0.2">
      <c r="T2560" s="62" t="s">
        <v>3243</v>
      </c>
      <c r="U2560" s="77" t="s">
        <v>3243</v>
      </c>
      <c r="V2560" s="64" t="s">
        <v>624</v>
      </c>
    </row>
    <row r="2561" spans="20:22" x14ac:dyDescent="0.2">
      <c r="T2561" s="62" t="s">
        <v>3244</v>
      </c>
      <c r="U2561" s="77" t="s">
        <v>3244</v>
      </c>
      <c r="V2561" s="64" t="s">
        <v>643</v>
      </c>
    </row>
    <row r="2562" spans="20:22" x14ac:dyDescent="0.2">
      <c r="T2562" s="62" t="s">
        <v>3245</v>
      </c>
      <c r="U2562" s="77" t="s">
        <v>3245</v>
      </c>
      <c r="V2562" s="64" t="s">
        <v>645</v>
      </c>
    </row>
    <row r="2563" spans="20:22" x14ac:dyDescent="0.2">
      <c r="T2563" s="62" t="s">
        <v>3246</v>
      </c>
      <c r="U2563" s="77" t="s">
        <v>3246</v>
      </c>
      <c r="V2563" s="64" t="s">
        <v>647</v>
      </c>
    </row>
    <row r="2564" spans="20:22" x14ac:dyDescent="0.2">
      <c r="T2564" s="62" t="s">
        <v>3247</v>
      </c>
      <c r="U2564" s="77" t="s">
        <v>3247</v>
      </c>
      <c r="V2564" s="64" t="s">
        <v>650</v>
      </c>
    </row>
    <row r="2565" spans="20:22" x14ac:dyDescent="0.2">
      <c r="T2565" s="62" t="s">
        <v>3248</v>
      </c>
      <c r="U2565" s="77" t="s">
        <v>3248</v>
      </c>
      <c r="V2565" s="64" t="s">
        <v>653</v>
      </c>
    </row>
    <row r="2566" spans="20:22" x14ac:dyDescent="0.2">
      <c r="T2566" s="62" t="s">
        <v>3249</v>
      </c>
      <c r="U2566" s="77" t="s">
        <v>3249</v>
      </c>
      <c r="V2566" s="64" t="s">
        <v>621</v>
      </c>
    </row>
    <row r="2567" spans="20:22" x14ac:dyDescent="0.2">
      <c r="T2567" s="62" t="s">
        <v>3250</v>
      </c>
      <c r="U2567" s="77" t="s">
        <v>3250</v>
      </c>
      <c r="V2567" s="64" t="s">
        <v>624</v>
      </c>
    </row>
    <row r="2568" spans="20:22" x14ac:dyDescent="0.2">
      <c r="T2568" s="62" t="s">
        <v>3251</v>
      </c>
      <c r="U2568" s="77" t="s">
        <v>3251</v>
      </c>
      <c r="V2568" s="64" t="s">
        <v>643</v>
      </c>
    </row>
    <row r="2569" spans="20:22" x14ac:dyDescent="0.2">
      <c r="T2569" s="62" t="s">
        <v>3252</v>
      </c>
      <c r="U2569" s="77" t="s">
        <v>3252</v>
      </c>
      <c r="V2569" s="64" t="s">
        <v>645</v>
      </c>
    </row>
    <row r="2570" spans="20:22" x14ac:dyDescent="0.2">
      <c r="T2570" s="62" t="s">
        <v>3253</v>
      </c>
      <c r="U2570" s="77" t="s">
        <v>3253</v>
      </c>
      <c r="V2570" s="64" t="s">
        <v>647</v>
      </c>
    </row>
    <row r="2571" spans="20:22" x14ac:dyDescent="0.2">
      <c r="T2571" s="62" t="s">
        <v>3254</v>
      </c>
      <c r="U2571" s="77" t="s">
        <v>3254</v>
      </c>
      <c r="V2571" s="64" t="s">
        <v>650</v>
      </c>
    </row>
    <row r="2572" spans="20:22" x14ac:dyDescent="0.2">
      <c r="T2572" s="62" t="s">
        <v>3255</v>
      </c>
      <c r="U2572" s="77" t="s">
        <v>3255</v>
      </c>
      <c r="V2572" s="64" t="s">
        <v>653</v>
      </c>
    </row>
    <row r="2573" spans="20:22" x14ac:dyDescent="0.2">
      <c r="T2573" s="62" t="s">
        <v>3256</v>
      </c>
      <c r="U2573" s="77" t="s">
        <v>3256</v>
      </c>
      <c r="V2573" s="64" t="s">
        <v>621</v>
      </c>
    </row>
    <row r="2574" spans="20:22" x14ac:dyDescent="0.2">
      <c r="T2574" s="62" t="s">
        <v>3257</v>
      </c>
      <c r="U2574" s="77" t="s">
        <v>3257</v>
      </c>
      <c r="V2574" s="64" t="s">
        <v>624</v>
      </c>
    </row>
    <row r="2575" spans="20:22" x14ac:dyDescent="0.2">
      <c r="T2575" s="62" t="s">
        <v>3258</v>
      </c>
      <c r="U2575" s="77" t="s">
        <v>3258</v>
      </c>
      <c r="V2575" s="64" t="s">
        <v>643</v>
      </c>
    </row>
    <row r="2576" spans="20:22" x14ac:dyDescent="0.2">
      <c r="T2576" s="62" t="s">
        <v>3259</v>
      </c>
      <c r="U2576" s="77" t="s">
        <v>3259</v>
      </c>
      <c r="V2576" s="64" t="s">
        <v>645</v>
      </c>
    </row>
    <row r="2577" spans="20:22" x14ac:dyDescent="0.2">
      <c r="T2577" s="62" t="s">
        <v>3260</v>
      </c>
      <c r="U2577" s="77" t="s">
        <v>3260</v>
      </c>
      <c r="V2577" s="64" t="s">
        <v>647</v>
      </c>
    </row>
    <row r="2578" spans="20:22" x14ac:dyDescent="0.2">
      <c r="T2578" s="62" t="s">
        <v>3261</v>
      </c>
      <c r="U2578" s="77" t="s">
        <v>3261</v>
      </c>
      <c r="V2578" s="64" t="s">
        <v>650</v>
      </c>
    </row>
    <row r="2579" spans="20:22" x14ac:dyDescent="0.2">
      <c r="T2579" s="62" t="s">
        <v>3262</v>
      </c>
      <c r="U2579" s="77" t="s">
        <v>3262</v>
      </c>
      <c r="V2579" s="64" t="s">
        <v>653</v>
      </c>
    </row>
    <row r="2580" spans="20:22" x14ac:dyDescent="0.2">
      <c r="T2580" s="62" t="s">
        <v>3263</v>
      </c>
      <c r="U2580" s="77" t="s">
        <v>3263</v>
      </c>
      <c r="V2580" s="64" t="s">
        <v>621</v>
      </c>
    </row>
    <row r="2581" spans="20:22" x14ac:dyDescent="0.2">
      <c r="T2581" s="62" t="s">
        <v>3264</v>
      </c>
      <c r="U2581" s="77" t="s">
        <v>3264</v>
      </c>
      <c r="V2581" s="64" t="s">
        <v>624</v>
      </c>
    </row>
    <row r="2582" spans="20:22" x14ac:dyDescent="0.2">
      <c r="T2582" s="62" t="s">
        <v>3265</v>
      </c>
      <c r="U2582" s="77" t="s">
        <v>3265</v>
      </c>
      <c r="V2582" s="64" t="s">
        <v>643</v>
      </c>
    </row>
    <row r="2583" spans="20:22" x14ac:dyDescent="0.2">
      <c r="T2583" s="62" t="s">
        <v>3266</v>
      </c>
      <c r="U2583" s="77" t="s">
        <v>3266</v>
      </c>
      <c r="V2583" s="64" t="s">
        <v>645</v>
      </c>
    </row>
    <row r="2584" spans="20:22" x14ac:dyDescent="0.2">
      <c r="T2584" s="62" t="s">
        <v>3267</v>
      </c>
      <c r="U2584" s="77" t="s">
        <v>3267</v>
      </c>
      <c r="V2584" s="64" t="s">
        <v>647</v>
      </c>
    </row>
    <row r="2585" spans="20:22" x14ac:dyDescent="0.2">
      <c r="T2585" s="62" t="s">
        <v>3268</v>
      </c>
      <c r="U2585" s="77" t="s">
        <v>3268</v>
      </c>
      <c r="V2585" s="64" t="s">
        <v>650</v>
      </c>
    </row>
    <row r="2586" spans="20:22" x14ac:dyDescent="0.2">
      <c r="T2586" s="62" t="s">
        <v>3269</v>
      </c>
      <c r="U2586" s="77" t="s">
        <v>3269</v>
      </c>
      <c r="V2586" s="64" t="s">
        <v>653</v>
      </c>
    </row>
    <row r="2587" spans="20:22" x14ac:dyDescent="0.2">
      <c r="T2587" s="62" t="s">
        <v>3270</v>
      </c>
      <c r="U2587" s="77" t="s">
        <v>3270</v>
      </c>
      <c r="V2587" s="64" t="s">
        <v>621</v>
      </c>
    </row>
    <row r="2588" spans="20:22" x14ac:dyDescent="0.2">
      <c r="T2588" s="62" t="s">
        <v>3271</v>
      </c>
      <c r="U2588" s="77" t="s">
        <v>3271</v>
      </c>
      <c r="V2588" s="64" t="s">
        <v>624</v>
      </c>
    </row>
    <row r="2589" spans="20:22" x14ac:dyDescent="0.2">
      <c r="T2589" s="62" t="s">
        <v>3272</v>
      </c>
      <c r="U2589" s="77" t="s">
        <v>3272</v>
      </c>
      <c r="V2589" s="64" t="s">
        <v>643</v>
      </c>
    </row>
    <row r="2590" spans="20:22" x14ac:dyDescent="0.2">
      <c r="T2590" s="62" t="s">
        <v>3273</v>
      </c>
      <c r="U2590" s="77" t="s">
        <v>3273</v>
      </c>
      <c r="V2590" s="64" t="s">
        <v>645</v>
      </c>
    </row>
    <row r="2591" spans="20:22" x14ac:dyDescent="0.2">
      <c r="T2591" s="62" t="s">
        <v>3274</v>
      </c>
      <c r="U2591" s="77" t="s">
        <v>3274</v>
      </c>
      <c r="V2591" s="64" t="s">
        <v>647</v>
      </c>
    </row>
    <row r="2592" spans="20:22" x14ac:dyDescent="0.2">
      <c r="T2592" s="62" t="s">
        <v>3275</v>
      </c>
      <c r="U2592" s="77" t="s">
        <v>3275</v>
      </c>
      <c r="V2592" s="64" t="s">
        <v>650</v>
      </c>
    </row>
    <row r="2593" spans="20:22" x14ac:dyDescent="0.2">
      <c r="T2593" s="62" t="s">
        <v>3276</v>
      </c>
      <c r="U2593" s="77" t="s">
        <v>3276</v>
      </c>
      <c r="V2593" s="64" t="s">
        <v>653</v>
      </c>
    </row>
    <row r="2594" spans="20:22" x14ac:dyDescent="0.2">
      <c r="T2594" s="62" t="s">
        <v>3277</v>
      </c>
      <c r="U2594" s="77" t="s">
        <v>3277</v>
      </c>
      <c r="V2594" s="64" t="s">
        <v>621</v>
      </c>
    </row>
    <row r="2595" spans="20:22" x14ac:dyDescent="0.2">
      <c r="T2595" s="62" t="s">
        <v>3278</v>
      </c>
      <c r="U2595" s="77" t="s">
        <v>3278</v>
      </c>
      <c r="V2595" s="64" t="s">
        <v>624</v>
      </c>
    </row>
    <row r="2596" spans="20:22" x14ac:dyDescent="0.2">
      <c r="T2596" s="62" t="s">
        <v>3279</v>
      </c>
      <c r="U2596" s="77" t="s">
        <v>3279</v>
      </c>
      <c r="V2596" s="64" t="s">
        <v>643</v>
      </c>
    </row>
    <row r="2597" spans="20:22" x14ac:dyDescent="0.2">
      <c r="T2597" s="62" t="s">
        <v>3280</v>
      </c>
      <c r="U2597" s="77" t="s">
        <v>3280</v>
      </c>
      <c r="V2597" s="64" t="s">
        <v>645</v>
      </c>
    </row>
    <row r="2598" spans="20:22" x14ac:dyDescent="0.2">
      <c r="T2598" s="62" t="s">
        <v>3281</v>
      </c>
      <c r="U2598" s="77" t="s">
        <v>3281</v>
      </c>
      <c r="V2598" s="64" t="s">
        <v>647</v>
      </c>
    </row>
    <row r="2599" spans="20:22" x14ac:dyDescent="0.2">
      <c r="T2599" s="62" t="s">
        <v>3282</v>
      </c>
      <c r="U2599" s="77" t="s">
        <v>3282</v>
      </c>
      <c r="V2599" s="64" t="s">
        <v>650</v>
      </c>
    </row>
    <row r="2600" spans="20:22" x14ac:dyDescent="0.2">
      <c r="T2600" s="62" t="s">
        <v>3283</v>
      </c>
      <c r="U2600" s="77" t="s">
        <v>3283</v>
      </c>
      <c r="V2600" s="64" t="s">
        <v>653</v>
      </c>
    </row>
    <row r="2601" spans="20:22" x14ac:dyDescent="0.2">
      <c r="T2601" s="62" t="s">
        <v>3284</v>
      </c>
      <c r="U2601" s="77" t="s">
        <v>3284</v>
      </c>
      <c r="V2601" s="64" t="s">
        <v>621</v>
      </c>
    </row>
    <row r="2602" spans="20:22" x14ac:dyDescent="0.2">
      <c r="T2602" s="62" t="s">
        <v>3285</v>
      </c>
      <c r="U2602" s="77" t="s">
        <v>3285</v>
      </c>
      <c r="V2602" s="64" t="s">
        <v>624</v>
      </c>
    </row>
    <row r="2603" spans="20:22" x14ac:dyDescent="0.2">
      <c r="T2603" s="62" t="s">
        <v>3286</v>
      </c>
      <c r="U2603" s="77" t="s">
        <v>3286</v>
      </c>
      <c r="V2603" s="64" t="s">
        <v>643</v>
      </c>
    </row>
    <row r="2604" spans="20:22" x14ac:dyDescent="0.2">
      <c r="T2604" s="62" t="s">
        <v>3287</v>
      </c>
      <c r="U2604" s="77" t="s">
        <v>3287</v>
      </c>
      <c r="V2604" s="64" t="s">
        <v>645</v>
      </c>
    </row>
    <row r="2605" spans="20:22" x14ac:dyDescent="0.2">
      <c r="T2605" s="62" t="s">
        <v>3288</v>
      </c>
      <c r="U2605" s="77" t="s">
        <v>3288</v>
      </c>
      <c r="V2605" s="64" t="s">
        <v>647</v>
      </c>
    </row>
    <row r="2606" spans="20:22" x14ac:dyDescent="0.2">
      <c r="T2606" s="62" t="s">
        <v>3289</v>
      </c>
      <c r="U2606" s="77" t="s">
        <v>3289</v>
      </c>
      <c r="V2606" s="64" t="s">
        <v>650</v>
      </c>
    </row>
    <row r="2607" spans="20:22" x14ac:dyDescent="0.2">
      <c r="T2607" s="62" t="s">
        <v>3290</v>
      </c>
      <c r="U2607" s="77" t="s">
        <v>3290</v>
      </c>
      <c r="V2607" s="64" t="s">
        <v>653</v>
      </c>
    </row>
    <row r="2608" spans="20:22" x14ac:dyDescent="0.2">
      <c r="T2608" s="62" t="s">
        <v>3291</v>
      </c>
      <c r="U2608" s="77" t="s">
        <v>3291</v>
      </c>
      <c r="V2608" s="64" t="s">
        <v>621</v>
      </c>
    </row>
    <row r="2609" spans="20:22" x14ac:dyDescent="0.2">
      <c r="T2609" s="62" t="s">
        <v>3292</v>
      </c>
      <c r="U2609" s="77" t="s">
        <v>3292</v>
      </c>
      <c r="V2609" s="64" t="s">
        <v>624</v>
      </c>
    </row>
    <row r="2610" spans="20:22" x14ac:dyDescent="0.2">
      <c r="T2610" s="62" t="s">
        <v>3293</v>
      </c>
      <c r="U2610" s="77" t="s">
        <v>3293</v>
      </c>
      <c r="V2610" s="64" t="s">
        <v>643</v>
      </c>
    </row>
    <row r="2611" spans="20:22" x14ac:dyDescent="0.2">
      <c r="T2611" s="62" t="s">
        <v>3294</v>
      </c>
      <c r="U2611" s="77" t="s">
        <v>3294</v>
      </c>
      <c r="V2611" s="64" t="s">
        <v>645</v>
      </c>
    </row>
    <row r="2612" spans="20:22" x14ac:dyDescent="0.2">
      <c r="T2612" s="62" t="s">
        <v>3295</v>
      </c>
      <c r="U2612" s="77" t="s">
        <v>3295</v>
      </c>
      <c r="V2612" s="64" t="s">
        <v>647</v>
      </c>
    </row>
    <row r="2613" spans="20:22" x14ac:dyDescent="0.2">
      <c r="T2613" s="62" t="s">
        <v>3296</v>
      </c>
      <c r="U2613" s="77" t="s">
        <v>3296</v>
      </c>
      <c r="V2613" s="64" t="s">
        <v>650</v>
      </c>
    </row>
    <row r="2614" spans="20:22" x14ac:dyDescent="0.2">
      <c r="T2614" s="62" t="s">
        <v>3297</v>
      </c>
      <c r="U2614" s="77" t="s">
        <v>3297</v>
      </c>
      <c r="V2614" s="64" t="s">
        <v>653</v>
      </c>
    </row>
    <row r="2615" spans="20:22" x14ac:dyDescent="0.2">
      <c r="T2615" s="62" t="s">
        <v>3298</v>
      </c>
      <c r="U2615" s="77" t="s">
        <v>3298</v>
      </c>
      <c r="V2615" s="64" t="s">
        <v>621</v>
      </c>
    </row>
    <row r="2616" spans="20:22" x14ac:dyDescent="0.2">
      <c r="T2616" s="62" t="s">
        <v>3299</v>
      </c>
      <c r="U2616" s="77" t="s">
        <v>3299</v>
      </c>
      <c r="V2616" s="64" t="s">
        <v>624</v>
      </c>
    </row>
    <row r="2617" spans="20:22" x14ac:dyDescent="0.2">
      <c r="T2617" s="62" t="s">
        <v>3300</v>
      </c>
      <c r="U2617" s="77" t="s">
        <v>3300</v>
      </c>
      <c r="V2617" s="64" t="s">
        <v>643</v>
      </c>
    </row>
    <row r="2618" spans="20:22" x14ac:dyDescent="0.2">
      <c r="T2618" s="62" t="s">
        <v>3301</v>
      </c>
      <c r="U2618" s="77" t="s">
        <v>3301</v>
      </c>
      <c r="V2618" s="64" t="s">
        <v>645</v>
      </c>
    </row>
    <row r="2619" spans="20:22" x14ac:dyDescent="0.2">
      <c r="T2619" s="62" t="s">
        <v>3302</v>
      </c>
      <c r="U2619" s="77" t="s">
        <v>3302</v>
      </c>
      <c r="V2619" s="64" t="s">
        <v>647</v>
      </c>
    </row>
    <row r="2620" spans="20:22" x14ac:dyDescent="0.2">
      <c r="T2620" s="62" t="s">
        <v>3303</v>
      </c>
      <c r="U2620" s="77" t="s">
        <v>3303</v>
      </c>
      <c r="V2620" s="64" t="s">
        <v>650</v>
      </c>
    </row>
    <row r="2621" spans="20:22" x14ac:dyDescent="0.2">
      <c r="T2621" s="62" t="s">
        <v>3304</v>
      </c>
      <c r="U2621" s="77" t="s">
        <v>3304</v>
      </c>
      <c r="V2621" s="64" t="s">
        <v>653</v>
      </c>
    </row>
    <row r="2622" spans="20:22" x14ac:dyDescent="0.2">
      <c r="T2622" s="62" t="s">
        <v>3305</v>
      </c>
      <c r="U2622" s="77" t="s">
        <v>3305</v>
      </c>
      <c r="V2622" s="64" t="s">
        <v>621</v>
      </c>
    </row>
    <row r="2623" spans="20:22" x14ac:dyDescent="0.2">
      <c r="T2623" s="62" t="s">
        <v>3306</v>
      </c>
      <c r="U2623" s="77" t="s">
        <v>3306</v>
      </c>
      <c r="V2623" s="64" t="s">
        <v>624</v>
      </c>
    </row>
    <row r="2624" spans="20:22" x14ac:dyDescent="0.2">
      <c r="T2624" s="62" t="s">
        <v>3307</v>
      </c>
      <c r="U2624" s="77" t="s">
        <v>3307</v>
      </c>
      <c r="V2624" s="64" t="s">
        <v>643</v>
      </c>
    </row>
    <row r="2625" spans="20:22" x14ac:dyDescent="0.2">
      <c r="T2625" s="62" t="s">
        <v>3308</v>
      </c>
      <c r="U2625" s="77" t="s">
        <v>3308</v>
      </c>
      <c r="V2625" s="64" t="s">
        <v>645</v>
      </c>
    </row>
    <row r="2626" spans="20:22" x14ac:dyDescent="0.2">
      <c r="T2626" s="62" t="s">
        <v>3309</v>
      </c>
      <c r="U2626" s="77" t="s">
        <v>3309</v>
      </c>
      <c r="V2626" s="64" t="s">
        <v>647</v>
      </c>
    </row>
    <row r="2627" spans="20:22" x14ac:dyDescent="0.2">
      <c r="T2627" s="62" t="s">
        <v>3310</v>
      </c>
      <c r="U2627" s="77" t="s">
        <v>3310</v>
      </c>
      <c r="V2627" s="64" t="s">
        <v>650</v>
      </c>
    </row>
    <row r="2628" spans="20:22" x14ac:dyDescent="0.2">
      <c r="T2628" s="62" t="s">
        <v>3311</v>
      </c>
      <c r="U2628" s="77" t="s">
        <v>3311</v>
      </c>
      <c r="V2628" s="64" t="s">
        <v>653</v>
      </c>
    </row>
    <row r="2629" spans="20:22" x14ac:dyDescent="0.2">
      <c r="T2629" s="62" t="s">
        <v>3312</v>
      </c>
      <c r="U2629" s="77" t="s">
        <v>3312</v>
      </c>
      <c r="V2629" s="64" t="s">
        <v>621</v>
      </c>
    </row>
    <row r="2630" spans="20:22" x14ac:dyDescent="0.2">
      <c r="T2630" s="62" t="s">
        <v>3313</v>
      </c>
      <c r="U2630" s="77" t="s">
        <v>3313</v>
      </c>
      <c r="V2630" s="64" t="s">
        <v>624</v>
      </c>
    </row>
    <row r="2631" spans="20:22" x14ac:dyDescent="0.2">
      <c r="T2631" s="62" t="s">
        <v>3314</v>
      </c>
      <c r="U2631" s="77" t="s">
        <v>3314</v>
      </c>
      <c r="V2631" s="64" t="s">
        <v>643</v>
      </c>
    </row>
    <row r="2632" spans="20:22" x14ac:dyDescent="0.2">
      <c r="T2632" s="62" t="s">
        <v>3315</v>
      </c>
      <c r="U2632" s="77" t="s">
        <v>3315</v>
      </c>
      <c r="V2632" s="64" t="s">
        <v>645</v>
      </c>
    </row>
    <row r="2633" spans="20:22" x14ac:dyDescent="0.2">
      <c r="T2633" s="62" t="s">
        <v>3316</v>
      </c>
      <c r="U2633" s="77" t="s">
        <v>3316</v>
      </c>
      <c r="V2633" s="64" t="s">
        <v>647</v>
      </c>
    </row>
    <row r="2634" spans="20:22" x14ac:dyDescent="0.2">
      <c r="T2634" s="62" t="s">
        <v>3317</v>
      </c>
      <c r="U2634" s="77" t="s">
        <v>3317</v>
      </c>
      <c r="V2634" s="64" t="s">
        <v>650</v>
      </c>
    </row>
    <row r="2635" spans="20:22" x14ac:dyDescent="0.2">
      <c r="T2635" s="62" t="s">
        <v>3318</v>
      </c>
      <c r="U2635" s="77" t="s">
        <v>3318</v>
      </c>
      <c r="V2635" s="64" t="s">
        <v>653</v>
      </c>
    </row>
    <row r="2636" spans="20:22" x14ac:dyDescent="0.2">
      <c r="T2636" s="62" t="s">
        <v>3319</v>
      </c>
      <c r="U2636" s="77" t="s">
        <v>3319</v>
      </c>
      <c r="V2636" s="64" t="s">
        <v>621</v>
      </c>
    </row>
    <row r="2637" spans="20:22" x14ac:dyDescent="0.2">
      <c r="T2637" s="62" t="s">
        <v>3320</v>
      </c>
      <c r="U2637" s="77" t="s">
        <v>3320</v>
      </c>
      <c r="V2637" s="64" t="s">
        <v>624</v>
      </c>
    </row>
    <row r="2638" spans="20:22" x14ac:dyDescent="0.2">
      <c r="T2638" s="62" t="s">
        <v>3321</v>
      </c>
      <c r="U2638" s="77" t="s">
        <v>3321</v>
      </c>
      <c r="V2638" s="64" t="s">
        <v>643</v>
      </c>
    </row>
    <row r="2639" spans="20:22" x14ac:dyDescent="0.2">
      <c r="T2639" s="62" t="s">
        <v>3322</v>
      </c>
      <c r="U2639" s="77" t="s">
        <v>3322</v>
      </c>
      <c r="V2639" s="64" t="s">
        <v>645</v>
      </c>
    </row>
    <row r="2640" spans="20:22" x14ac:dyDescent="0.2">
      <c r="T2640" s="62" t="s">
        <v>3323</v>
      </c>
      <c r="U2640" s="77" t="s">
        <v>3323</v>
      </c>
      <c r="V2640" s="64" t="s">
        <v>647</v>
      </c>
    </row>
    <row r="2641" spans="20:22" x14ac:dyDescent="0.2">
      <c r="T2641" s="62" t="s">
        <v>3324</v>
      </c>
      <c r="U2641" s="77" t="s">
        <v>3324</v>
      </c>
      <c r="V2641" s="64" t="s">
        <v>650</v>
      </c>
    </row>
    <row r="2642" spans="20:22" x14ac:dyDescent="0.2">
      <c r="T2642" s="62" t="s">
        <v>3325</v>
      </c>
      <c r="U2642" s="77" t="s">
        <v>3325</v>
      </c>
      <c r="V2642" s="64" t="s">
        <v>653</v>
      </c>
    </row>
    <row r="2643" spans="20:22" x14ac:dyDescent="0.2">
      <c r="T2643" s="62" t="s">
        <v>3326</v>
      </c>
      <c r="U2643" s="77" t="s">
        <v>3326</v>
      </c>
      <c r="V2643" s="64" t="s">
        <v>621</v>
      </c>
    </row>
    <row r="2644" spans="20:22" x14ac:dyDescent="0.2">
      <c r="T2644" s="62" t="s">
        <v>3327</v>
      </c>
      <c r="U2644" s="77" t="s">
        <v>3327</v>
      </c>
      <c r="V2644" s="64" t="s">
        <v>624</v>
      </c>
    </row>
    <row r="2645" spans="20:22" x14ac:dyDescent="0.2">
      <c r="T2645" s="62" t="s">
        <v>3328</v>
      </c>
      <c r="U2645" s="77" t="s">
        <v>3328</v>
      </c>
      <c r="V2645" s="64" t="s">
        <v>643</v>
      </c>
    </row>
    <row r="2646" spans="20:22" x14ac:dyDescent="0.2">
      <c r="T2646" s="62" t="s">
        <v>3329</v>
      </c>
      <c r="U2646" s="77" t="s">
        <v>3329</v>
      </c>
      <c r="V2646" s="64" t="s">
        <v>645</v>
      </c>
    </row>
    <row r="2647" spans="20:22" x14ac:dyDescent="0.2">
      <c r="T2647" s="62" t="s">
        <v>3330</v>
      </c>
      <c r="U2647" s="77" t="s">
        <v>3330</v>
      </c>
      <c r="V2647" s="64" t="s">
        <v>647</v>
      </c>
    </row>
    <row r="2648" spans="20:22" x14ac:dyDescent="0.2">
      <c r="T2648" s="62" t="s">
        <v>3331</v>
      </c>
      <c r="U2648" s="77" t="s">
        <v>3331</v>
      </c>
      <c r="V2648" s="64" t="s">
        <v>650</v>
      </c>
    </row>
    <row r="2649" spans="20:22" x14ac:dyDescent="0.2">
      <c r="T2649" s="62" t="s">
        <v>3332</v>
      </c>
      <c r="U2649" s="77" t="s">
        <v>3332</v>
      </c>
      <c r="V2649" s="64" t="s">
        <v>653</v>
      </c>
    </row>
    <row r="2650" spans="20:22" x14ac:dyDescent="0.2">
      <c r="T2650" s="62" t="s">
        <v>3333</v>
      </c>
      <c r="U2650" s="77" t="s">
        <v>3333</v>
      </c>
      <c r="V2650" s="64" t="s">
        <v>621</v>
      </c>
    </row>
    <row r="2651" spans="20:22" x14ac:dyDescent="0.2">
      <c r="T2651" s="62" t="s">
        <v>3334</v>
      </c>
      <c r="U2651" s="77" t="s">
        <v>3334</v>
      </c>
      <c r="V2651" s="64" t="s">
        <v>624</v>
      </c>
    </row>
    <row r="2652" spans="20:22" x14ac:dyDescent="0.2">
      <c r="T2652" s="62" t="s">
        <v>3335</v>
      </c>
      <c r="U2652" s="77" t="s">
        <v>3335</v>
      </c>
      <c r="V2652" s="64" t="s">
        <v>643</v>
      </c>
    </row>
    <row r="2653" spans="20:22" x14ac:dyDescent="0.2">
      <c r="T2653" s="62" t="s">
        <v>3336</v>
      </c>
      <c r="U2653" s="77" t="s">
        <v>3336</v>
      </c>
      <c r="V2653" s="64" t="s">
        <v>645</v>
      </c>
    </row>
    <row r="2654" spans="20:22" x14ac:dyDescent="0.2">
      <c r="T2654" s="62" t="s">
        <v>3337</v>
      </c>
      <c r="U2654" s="77" t="s">
        <v>3337</v>
      </c>
      <c r="V2654" s="64" t="s">
        <v>647</v>
      </c>
    </row>
    <row r="2655" spans="20:22" x14ac:dyDescent="0.2">
      <c r="T2655" s="62" t="s">
        <v>3338</v>
      </c>
      <c r="U2655" s="77" t="s">
        <v>3338</v>
      </c>
      <c r="V2655" s="64" t="s">
        <v>650</v>
      </c>
    </row>
    <row r="2656" spans="20:22" x14ac:dyDescent="0.2">
      <c r="T2656" s="62" t="s">
        <v>3339</v>
      </c>
      <c r="U2656" s="77" t="s">
        <v>3339</v>
      </c>
      <c r="V2656" s="64" t="s">
        <v>653</v>
      </c>
    </row>
    <row r="2657" spans="20:22" x14ac:dyDescent="0.2">
      <c r="T2657" s="62" t="s">
        <v>3340</v>
      </c>
      <c r="U2657" s="77" t="s">
        <v>3340</v>
      </c>
      <c r="V2657" s="64" t="s">
        <v>621</v>
      </c>
    </row>
    <row r="2658" spans="20:22" x14ac:dyDescent="0.2">
      <c r="T2658" s="62" t="s">
        <v>3341</v>
      </c>
      <c r="U2658" s="77" t="s">
        <v>3341</v>
      </c>
      <c r="V2658" s="64" t="s">
        <v>624</v>
      </c>
    </row>
    <row r="2659" spans="20:22" x14ac:dyDescent="0.2">
      <c r="T2659" s="62" t="s">
        <v>3342</v>
      </c>
      <c r="U2659" s="77" t="s">
        <v>3342</v>
      </c>
      <c r="V2659" s="64" t="s">
        <v>643</v>
      </c>
    </row>
    <row r="2660" spans="20:22" x14ac:dyDescent="0.2">
      <c r="T2660" s="62" t="s">
        <v>3343</v>
      </c>
      <c r="U2660" s="77" t="s">
        <v>3343</v>
      </c>
      <c r="V2660" s="64" t="s">
        <v>645</v>
      </c>
    </row>
    <row r="2661" spans="20:22" x14ac:dyDescent="0.2">
      <c r="T2661" s="62" t="s">
        <v>3344</v>
      </c>
      <c r="U2661" s="77" t="s">
        <v>3344</v>
      </c>
      <c r="V2661" s="64" t="s">
        <v>647</v>
      </c>
    </row>
    <row r="2662" spans="20:22" x14ac:dyDescent="0.2">
      <c r="T2662" s="62" t="s">
        <v>3345</v>
      </c>
      <c r="U2662" s="77" t="s">
        <v>3345</v>
      </c>
      <c r="V2662" s="64" t="s">
        <v>650</v>
      </c>
    </row>
    <row r="2663" spans="20:22" x14ac:dyDescent="0.2">
      <c r="T2663" s="62" t="s">
        <v>3346</v>
      </c>
      <c r="U2663" s="77" t="s">
        <v>3346</v>
      </c>
      <c r="V2663" s="64" t="s">
        <v>653</v>
      </c>
    </row>
    <row r="2664" spans="20:22" x14ac:dyDescent="0.2">
      <c r="T2664" s="62" t="s">
        <v>3347</v>
      </c>
      <c r="U2664" s="77" t="s">
        <v>3347</v>
      </c>
      <c r="V2664" s="64" t="s">
        <v>621</v>
      </c>
    </row>
    <row r="2665" spans="20:22" x14ac:dyDescent="0.2">
      <c r="T2665" s="62" t="s">
        <v>3348</v>
      </c>
      <c r="U2665" s="77" t="s">
        <v>3348</v>
      </c>
      <c r="V2665" s="64" t="s">
        <v>624</v>
      </c>
    </row>
    <row r="2666" spans="20:22" x14ac:dyDescent="0.2">
      <c r="T2666" s="62" t="s">
        <v>3349</v>
      </c>
      <c r="U2666" s="77" t="s">
        <v>3349</v>
      </c>
      <c r="V2666" s="64" t="s">
        <v>643</v>
      </c>
    </row>
    <row r="2667" spans="20:22" x14ac:dyDescent="0.2">
      <c r="T2667" s="62" t="s">
        <v>3350</v>
      </c>
      <c r="U2667" s="77" t="s">
        <v>3350</v>
      </c>
      <c r="V2667" s="64" t="s">
        <v>645</v>
      </c>
    </row>
    <row r="2668" spans="20:22" x14ac:dyDescent="0.2">
      <c r="T2668" s="62" t="s">
        <v>3351</v>
      </c>
      <c r="U2668" s="77" t="s">
        <v>3351</v>
      </c>
      <c r="V2668" s="64" t="s">
        <v>647</v>
      </c>
    </row>
    <row r="2669" spans="20:22" x14ac:dyDescent="0.2">
      <c r="T2669" s="62" t="s">
        <v>3352</v>
      </c>
      <c r="U2669" s="77" t="s">
        <v>3352</v>
      </c>
      <c r="V2669" s="64" t="s">
        <v>650</v>
      </c>
    </row>
    <row r="2670" spans="20:22" x14ac:dyDescent="0.2">
      <c r="T2670" s="62" t="s">
        <v>3353</v>
      </c>
      <c r="U2670" s="77" t="s">
        <v>3353</v>
      </c>
      <c r="V2670" s="64" t="s">
        <v>653</v>
      </c>
    </row>
    <row r="2671" spans="20:22" x14ac:dyDescent="0.2">
      <c r="T2671" s="62" t="s">
        <v>3354</v>
      </c>
      <c r="U2671" s="77" t="s">
        <v>3354</v>
      </c>
      <c r="V2671" s="64" t="s">
        <v>621</v>
      </c>
    </row>
    <row r="2672" spans="20:22" x14ac:dyDescent="0.2">
      <c r="T2672" s="62" t="s">
        <v>3355</v>
      </c>
      <c r="U2672" s="77" t="s">
        <v>3355</v>
      </c>
      <c r="V2672" s="64" t="s">
        <v>624</v>
      </c>
    </row>
    <row r="2673" spans="20:22" x14ac:dyDescent="0.2">
      <c r="T2673" s="62" t="s">
        <v>3356</v>
      </c>
      <c r="U2673" s="77" t="s">
        <v>3356</v>
      </c>
      <c r="V2673" s="64" t="s">
        <v>643</v>
      </c>
    </row>
    <row r="2674" spans="20:22" x14ac:dyDescent="0.2">
      <c r="T2674" s="62" t="s">
        <v>3357</v>
      </c>
      <c r="U2674" s="77" t="s">
        <v>3357</v>
      </c>
      <c r="V2674" s="64" t="s">
        <v>645</v>
      </c>
    </row>
    <row r="2675" spans="20:22" x14ac:dyDescent="0.2">
      <c r="T2675" s="62" t="s">
        <v>3358</v>
      </c>
      <c r="U2675" s="77" t="s">
        <v>3358</v>
      </c>
      <c r="V2675" s="64" t="s">
        <v>647</v>
      </c>
    </row>
    <row r="2676" spans="20:22" x14ac:dyDescent="0.2">
      <c r="T2676" s="62" t="s">
        <v>3359</v>
      </c>
      <c r="U2676" s="77" t="s">
        <v>3359</v>
      </c>
      <c r="V2676" s="64" t="s">
        <v>650</v>
      </c>
    </row>
    <row r="2677" spans="20:22" x14ac:dyDescent="0.2">
      <c r="T2677" s="62" t="s">
        <v>3360</v>
      </c>
      <c r="U2677" s="77" t="s">
        <v>3360</v>
      </c>
      <c r="V2677" s="64" t="s">
        <v>653</v>
      </c>
    </row>
    <row r="2678" spans="20:22" x14ac:dyDescent="0.2">
      <c r="T2678" s="62" t="s">
        <v>3361</v>
      </c>
      <c r="U2678" s="77" t="s">
        <v>3361</v>
      </c>
      <c r="V2678" s="64" t="s">
        <v>621</v>
      </c>
    </row>
    <row r="2679" spans="20:22" x14ac:dyDescent="0.2">
      <c r="T2679" s="62" t="s">
        <v>3362</v>
      </c>
      <c r="U2679" s="77" t="s">
        <v>3362</v>
      </c>
      <c r="V2679" s="64" t="s">
        <v>624</v>
      </c>
    </row>
    <row r="2680" spans="20:22" x14ac:dyDescent="0.2">
      <c r="T2680" s="62" t="s">
        <v>3363</v>
      </c>
      <c r="U2680" s="77" t="s">
        <v>3363</v>
      </c>
      <c r="V2680" s="64" t="s">
        <v>643</v>
      </c>
    </row>
    <row r="2681" spans="20:22" x14ac:dyDescent="0.2">
      <c r="T2681" s="62" t="s">
        <v>3364</v>
      </c>
      <c r="U2681" s="77" t="s">
        <v>3364</v>
      </c>
      <c r="V2681" s="64" t="s">
        <v>645</v>
      </c>
    </row>
    <row r="2682" spans="20:22" x14ac:dyDescent="0.2">
      <c r="T2682" s="62" t="s">
        <v>3365</v>
      </c>
      <c r="U2682" s="77" t="s">
        <v>3365</v>
      </c>
      <c r="V2682" s="64" t="s">
        <v>647</v>
      </c>
    </row>
    <row r="2683" spans="20:22" x14ac:dyDescent="0.2">
      <c r="T2683" s="62" t="s">
        <v>3366</v>
      </c>
      <c r="U2683" s="77" t="s">
        <v>3366</v>
      </c>
      <c r="V2683" s="64" t="s">
        <v>650</v>
      </c>
    </row>
    <row r="2684" spans="20:22" x14ac:dyDescent="0.2">
      <c r="T2684" s="62" t="s">
        <v>3367</v>
      </c>
      <c r="U2684" s="77" t="s">
        <v>3367</v>
      </c>
      <c r="V2684" s="64" t="s">
        <v>653</v>
      </c>
    </row>
    <row r="2685" spans="20:22" x14ac:dyDescent="0.2">
      <c r="T2685" s="62" t="s">
        <v>3368</v>
      </c>
      <c r="U2685" s="77" t="s">
        <v>3368</v>
      </c>
      <c r="V2685" s="64" t="s">
        <v>621</v>
      </c>
    </row>
    <row r="2686" spans="20:22" x14ac:dyDescent="0.2">
      <c r="T2686" s="62" t="s">
        <v>3369</v>
      </c>
      <c r="U2686" s="77" t="s">
        <v>3369</v>
      </c>
      <c r="V2686" s="64" t="s">
        <v>624</v>
      </c>
    </row>
    <row r="2687" spans="20:22" x14ac:dyDescent="0.2">
      <c r="T2687" s="62" t="s">
        <v>3370</v>
      </c>
      <c r="U2687" s="77" t="s">
        <v>3370</v>
      </c>
      <c r="V2687" s="64" t="s">
        <v>643</v>
      </c>
    </row>
    <row r="2688" spans="20:22" x14ac:dyDescent="0.2">
      <c r="T2688" s="62" t="s">
        <v>3371</v>
      </c>
      <c r="U2688" s="77" t="s">
        <v>3371</v>
      </c>
      <c r="V2688" s="64" t="s">
        <v>645</v>
      </c>
    </row>
    <row r="2689" spans="20:22" x14ac:dyDescent="0.2">
      <c r="T2689" s="62" t="s">
        <v>3372</v>
      </c>
      <c r="U2689" s="77" t="s">
        <v>3372</v>
      </c>
      <c r="V2689" s="64" t="s">
        <v>647</v>
      </c>
    </row>
    <row r="2690" spans="20:22" x14ac:dyDescent="0.2">
      <c r="T2690" s="62" t="s">
        <v>3373</v>
      </c>
      <c r="U2690" s="77" t="s">
        <v>3373</v>
      </c>
      <c r="V2690" s="64" t="s">
        <v>650</v>
      </c>
    </row>
    <row r="2691" spans="20:22" x14ac:dyDescent="0.2">
      <c r="T2691" s="62" t="s">
        <v>3374</v>
      </c>
      <c r="U2691" s="77" t="s">
        <v>3374</v>
      </c>
      <c r="V2691" s="64" t="s">
        <v>653</v>
      </c>
    </row>
    <row r="2692" spans="20:22" x14ac:dyDescent="0.2">
      <c r="T2692" s="62" t="s">
        <v>3375</v>
      </c>
      <c r="U2692" s="77" t="s">
        <v>3375</v>
      </c>
      <c r="V2692" s="64" t="s">
        <v>621</v>
      </c>
    </row>
    <row r="2693" spans="20:22" x14ac:dyDescent="0.2">
      <c r="T2693" s="62" t="s">
        <v>3376</v>
      </c>
      <c r="U2693" s="77" t="s">
        <v>3376</v>
      </c>
      <c r="V2693" s="64" t="s">
        <v>624</v>
      </c>
    </row>
    <row r="2694" spans="20:22" x14ac:dyDescent="0.2">
      <c r="T2694" s="62" t="s">
        <v>3377</v>
      </c>
      <c r="U2694" s="77" t="s">
        <v>3377</v>
      </c>
      <c r="V2694" s="64" t="s">
        <v>643</v>
      </c>
    </row>
    <row r="2695" spans="20:22" x14ac:dyDescent="0.2">
      <c r="T2695" s="62" t="s">
        <v>3378</v>
      </c>
      <c r="U2695" s="77" t="s">
        <v>3378</v>
      </c>
      <c r="V2695" s="64" t="s">
        <v>645</v>
      </c>
    </row>
    <row r="2696" spans="20:22" x14ac:dyDescent="0.2">
      <c r="T2696" s="62" t="s">
        <v>3379</v>
      </c>
      <c r="U2696" s="77" t="s">
        <v>3379</v>
      </c>
      <c r="V2696" s="64" t="s">
        <v>647</v>
      </c>
    </row>
    <row r="2697" spans="20:22" x14ac:dyDescent="0.2">
      <c r="T2697" s="62" t="s">
        <v>3380</v>
      </c>
      <c r="U2697" s="77" t="s">
        <v>3380</v>
      </c>
      <c r="V2697" s="64" t="s">
        <v>650</v>
      </c>
    </row>
    <row r="2698" spans="20:22" x14ac:dyDescent="0.2">
      <c r="T2698" s="62" t="s">
        <v>3381</v>
      </c>
      <c r="U2698" s="77" t="s">
        <v>3381</v>
      </c>
      <c r="V2698" s="64" t="s">
        <v>653</v>
      </c>
    </row>
    <row r="2699" spans="20:22" x14ac:dyDescent="0.2">
      <c r="T2699" s="62" t="s">
        <v>3382</v>
      </c>
      <c r="U2699" s="77" t="s">
        <v>3382</v>
      </c>
      <c r="V2699" s="64" t="s">
        <v>621</v>
      </c>
    </row>
    <row r="2700" spans="20:22" x14ac:dyDescent="0.2">
      <c r="T2700" s="62" t="s">
        <v>3383</v>
      </c>
      <c r="U2700" s="77" t="s">
        <v>3383</v>
      </c>
      <c r="V2700" s="64" t="s">
        <v>624</v>
      </c>
    </row>
    <row r="2701" spans="20:22" x14ac:dyDescent="0.2">
      <c r="T2701" s="62" t="s">
        <v>3384</v>
      </c>
      <c r="U2701" s="77" t="s">
        <v>3384</v>
      </c>
      <c r="V2701" s="64" t="s">
        <v>643</v>
      </c>
    </row>
    <row r="2702" spans="20:22" x14ac:dyDescent="0.2">
      <c r="T2702" s="62" t="s">
        <v>3385</v>
      </c>
      <c r="U2702" s="77" t="s">
        <v>3385</v>
      </c>
      <c r="V2702" s="64" t="s">
        <v>645</v>
      </c>
    </row>
    <row r="2703" spans="20:22" x14ac:dyDescent="0.2">
      <c r="T2703" s="62" t="s">
        <v>3386</v>
      </c>
      <c r="U2703" s="77" t="s">
        <v>3386</v>
      </c>
      <c r="V2703" s="64" t="s">
        <v>647</v>
      </c>
    </row>
    <row r="2704" spans="20:22" x14ac:dyDescent="0.2">
      <c r="T2704" s="62" t="s">
        <v>3387</v>
      </c>
      <c r="U2704" s="77" t="s">
        <v>3387</v>
      </c>
      <c r="V2704" s="64" t="s">
        <v>650</v>
      </c>
    </row>
    <row r="2705" spans="20:22" x14ac:dyDescent="0.2">
      <c r="T2705" s="62" t="s">
        <v>3388</v>
      </c>
      <c r="U2705" s="77" t="s">
        <v>3388</v>
      </c>
      <c r="V2705" s="64" t="s">
        <v>653</v>
      </c>
    </row>
    <row r="2706" spans="20:22" x14ac:dyDescent="0.2">
      <c r="T2706" s="62" t="s">
        <v>3389</v>
      </c>
      <c r="U2706" s="77" t="s">
        <v>3389</v>
      </c>
      <c r="V2706" s="64" t="s">
        <v>621</v>
      </c>
    </row>
    <row r="2707" spans="20:22" x14ac:dyDescent="0.2">
      <c r="T2707" s="62" t="s">
        <v>3390</v>
      </c>
      <c r="U2707" s="77" t="s">
        <v>3390</v>
      </c>
      <c r="V2707" s="64" t="s">
        <v>624</v>
      </c>
    </row>
    <row r="2708" spans="20:22" x14ac:dyDescent="0.2">
      <c r="T2708" s="62" t="s">
        <v>3391</v>
      </c>
      <c r="U2708" s="77" t="s">
        <v>3391</v>
      </c>
      <c r="V2708" s="64" t="s">
        <v>643</v>
      </c>
    </row>
    <row r="2709" spans="20:22" x14ac:dyDescent="0.2">
      <c r="T2709" s="62" t="s">
        <v>3392</v>
      </c>
      <c r="U2709" s="77" t="s">
        <v>3392</v>
      </c>
      <c r="V2709" s="64" t="s">
        <v>645</v>
      </c>
    </row>
    <row r="2710" spans="20:22" x14ac:dyDescent="0.2">
      <c r="T2710" s="62" t="s">
        <v>3393</v>
      </c>
      <c r="U2710" s="77" t="s">
        <v>3393</v>
      </c>
      <c r="V2710" s="64" t="s">
        <v>647</v>
      </c>
    </row>
    <row r="2711" spans="20:22" x14ac:dyDescent="0.2">
      <c r="T2711" s="62" t="s">
        <v>3394</v>
      </c>
      <c r="U2711" s="77" t="s">
        <v>3394</v>
      </c>
      <c r="V2711" s="64" t="s">
        <v>650</v>
      </c>
    </row>
    <row r="2712" spans="20:22" x14ac:dyDescent="0.2">
      <c r="T2712" s="62" t="s">
        <v>3395</v>
      </c>
      <c r="U2712" s="77" t="s">
        <v>3395</v>
      </c>
      <c r="V2712" s="64" t="s">
        <v>653</v>
      </c>
    </row>
    <row r="2713" spans="20:22" x14ac:dyDescent="0.2">
      <c r="T2713" s="62" t="s">
        <v>3396</v>
      </c>
      <c r="U2713" s="77" t="s">
        <v>3396</v>
      </c>
      <c r="V2713" s="64" t="s">
        <v>621</v>
      </c>
    </row>
    <row r="2714" spans="20:22" x14ac:dyDescent="0.2">
      <c r="T2714" s="62" t="s">
        <v>3397</v>
      </c>
      <c r="U2714" s="77" t="s">
        <v>3397</v>
      </c>
      <c r="V2714" s="64" t="s">
        <v>624</v>
      </c>
    </row>
    <row r="2715" spans="20:22" x14ac:dyDescent="0.2">
      <c r="T2715" s="62" t="s">
        <v>3398</v>
      </c>
      <c r="U2715" s="77" t="s">
        <v>3398</v>
      </c>
      <c r="V2715" s="64" t="s">
        <v>643</v>
      </c>
    </row>
    <row r="2716" spans="20:22" x14ac:dyDescent="0.2">
      <c r="T2716" s="62" t="s">
        <v>3399</v>
      </c>
      <c r="U2716" s="77" t="s">
        <v>3399</v>
      </c>
      <c r="V2716" s="64" t="s">
        <v>645</v>
      </c>
    </row>
    <row r="2717" spans="20:22" x14ac:dyDescent="0.2">
      <c r="T2717" s="62" t="s">
        <v>3400</v>
      </c>
      <c r="U2717" s="77" t="s">
        <v>3400</v>
      </c>
      <c r="V2717" s="64" t="s">
        <v>647</v>
      </c>
    </row>
    <row r="2718" spans="20:22" x14ac:dyDescent="0.2">
      <c r="T2718" s="62" t="s">
        <v>3401</v>
      </c>
      <c r="U2718" s="77" t="s">
        <v>3401</v>
      </c>
      <c r="V2718" s="64" t="s">
        <v>650</v>
      </c>
    </row>
    <row r="2719" spans="20:22" x14ac:dyDescent="0.2">
      <c r="T2719" s="62" t="s">
        <v>3402</v>
      </c>
      <c r="U2719" s="77" t="s">
        <v>3402</v>
      </c>
      <c r="V2719" s="64" t="s">
        <v>653</v>
      </c>
    </row>
    <row r="2720" spans="20:22" x14ac:dyDescent="0.2">
      <c r="T2720" s="62" t="s">
        <v>3403</v>
      </c>
      <c r="U2720" s="77" t="s">
        <v>3403</v>
      </c>
      <c r="V2720" s="64" t="s">
        <v>621</v>
      </c>
    </row>
    <row r="2721" spans="20:22" x14ac:dyDescent="0.2">
      <c r="T2721" s="62" t="s">
        <v>3404</v>
      </c>
      <c r="U2721" s="77" t="s">
        <v>3404</v>
      </c>
      <c r="V2721" s="64" t="s">
        <v>624</v>
      </c>
    </row>
    <row r="2722" spans="20:22" x14ac:dyDescent="0.2">
      <c r="T2722" s="62" t="s">
        <v>3405</v>
      </c>
      <c r="U2722" s="77" t="s">
        <v>3405</v>
      </c>
      <c r="V2722" s="64" t="s">
        <v>643</v>
      </c>
    </row>
    <row r="2723" spans="20:22" x14ac:dyDescent="0.2">
      <c r="T2723" s="62" t="s">
        <v>3406</v>
      </c>
      <c r="U2723" s="77" t="s">
        <v>3406</v>
      </c>
      <c r="V2723" s="64" t="s">
        <v>645</v>
      </c>
    </row>
    <row r="2724" spans="20:22" x14ac:dyDescent="0.2">
      <c r="T2724" s="62" t="s">
        <v>3407</v>
      </c>
      <c r="U2724" s="77" t="s">
        <v>3407</v>
      </c>
      <c r="V2724" s="64" t="s">
        <v>647</v>
      </c>
    </row>
    <row r="2725" spans="20:22" x14ac:dyDescent="0.2">
      <c r="T2725" s="62" t="s">
        <v>3408</v>
      </c>
      <c r="U2725" s="77" t="s">
        <v>3408</v>
      </c>
      <c r="V2725" s="64" t="s">
        <v>650</v>
      </c>
    </row>
    <row r="2726" spans="20:22" x14ac:dyDescent="0.2">
      <c r="T2726" s="62" t="s">
        <v>3409</v>
      </c>
      <c r="U2726" s="77" t="s">
        <v>3409</v>
      </c>
      <c r="V2726" s="64" t="s">
        <v>653</v>
      </c>
    </row>
    <row r="2727" spans="20:22" x14ac:dyDescent="0.2">
      <c r="T2727" s="62" t="s">
        <v>3410</v>
      </c>
      <c r="U2727" s="77" t="s">
        <v>3410</v>
      </c>
      <c r="V2727" s="64" t="s">
        <v>621</v>
      </c>
    </row>
    <row r="2728" spans="20:22" x14ac:dyDescent="0.2">
      <c r="T2728" s="62" t="s">
        <v>3411</v>
      </c>
      <c r="U2728" s="77" t="s">
        <v>3411</v>
      </c>
      <c r="V2728" s="64" t="s">
        <v>624</v>
      </c>
    </row>
    <row r="2729" spans="20:22" x14ac:dyDescent="0.2">
      <c r="T2729" s="62" t="s">
        <v>3412</v>
      </c>
      <c r="U2729" s="77" t="s">
        <v>3412</v>
      </c>
      <c r="V2729" s="64" t="s">
        <v>643</v>
      </c>
    </row>
    <row r="2730" spans="20:22" x14ac:dyDescent="0.2">
      <c r="T2730" s="62" t="s">
        <v>3413</v>
      </c>
      <c r="U2730" s="77" t="s">
        <v>3413</v>
      </c>
      <c r="V2730" s="64" t="s">
        <v>645</v>
      </c>
    </row>
    <row r="2731" spans="20:22" x14ac:dyDescent="0.2">
      <c r="T2731" s="62" t="s">
        <v>3414</v>
      </c>
      <c r="U2731" s="77" t="s">
        <v>3414</v>
      </c>
      <c r="V2731" s="64" t="s">
        <v>647</v>
      </c>
    </row>
    <row r="2732" spans="20:22" x14ac:dyDescent="0.2">
      <c r="T2732" s="62" t="s">
        <v>3415</v>
      </c>
      <c r="U2732" s="77" t="s">
        <v>3415</v>
      </c>
      <c r="V2732" s="64" t="s">
        <v>650</v>
      </c>
    </row>
    <row r="2733" spans="20:22" x14ac:dyDescent="0.2">
      <c r="T2733" s="62" t="s">
        <v>3416</v>
      </c>
      <c r="U2733" s="77" t="s">
        <v>3416</v>
      </c>
      <c r="V2733" s="64" t="s">
        <v>653</v>
      </c>
    </row>
    <row r="2734" spans="20:22" x14ac:dyDescent="0.2">
      <c r="T2734" s="62" t="s">
        <v>3417</v>
      </c>
      <c r="U2734" s="77" t="s">
        <v>3417</v>
      </c>
      <c r="V2734" s="64" t="s">
        <v>621</v>
      </c>
    </row>
    <row r="2735" spans="20:22" x14ac:dyDescent="0.2">
      <c r="T2735" s="62" t="s">
        <v>3418</v>
      </c>
      <c r="U2735" s="77" t="s">
        <v>3418</v>
      </c>
      <c r="V2735" s="64" t="s">
        <v>624</v>
      </c>
    </row>
    <row r="2736" spans="20:22" x14ac:dyDescent="0.2">
      <c r="T2736" s="62" t="s">
        <v>3419</v>
      </c>
      <c r="U2736" s="77" t="s">
        <v>3419</v>
      </c>
      <c r="V2736" s="64" t="s">
        <v>643</v>
      </c>
    </row>
    <row r="2737" spans="20:22" x14ac:dyDescent="0.2">
      <c r="T2737" s="62" t="s">
        <v>3420</v>
      </c>
      <c r="U2737" s="77" t="s">
        <v>3420</v>
      </c>
      <c r="V2737" s="64" t="s">
        <v>645</v>
      </c>
    </row>
    <row r="2738" spans="20:22" x14ac:dyDescent="0.2">
      <c r="T2738" s="62" t="s">
        <v>3421</v>
      </c>
      <c r="U2738" s="77" t="s">
        <v>3421</v>
      </c>
      <c r="V2738" s="64" t="s">
        <v>647</v>
      </c>
    </row>
    <row r="2739" spans="20:22" x14ac:dyDescent="0.2">
      <c r="T2739" s="62" t="s">
        <v>3422</v>
      </c>
      <c r="U2739" s="77" t="s">
        <v>3422</v>
      </c>
      <c r="V2739" s="64" t="s">
        <v>650</v>
      </c>
    </row>
    <row r="2740" spans="20:22" x14ac:dyDescent="0.2">
      <c r="T2740" s="62" t="s">
        <v>3423</v>
      </c>
      <c r="U2740" s="77" t="s">
        <v>3423</v>
      </c>
      <c r="V2740" s="64" t="s">
        <v>653</v>
      </c>
    </row>
    <row r="2741" spans="20:22" x14ac:dyDescent="0.2">
      <c r="T2741" s="62" t="s">
        <v>3424</v>
      </c>
      <c r="U2741" s="77" t="s">
        <v>3424</v>
      </c>
      <c r="V2741" s="64" t="s">
        <v>621</v>
      </c>
    </row>
    <row r="2742" spans="20:22" x14ac:dyDescent="0.2">
      <c r="T2742" s="62" t="s">
        <v>3425</v>
      </c>
      <c r="U2742" s="77" t="s">
        <v>3425</v>
      </c>
      <c r="V2742" s="64" t="s">
        <v>624</v>
      </c>
    </row>
    <row r="2743" spans="20:22" x14ac:dyDescent="0.2">
      <c r="T2743" s="62" t="s">
        <v>3426</v>
      </c>
      <c r="U2743" s="77" t="s">
        <v>3426</v>
      </c>
      <c r="V2743" s="64" t="s">
        <v>643</v>
      </c>
    </row>
    <row r="2744" spans="20:22" x14ac:dyDescent="0.2">
      <c r="T2744" s="62" t="s">
        <v>3427</v>
      </c>
      <c r="U2744" s="77" t="s">
        <v>3427</v>
      </c>
      <c r="V2744" s="64" t="s">
        <v>645</v>
      </c>
    </row>
    <row r="2745" spans="20:22" x14ac:dyDescent="0.2">
      <c r="T2745" s="62" t="s">
        <v>3428</v>
      </c>
      <c r="U2745" s="77" t="s">
        <v>3428</v>
      </c>
      <c r="V2745" s="64" t="s">
        <v>647</v>
      </c>
    </row>
    <row r="2746" spans="20:22" x14ac:dyDescent="0.2">
      <c r="T2746" s="62" t="s">
        <v>3429</v>
      </c>
      <c r="U2746" s="77" t="s">
        <v>3429</v>
      </c>
      <c r="V2746" s="64" t="s">
        <v>650</v>
      </c>
    </row>
    <row r="2747" spans="20:22" x14ac:dyDescent="0.2">
      <c r="T2747" s="62" t="s">
        <v>3430</v>
      </c>
      <c r="U2747" s="77" t="s">
        <v>3430</v>
      </c>
      <c r="V2747" s="64" t="s">
        <v>653</v>
      </c>
    </row>
    <row r="2748" spans="20:22" x14ac:dyDescent="0.2">
      <c r="T2748" s="62" t="s">
        <v>3431</v>
      </c>
      <c r="U2748" s="77" t="s">
        <v>3431</v>
      </c>
      <c r="V2748" s="64" t="s">
        <v>621</v>
      </c>
    </row>
    <row r="2749" spans="20:22" x14ac:dyDescent="0.2">
      <c r="T2749" s="62" t="s">
        <v>3432</v>
      </c>
      <c r="U2749" s="77" t="s">
        <v>3432</v>
      </c>
      <c r="V2749" s="64" t="s">
        <v>624</v>
      </c>
    </row>
    <row r="2750" spans="20:22" x14ac:dyDescent="0.2">
      <c r="T2750" s="62" t="s">
        <v>3433</v>
      </c>
      <c r="U2750" s="77" t="s">
        <v>3433</v>
      </c>
      <c r="V2750" s="64" t="s">
        <v>643</v>
      </c>
    </row>
    <row r="2751" spans="20:22" x14ac:dyDescent="0.2">
      <c r="T2751" s="62" t="s">
        <v>3434</v>
      </c>
      <c r="U2751" s="77" t="s">
        <v>3434</v>
      </c>
      <c r="V2751" s="64" t="s">
        <v>645</v>
      </c>
    </row>
    <row r="2752" spans="20:22" x14ac:dyDescent="0.2">
      <c r="T2752" s="62" t="s">
        <v>3435</v>
      </c>
      <c r="U2752" s="77" t="s">
        <v>3435</v>
      </c>
      <c r="V2752" s="64" t="s">
        <v>647</v>
      </c>
    </row>
    <row r="2753" spans="20:22" x14ac:dyDescent="0.2">
      <c r="T2753" s="62" t="s">
        <v>3436</v>
      </c>
      <c r="U2753" s="77" t="s">
        <v>3436</v>
      </c>
      <c r="V2753" s="64" t="s">
        <v>650</v>
      </c>
    </row>
    <row r="2754" spans="20:22" x14ac:dyDescent="0.2">
      <c r="T2754" s="62" t="s">
        <v>3437</v>
      </c>
      <c r="U2754" s="77" t="s">
        <v>3437</v>
      </c>
      <c r="V2754" s="64" t="s">
        <v>653</v>
      </c>
    </row>
    <row r="2755" spans="20:22" x14ac:dyDescent="0.2">
      <c r="T2755" s="62" t="s">
        <v>3438</v>
      </c>
      <c r="U2755" s="77" t="s">
        <v>3438</v>
      </c>
      <c r="V2755" s="64" t="s">
        <v>621</v>
      </c>
    </row>
    <row r="2756" spans="20:22" x14ac:dyDescent="0.2">
      <c r="T2756" s="62" t="s">
        <v>3439</v>
      </c>
      <c r="U2756" s="77" t="s">
        <v>3439</v>
      </c>
      <c r="V2756" s="64" t="s">
        <v>624</v>
      </c>
    </row>
    <row r="2757" spans="20:22" x14ac:dyDescent="0.2">
      <c r="T2757" s="62" t="s">
        <v>3440</v>
      </c>
      <c r="U2757" s="77" t="s">
        <v>3440</v>
      </c>
      <c r="V2757" s="64" t="s">
        <v>643</v>
      </c>
    </row>
    <row r="2758" spans="20:22" x14ac:dyDescent="0.2">
      <c r="T2758" s="62" t="s">
        <v>3441</v>
      </c>
      <c r="U2758" s="77" t="s">
        <v>3441</v>
      </c>
      <c r="V2758" s="64" t="s">
        <v>645</v>
      </c>
    </row>
    <row r="2759" spans="20:22" x14ac:dyDescent="0.2">
      <c r="T2759" s="62" t="s">
        <v>3442</v>
      </c>
      <c r="U2759" s="77" t="s">
        <v>3442</v>
      </c>
      <c r="V2759" s="64" t="s">
        <v>647</v>
      </c>
    </row>
    <row r="2760" spans="20:22" x14ac:dyDescent="0.2">
      <c r="T2760" s="62" t="s">
        <v>3443</v>
      </c>
      <c r="U2760" s="77" t="s">
        <v>3443</v>
      </c>
      <c r="V2760" s="64" t="s">
        <v>650</v>
      </c>
    </row>
    <row r="2761" spans="20:22" x14ac:dyDescent="0.2">
      <c r="T2761" s="62" t="s">
        <v>3444</v>
      </c>
      <c r="U2761" s="77" t="s">
        <v>3444</v>
      </c>
      <c r="V2761" s="64" t="s">
        <v>653</v>
      </c>
    </row>
    <row r="2762" spans="20:22" x14ac:dyDescent="0.2">
      <c r="T2762" s="62" t="s">
        <v>3445</v>
      </c>
      <c r="U2762" s="77" t="s">
        <v>3445</v>
      </c>
      <c r="V2762" s="64" t="s">
        <v>621</v>
      </c>
    </row>
    <row r="2763" spans="20:22" x14ac:dyDescent="0.2">
      <c r="T2763" s="62" t="s">
        <v>3446</v>
      </c>
      <c r="U2763" s="77" t="s">
        <v>3446</v>
      </c>
      <c r="V2763" s="64" t="s">
        <v>624</v>
      </c>
    </row>
    <row r="2764" spans="20:22" x14ac:dyDescent="0.2">
      <c r="T2764" s="62" t="s">
        <v>3447</v>
      </c>
      <c r="U2764" s="77" t="s">
        <v>3447</v>
      </c>
      <c r="V2764" s="64" t="s">
        <v>643</v>
      </c>
    </row>
    <row r="2765" spans="20:22" x14ac:dyDescent="0.2">
      <c r="T2765" s="62" t="s">
        <v>3448</v>
      </c>
      <c r="U2765" s="77" t="s">
        <v>3448</v>
      </c>
      <c r="V2765" s="64" t="s">
        <v>645</v>
      </c>
    </row>
    <row r="2766" spans="20:22" x14ac:dyDescent="0.2">
      <c r="T2766" s="62" t="s">
        <v>3449</v>
      </c>
      <c r="U2766" s="77" t="s">
        <v>3449</v>
      </c>
      <c r="V2766" s="64" t="s">
        <v>647</v>
      </c>
    </row>
    <row r="2767" spans="20:22" x14ac:dyDescent="0.2">
      <c r="T2767" s="62" t="s">
        <v>3450</v>
      </c>
      <c r="U2767" s="77" t="s">
        <v>3450</v>
      </c>
      <c r="V2767" s="64" t="s">
        <v>650</v>
      </c>
    </row>
    <row r="2768" spans="20:22" x14ac:dyDescent="0.2">
      <c r="T2768" s="62" t="s">
        <v>3451</v>
      </c>
      <c r="U2768" s="77" t="s">
        <v>3451</v>
      </c>
      <c r="V2768" s="64" t="s">
        <v>653</v>
      </c>
    </row>
    <row r="2769" spans="20:22" x14ac:dyDescent="0.2">
      <c r="T2769" s="62" t="s">
        <v>3452</v>
      </c>
      <c r="U2769" s="77" t="s">
        <v>3452</v>
      </c>
      <c r="V2769" s="64" t="s">
        <v>621</v>
      </c>
    </row>
    <row r="2770" spans="20:22" x14ac:dyDescent="0.2">
      <c r="T2770" s="62" t="s">
        <v>3453</v>
      </c>
      <c r="U2770" s="77" t="s">
        <v>3453</v>
      </c>
      <c r="V2770" s="64" t="s">
        <v>624</v>
      </c>
    </row>
    <row r="2771" spans="20:22" x14ac:dyDescent="0.2">
      <c r="T2771" s="62" t="s">
        <v>3454</v>
      </c>
      <c r="U2771" s="77" t="s">
        <v>3454</v>
      </c>
      <c r="V2771" s="64" t="s">
        <v>643</v>
      </c>
    </row>
    <row r="2772" spans="20:22" x14ac:dyDescent="0.2">
      <c r="T2772" s="62" t="s">
        <v>3455</v>
      </c>
      <c r="U2772" s="77" t="s">
        <v>3455</v>
      </c>
      <c r="V2772" s="64" t="s">
        <v>645</v>
      </c>
    </row>
    <row r="2773" spans="20:22" x14ac:dyDescent="0.2">
      <c r="T2773" s="62" t="s">
        <v>3456</v>
      </c>
      <c r="U2773" s="77" t="s">
        <v>3456</v>
      </c>
      <c r="V2773" s="64" t="s">
        <v>647</v>
      </c>
    </row>
    <row r="2774" spans="20:22" x14ac:dyDescent="0.2">
      <c r="T2774" s="62" t="s">
        <v>3457</v>
      </c>
      <c r="U2774" s="77" t="s">
        <v>3457</v>
      </c>
      <c r="V2774" s="64" t="s">
        <v>650</v>
      </c>
    </row>
    <row r="2775" spans="20:22" x14ac:dyDescent="0.2">
      <c r="T2775" s="62" t="s">
        <v>3458</v>
      </c>
      <c r="U2775" s="77" t="s">
        <v>3458</v>
      </c>
      <c r="V2775" s="64" t="s">
        <v>653</v>
      </c>
    </row>
    <row r="2776" spans="20:22" x14ac:dyDescent="0.2">
      <c r="T2776" s="62" t="s">
        <v>3459</v>
      </c>
      <c r="U2776" s="77" t="s">
        <v>3459</v>
      </c>
      <c r="V2776" s="64" t="s">
        <v>621</v>
      </c>
    </row>
    <row r="2777" spans="20:22" x14ac:dyDescent="0.2">
      <c r="T2777" s="62" t="s">
        <v>3460</v>
      </c>
      <c r="U2777" s="77" t="s">
        <v>3460</v>
      </c>
      <c r="V2777" s="64" t="s">
        <v>624</v>
      </c>
    </row>
    <row r="2778" spans="20:22" x14ac:dyDescent="0.2">
      <c r="T2778" s="62" t="s">
        <v>3461</v>
      </c>
      <c r="U2778" s="77" t="s">
        <v>3461</v>
      </c>
      <c r="V2778" s="64" t="s">
        <v>643</v>
      </c>
    </row>
    <row r="2779" spans="20:22" x14ac:dyDescent="0.2">
      <c r="T2779" s="62" t="s">
        <v>3462</v>
      </c>
      <c r="U2779" s="77" t="s">
        <v>3462</v>
      </c>
      <c r="V2779" s="64" t="s">
        <v>645</v>
      </c>
    </row>
    <row r="2780" spans="20:22" x14ac:dyDescent="0.2">
      <c r="T2780" s="62" t="s">
        <v>3463</v>
      </c>
      <c r="U2780" s="77" t="s">
        <v>3463</v>
      </c>
      <c r="V2780" s="64" t="s">
        <v>647</v>
      </c>
    </row>
    <row r="2781" spans="20:22" x14ac:dyDescent="0.2">
      <c r="T2781" s="62" t="s">
        <v>3464</v>
      </c>
      <c r="U2781" s="77" t="s">
        <v>3464</v>
      </c>
      <c r="V2781" s="64" t="s">
        <v>650</v>
      </c>
    </row>
    <row r="2782" spans="20:22" x14ac:dyDescent="0.2">
      <c r="T2782" s="62" t="s">
        <v>3465</v>
      </c>
      <c r="U2782" s="77" t="s">
        <v>3465</v>
      </c>
      <c r="V2782" s="64" t="s">
        <v>653</v>
      </c>
    </row>
    <row r="2783" spans="20:22" x14ac:dyDescent="0.2">
      <c r="T2783" s="62" t="s">
        <v>3466</v>
      </c>
      <c r="U2783" s="77" t="s">
        <v>3466</v>
      </c>
      <c r="V2783" s="64" t="s">
        <v>621</v>
      </c>
    </row>
    <row r="2784" spans="20:22" x14ac:dyDescent="0.2">
      <c r="T2784" s="62" t="s">
        <v>3467</v>
      </c>
      <c r="U2784" s="77" t="s">
        <v>3467</v>
      </c>
      <c r="V2784" s="64" t="s">
        <v>624</v>
      </c>
    </row>
    <row r="2785" spans="20:22" x14ac:dyDescent="0.2">
      <c r="T2785" s="62" t="s">
        <v>3468</v>
      </c>
      <c r="U2785" s="77" t="s">
        <v>3468</v>
      </c>
      <c r="V2785" s="64" t="s">
        <v>643</v>
      </c>
    </row>
    <row r="2786" spans="20:22" x14ac:dyDescent="0.2">
      <c r="T2786" s="62" t="s">
        <v>3469</v>
      </c>
      <c r="U2786" s="77" t="s">
        <v>3469</v>
      </c>
      <c r="V2786" s="64" t="s">
        <v>645</v>
      </c>
    </row>
    <row r="2787" spans="20:22" x14ac:dyDescent="0.2">
      <c r="T2787" s="62" t="s">
        <v>3470</v>
      </c>
      <c r="U2787" s="77" t="s">
        <v>3470</v>
      </c>
      <c r="V2787" s="64" t="s">
        <v>647</v>
      </c>
    </row>
    <row r="2788" spans="20:22" x14ac:dyDescent="0.2">
      <c r="T2788" s="62" t="s">
        <v>3471</v>
      </c>
      <c r="U2788" s="77" t="s">
        <v>3471</v>
      </c>
      <c r="V2788" s="64" t="s">
        <v>650</v>
      </c>
    </row>
    <row r="2789" spans="20:22" x14ac:dyDescent="0.2">
      <c r="T2789" s="62" t="s">
        <v>3472</v>
      </c>
      <c r="U2789" s="77" t="s">
        <v>3472</v>
      </c>
      <c r="V2789" s="64" t="s">
        <v>653</v>
      </c>
    </row>
    <row r="2790" spans="20:22" x14ac:dyDescent="0.2">
      <c r="T2790" s="62" t="s">
        <v>3473</v>
      </c>
      <c r="U2790" s="77" t="s">
        <v>3473</v>
      </c>
      <c r="V2790" s="64" t="s">
        <v>621</v>
      </c>
    </row>
    <row r="2791" spans="20:22" x14ac:dyDescent="0.2">
      <c r="T2791" s="62" t="s">
        <v>3474</v>
      </c>
      <c r="U2791" s="77" t="s">
        <v>3474</v>
      </c>
      <c r="V2791" s="64" t="s">
        <v>624</v>
      </c>
    </row>
    <row r="2792" spans="20:22" x14ac:dyDescent="0.2">
      <c r="T2792" s="62" t="s">
        <v>3475</v>
      </c>
      <c r="U2792" s="77" t="s">
        <v>3475</v>
      </c>
      <c r="V2792" s="64" t="s">
        <v>643</v>
      </c>
    </row>
    <row r="2793" spans="20:22" x14ac:dyDescent="0.2">
      <c r="T2793" s="62" t="s">
        <v>3476</v>
      </c>
      <c r="U2793" s="77" t="s">
        <v>3476</v>
      </c>
      <c r="V2793" s="64" t="s">
        <v>645</v>
      </c>
    </row>
    <row r="2794" spans="20:22" x14ac:dyDescent="0.2">
      <c r="T2794" s="62" t="s">
        <v>3477</v>
      </c>
      <c r="U2794" s="77" t="s">
        <v>3477</v>
      </c>
      <c r="V2794" s="64" t="s">
        <v>647</v>
      </c>
    </row>
    <row r="2795" spans="20:22" x14ac:dyDescent="0.2">
      <c r="T2795" s="62" t="s">
        <v>3478</v>
      </c>
      <c r="U2795" s="77" t="s">
        <v>3478</v>
      </c>
      <c r="V2795" s="64" t="s">
        <v>650</v>
      </c>
    </row>
    <row r="2796" spans="20:22" x14ac:dyDescent="0.2">
      <c r="T2796" s="62" t="s">
        <v>3479</v>
      </c>
      <c r="U2796" s="77" t="s">
        <v>3479</v>
      </c>
      <c r="V2796" s="64" t="s">
        <v>653</v>
      </c>
    </row>
    <row r="2797" spans="20:22" x14ac:dyDescent="0.2">
      <c r="T2797" s="62" t="s">
        <v>3480</v>
      </c>
      <c r="U2797" s="77" t="s">
        <v>3480</v>
      </c>
      <c r="V2797" s="64" t="s">
        <v>621</v>
      </c>
    </row>
    <row r="2798" spans="20:22" x14ac:dyDescent="0.2">
      <c r="T2798" s="62" t="s">
        <v>3481</v>
      </c>
      <c r="U2798" s="77" t="s">
        <v>3481</v>
      </c>
      <c r="V2798" s="64" t="s">
        <v>624</v>
      </c>
    </row>
    <row r="2799" spans="20:22" x14ac:dyDescent="0.2">
      <c r="T2799" s="62" t="s">
        <v>3482</v>
      </c>
      <c r="U2799" s="77" t="s">
        <v>3482</v>
      </c>
      <c r="V2799" s="64" t="s">
        <v>643</v>
      </c>
    </row>
    <row r="2800" spans="20:22" x14ac:dyDescent="0.2">
      <c r="T2800" s="62" t="s">
        <v>3483</v>
      </c>
      <c r="U2800" s="77" t="s">
        <v>3483</v>
      </c>
      <c r="V2800" s="64" t="s">
        <v>645</v>
      </c>
    </row>
    <row r="2801" spans="20:22" x14ac:dyDescent="0.2">
      <c r="T2801" s="62" t="s">
        <v>3484</v>
      </c>
      <c r="U2801" s="77" t="s">
        <v>3484</v>
      </c>
      <c r="V2801" s="64" t="s">
        <v>647</v>
      </c>
    </row>
    <row r="2802" spans="20:22" x14ac:dyDescent="0.2">
      <c r="T2802" s="62" t="s">
        <v>3485</v>
      </c>
      <c r="U2802" s="77" t="s">
        <v>3485</v>
      </c>
      <c r="V2802" s="64" t="s">
        <v>650</v>
      </c>
    </row>
    <row r="2803" spans="20:22" x14ac:dyDescent="0.2">
      <c r="T2803" s="62" t="s">
        <v>3486</v>
      </c>
      <c r="U2803" s="77" t="s">
        <v>3486</v>
      </c>
      <c r="V2803" s="64" t="s">
        <v>653</v>
      </c>
    </row>
    <row r="2804" spans="20:22" x14ac:dyDescent="0.2">
      <c r="T2804" s="62" t="s">
        <v>3487</v>
      </c>
      <c r="U2804" s="77" t="s">
        <v>3487</v>
      </c>
      <c r="V2804" s="64" t="s">
        <v>621</v>
      </c>
    </row>
    <row r="2805" spans="20:22" x14ac:dyDescent="0.2">
      <c r="T2805" s="62" t="s">
        <v>3488</v>
      </c>
      <c r="U2805" s="77" t="s">
        <v>3488</v>
      </c>
      <c r="V2805" s="64" t="s">
        <v>624</v>
      </c>
    </row>
    <row r="2806" spans="20:22" x14ac:dyDescent="0.2">
      <c r="T2806" s="62" t="s">
        <v>3489</v>
      </c>
      <c r="U2806" s="77" t="s">
        <v>3489</v>
      </c>
      <c r="V2806" s="64" t="s">
        <v>643</v>
      </c>
    </row>
    <row r="2807" spans="20:22" x14ac:dyDescent="0.2">
      <c r="T2807" s="62" t="s">
        <v>3490</v>
      </c>
      <c r="U2807" s="77" t="s">
        <v>3490</v>
      </c>
      <c r="V2807" s="64" t="s">
        <v>645</v>
      </c>
    </row>
    <row r="2808" spans="20:22" x14ac:dyDescent="0.2">
      <c r="T2808" s="62" t="s">
        <v>3491</v>
      </c>
      <c r="U2808" s="77" t="s">
        <v>3491</v>
      </c>
      <c r="V2808" s="64" t="s">
        <v>647</v>
      </c>
    </row>
    <row r="2809" spans="20:22" x14ac:dyDescent="0.2">
      <c r="T2809" s="62" t="s">
        <v>3492</v>
      </c>
      <c r="U2809" s="77" t="s">
        <v>3492</v>
      </c>
      <c r="V2809" s="64" t="s">
        <v>650</v>
      </c>
    </row>
    <row r="2810" spans="20:22" x14ac:dyDescent="0.2">
      <c r="T2810" s="62" t="s">
        <v>3493</v>
      </c>
      <c r="U2810" s="77" t="s">
        <v>3493</v>
      </c>
      <c r="V2810" s="64" t="s">
        <v>653</v>
      </c>
    </row>
    <row r="2811" spans="20:22" x14ac:dyDescent="0.2">
      <c r="T2811" s="62" t="s">
        <v>3494</v>
      </c>
      <c r="U2811" s="77" t="s">
        <v>3494</v>
      </c>
      <c r="V2811" s="64" t="s">
        <v>621</v>
      </c>
    </row>
    <row r="2812" spans="20:22" x14ac:dyDescent="0.2">
      <c r="T2812" s="62" t="s">
        <v>3495</v>
      </c>
      <c r="U2812" s="77" t="s">
        <v>3495</v>
      </c>
      <c r="V2812" s="64" t="s">
        <v>624</v>
      </c>
    </row>
    <row r="2813" spans="20:22" x14ac:dyDescent="0.2">
      <c r="T2813" s="62" t="s">
        <v>3496</v>
      </c>
      <c r="U2813" s="77" t="s">
        <v>3496</v>
      </c>
      <c r="V2813" s="64" t="s">
        <v>643</v>
      </c>
    </row>
    <row r="2814" spans="20:22" x14ac:dyDescent="0.2">
      <c r="T2814" s="62" t="s">
        <v>3497</v>
      </c>
      <c r="U2814" s="77" t="s">
        <v>3497</v>
      </c>
      <c r="V2814" s="64" t="s">
        <v>645</v>
      </c>
    </row>
    <row r="2815" spans="20:22" x14ac:dyDescent="0.2">
      <c r="T2815" s="62" t="s">
        <v>3498</v>
      </c>
      <c r="U2815" s="77" t="s">
        <v>3498</v>
      </c>
      <c r="V2815" s="64" t="s">
        <v>647</v>
      </c>
    </row>
    <row r="2816" spans="20:22" x14ac:dyDescent="0.2">
      <c r="T2816" s="62" t="s">
        <v>3499</v>
      </c>
      <c r="U2816" s="77" t="s">
        <v>3499</v>
      </c>
      <c r="V2816" s="64" t="s">
        <v>650</v>
      </c>
    </row>
    <row r="2817" spans="20:22" x14ac:dyDescent="0.2">
      <c r="T2817" s="62" t="s">
        <v>3500</v>
      </c>
      <c r="U2817" s="77" t="s">
        <v>3500</v>
      </c>
      <c r="V2817" s="64" t="s">
        <v>653</v>
      </c>
    </row>
    <row r="2818" spans="20:22" x14ac:dyDescent="0.2">
      <c r="T2818" s="62" t="s">
        <v>3501</v>
      </c>
      <c r="U2818" s="77" t="s">
        <v>3501</v>
      </c>
      <c r="V2818" s="64" t="s">
        <v>621</v>
      </c>
    </row>
    <row r="2819" spans="20:22" x14ac:dyDescent="0.2">
      <c r="T2819" s="62" t="s">
        <v>3502</v>
      </c>
      <c r="U2819" s="77" t="s">
        <v>3502</v>
      </c>
      <c r="V2819" s="64" t="s">
        <v>624</v>
      </c>
    </row>
    <row r="2820" spans="20:22" x14ac:dyDescent="0.2">
      <c r="T2820" s="62" t="s">
        <v>3503</v>
      </c>
      <c r="U2820" s="77" t="s">
        <v>3503</v>
      </c>
      <c r="V2820" s="64" t="s">
        <v>643</v>
      </c>
    </row>
    <row r="2821" spans="20:22" x14ac:dyDescent="0.2">
      <c r="T2821" s="62" t="s">
        <v>3504</v>
      </c>
      <c r="U2821" s="77" t="s">
        <v>3504</v>
      </c>
      <c r="V2821" s="64" t="s">
        <v>645</v>
      </c>
    </row>
    <row r="2822" spans="20:22" x14ac:dyDescent="0.2">
      <c r="T2822" s="62" t="s">
        <v>3505</v>
      </c>
      <c r="U2822" s="77" t="s">
        <v>3505</v>
      </c>
      <c r="V2822" s="64" t="s">
        <v>647</v>
      </c>
    </row>
    <row r="2823" spans="20:22" x14ac:dyDescent="0.2">
      <c r="T2823" s="62" t="s">
        <v>3506</v>
      </c>
      <c r="U2823" s="77" t="s">
        <v>3506</v>
      </c>
      <c r="V2823" s="64" t="s">
        <v>650</v>
      </c>
    </row>
    <row r="2824" spans="20:22" x14ac:dyDescent="0.2">
      <c r="T2824" s="62" t="s">
        <v>3507</v>
      </c>
      <c r="U2824" s="77" t="s">
        <v>3507</v>
      </c>
      <c r="V2824" s="64" t="s">
        <v>653</v>
      </c>
    </row>
    <row r="2825" spans="20:22" x14ac:dyDescent="0.2">
      <c r="T2825" s="62" t="s">
        <v>3508</v>
      </c>
      <c r="U2825" s="77" t="s">
        <v>3508</v>
      </c>
      <c r="V2825" s="64" t="s">
        <v>621</v>
      </c>
    </row>
    <row r="2826" spans="20:22" x14ac:dyDescent="0.2">
      <c r="T2826" s="62" t="s">
        <v>3509</v>
      </c>
      <c r="U2826" s="77" t="s">
        <v>3509</v>
      </c>
      <c r="V2826" s="64" t="s">
        <v>624</v>
      </c>
    </row>
    <row r="2827" spans="20:22" x14ac:dyDescent="0.2">
      <c r="T2827" s="62" t="s">
        <v>3510</v>
      </c>
      <c r="U2827" s="77" t="s">
        <v>3510</v>
      </c>
      <c r="V2827" s="64" t="s">
        <v>643</v>
      </c>
    </row>
    <row r="2828" spans="20:22" x14ac:dyDescent="0.2">
      <c r="T2828" s="62" t="s">
        <v>3511</v>
      </c>
      <c r="U2828" s="77" t="s">
        <v>3511</v>
      </c>
      <c r="V2828" s="64" t="s">
        <v>645</v>
      </c>
    </row>
    <row r="2829" spans="20:22" x14ac:dyDescent="0.2">
      <c r="T2829" s="62" t="s">
        <v>3512</v>
      </c>
      <c r="U2829" s="77" t="s">
        <v>3512</v>
      </c>
      <c r="V2829" s="64" t="s">
        <v>647</v>
      </c>
    </row>
    <row r="2830" spans="20:22" x14ac:dyDescent="0.2">
      <c r="T2830" s="62" t="s">
        <v>3513</v>
      </c>
      <c r="U2830" s="77" t="s">
        <v>3513</v>
      </c>
      <c r="V2830" s="64" t="s">
        <v>650</v>
      </c>
    </row>
    <row r="2831" spans="20:22" x14ac:dyDescent="0.2">
      <c r="T2831" s="62" t="s">
        <v>3514</v>
      </c>
      <c r="U2831" s="77" t="s">
        <v>3514</v>
      </c>
      <c r="V2831" s="64" t="s">
        <v>653</v>
      </c>
    </row>
    <row r="2832" spans="20:22" x14ac:dyDescent="0.2">
      <c r="T2832" s="62" t="s">
        <v>3515</v>
      </c>
      <c r="U2832" s="77" t="s">
        <v>3515</v>
      </c>
      <c r="V2832" s="64" t="s">
        <v>621</v>
      </c>
    </row>
    <row r="2833" spans="20:22" x14ac:dyDescent="0.2">
      <c r="T2833" s="62" t="s">
        <v>3516</v>
      </c>
      <c r="U2833" s="77" t="s">
        <v>3516</v>
      </c>
      <c r="V2833" s="64" t="s">
        <v>624</v>
      </c>
    </row>
    <row r="2834" spans="20:22" x14ac:dyDescent="0.2">
      <c r="T2834" s="62" t="s">
        <v>3517</v>
      </c>
      <c r="U2834" s="77" t="s">
        <v>3517</v>
      </c>
      <c r="V2834" s="64" t="s">
        <v>643</v>
      </c>
    </row>
    <row r="2835" spans="20:22" x14ac:dyDescent="0.2">
      <c r="T2835" s="62" t="s">
        <v>3518</v>
      </c>
      <c r="U2835" s="77" t="s">
        <v>3518</v>
      </c>
      <c r="V2835" s="64" t="s">
        <v>645</v>
      </c>
    </row>
    <row r="2836" spans="20:22" x14ac:dyDescent="0.2">
      <c r="T2836" s="62" t="s">
        <v>3519</v>
      </c>
      <c r="U2836" s="77" t="s">
        <v>3519</v>
      </c>
      <c r="V2836" s="64" t="s">
        <v>647</v>
      </c>
    </row>
    <row r="2837" spans="20:22" x14ac:dyDescent="0.2">
      <c r="T2837" s="62" t="s">
        <v>3520</v>
      </c>
      <c r="U2837" s="77" t="s">
        <v>3520</v>
      </c>
      <c r="V2837" s="64" t="s">
        <v>650</v>
      </c>
    </row>
    <row r="2838" spans="20:22" x14ac:dyDescent="0.2">
      <c r="T2838" s="62" t="s">
        <v>3521</v>
      </c>
      <c r="U2838" s="77" t="s">
        <v>3521</v>
      </c>
      <c r="V2838" s="64" t="s">
        <v>653</v>
      </c>
    </row>
    <row r="2839" spans="20:22" x14ac:dyDescent="0.2">
      <c r="T2839" s="62" t="s">
        <v>3522</v>
      </c>
      <c r="U2839" s="77" t="s">
        <v>3522</v>
      </c>
      <c r="V2839" s="64" t="s">
        <v>621</v>
      </c>
    </row>
    <row r="2840" spans="20:22" x14ac:dyDescent="0.2">
      <c r="T2840" s="62" t="s">
        <v>3523</v>
      </c>
      <c r="U2840" s="77" t="s">
        <v>3523</v>
      </c>
      <c r="V2840" s="64" t="s">
        <v>624</v>
      </c>
    </row>
    <row r="2841" spans="20:22" x14ac:dyDescent="0.2">
      <c r="T2841" s="62" t="s">
        <v>3524</v>
      </c>
      <c r="U2841" s="77" t="s">
        <v>3524</v>
      </c>
      <c r="V2841" s="64" t="s">
        <v>643</v>
      </c>
    </row>
    <row r="2842" spans="20:22" x14ac:dyDescent="0.2">
      <c r="T2842" s="62" t="s">
        <v>3525</v>
      </c>
      <c r="U2842" s="77" t="s">
        <v>3525</v>
      </c>
      <c r="V2842" s="64" t="s">
        <v>645</v>
      </c>
    </row>
    <row r="2843" spans="20:22" x14ac:dyDescent="0.2">
      <c r="T2843" s="62" t="s">
        <v>3526</v>
      </c>
      <c r="U2843" s="77" t="s">
        <v>3526</v>
      </c>
      <c r="V2843" s="64" t="s">
        <v>647</v>
      </c>
    </row>
    <row r="2844" spans="20:22" x14ac:dyDescent="0.2">
      <c r="T2844" s="62" t="s">
        <v>3527</v>
      </c>
      <c r="U2844" s="77" t="s">
        <v>3527</v>
      </c>
      <c r="V2844" s="64" t="s">
        <v>650</v>
      </c>
    </row>
    <row r="2845" spans="20:22" x14ac:dyDescent="0.2">
      <c r="T2845" s="62" t="s">
        <v>3528</v>
      </c>
      <c r="U2845" s="77" t="s">
        <v>3528</v>
      </c>
      <c r="V2845" s="64" t="s">
        <v>653</v>
      </c>
    </row>
    <row r="2846" spans="20:22" x14ac:dyDescent="0.2">
      <c r="T2846" s="62" t="s">
        <v>3529</v>
      </c>
      <c r="U2846" s="77" t="s">
        <v>3529</v>
      </c>
      <c r="V2846" s="64" t="s">
        <v>621</v>
      </c>
    </row>
    <row r="2847" spans="20:22" x14ac:dyDescent="0.2">
      <c r="T2847" s="62" t="s">
        <v>3530</v>
      </c>
      <c r="U2847" s="77" t="s">
        <v>3530</v>
      </c>
      <c r="V2847" s="64" t="s">
        <v>624</v>
      </c>
    </row>
    <row r="2848" spans="20:22" x14ac:dyDescent="0.2">
      <c r="T2848" s="62" t="s">
        <v>3531</v>
      </c>
      <c r="U2848" s="77" t="s">
        <v>3531</v>
      </c>
      <c r="V2848" s="64" t="s">
        <v>643</v>
      </c>
    </row>
    <row r="2849" spans="20:22" x14ac:dyDescent="0.2">
      <c r="T2849" s="62" t="s">
        <v>3532</v>
      </c>
      <c r="U2849" s="77" t="s">
        <v>3532</v>
      </c>
      <c r="V2849" s="64" t="s">
        <v>645</v>
      </c>
    </row>
    <row r="2850" spans="20:22" x14ac:dyDescent="0.2">
      <c r="T2850" s="62" t="s">
        <v>3533</v>
      </c>
      <c r="U2850" s="77" t="s">
        <v>3533</v>
      </c>
      <c r="V2850" s="64" t="s">
        <v>647</v>
      </c>
    </row>
    <row r="2851" spans="20:22" x14ac:dyDescent="0.2">
      <c r="T2851" s="62" t="s">
        <v>3534</v>
      </c>
      <c r="U2851" s="77" t="s">
        <v>3534</v>
      </c>
      <c r="V2851" s="64" t="s">
        <v>650</v>
      </c>
    </row>
    <row r="2852" spans="20:22" x14ac:dyDescent="0.2">
      <c r="T2852" s="62" t="s">
        <v>3535</v>
      </c>
      <c r="U2852" s="77" t="s">
        <v>3535</v>
      </c>
      <c r="V2852" s="64" t="s">
        <v>653</v>
      </c>
    </row>
    <row r="2853" spans="20:22" x14ac:dyDescent="0.2">
      <c r="T2853" s="62" t="s">
        <v>3536</v>
      </c>
      <c r="U2853" s="77" t="s">
        <v>3536</v>
      </c>
      <c r="V2853" s="64" t="s">
        <v>621</v>
      </c>
    </row>
    <row r="2854" spans="20:22" x14ac:dyDescent="0.2">
      <c r="T2854" s="62" t="s">
        <v>3537</v>
      </c>
      <c r="U2854" s="77" t="s">
        <v>3537</v>
      </c>
      <c r="V2854" s="64" t="s">
        <v>624</v>
      </c>
    </row>
    <row r="2855" spans="20:22" x14ac:dyDescent="0.2">
      <c r="T2855" s="62" t="s">
        <v>3538</v>
      </c>
      <c r="U2855" s="77" t="s">
        <v>3538</v>
      </c>
      <c r="V2855" s="64" t="s">
        <v>643</v>
      </c>
    </row>
    <row r="2856" spans="20:22" x14ac:dyDescent="0.2">
      <c r="T2856" s="62" t="s">
        <v>3539</v>
      </c>
      <c r="U2856" s="77" t="s">
        <v>3539</v>
      </c>
      <c r="V2856" s="64" t="s">
        <v>645</v>
      </c>
    </row>
    <row r="2857" spans="20:22" x14ac:dyDescent="0.2">
      <c r="T2857" s="62" t="s">
        <v>3541</v>
      </c>
      <c r="U2857" s="77" t="s">
        <v>3541</v>
      </c>
      <c r="V2857" s="64" t="s">
        <v>647</v>
      </c>
    </row>
    <row r="2858" spans="20:22" x14ac:dyDescent="0.2">
      <c r="T2858" s="62" t="s">
        <v>3542</v>
      </c>
      <c r="U2858" s="77" t="s">
        <v>3542</v>
      </c>
      <c r="V2858" s="64" t="s">
        <v>650</v>
      </c>
    </row>
    <row r="2859" spans="20:22" x14ac:dyDescent="0.2">
      <c r="T2859" s="62" t="s">
        <v>3543</v>
      </c>
      <c r="U2859" s="77" t="s">
        <v>3543</v>
      </c>
      <c r="V2859" s="64" t="s">
        <v>653</v>
      </c>
    </row>
    <row r="2860" spans="20:22" x14ac:dyDescent="0.2">
      <c r="T2860" s="62" t="s">
        <v>3544</v>
      </c>
      <c r="U2860" s="77" t="s">
        <v>3544</v>
      </c>
      <c r="V2860" s="64" t="s">
        <v>621</v>
      </c>
    </row>
    <row r="2861" spans="20:22" x14ac:dyDescent="0.2">
      <c r="T2861" s="62" t="s">
        <v>3545</v>
      </c>
      <c r="U2861" s="77" t="s">
        <v>3545</v>
      </c>
      <c r="V2861" s="64" t="s">
        <v>624</v>
      </c>
    </row>
    <row r="2862" spans="20:22" x14ac:dyDescent="0.2">
      <c r="T2862" s="62" t="s">
        <v>3546</v>
      </c>
      <c r="U2862" s="77" t="s">
        <v>3546</v>
      </c>
      <c r="V2862" s="64" t="s">
        <v>643</v>
      </c>
    </row>
    <row r="2863" spans="20:22" x14ac:dyDescent="0.2">
      <c r="T2863" s="62" t="s">
        <v>3547</v>
      </c>
      <c r="U2863" s="77" t="s">
        <v>3547</v>
      </c>
      <c r="V2863" s="64" t="s">
        <v>645</v>
      </c>
    </row>
    <row r="2864" spans="20:22" x14ac:dyDescent="0.2">
      <c r="T2864" s="62" t="s">
        <v>3548</v>
      </c>
      <c r="U2864" s="77" t="s">
        <v>3548</v>
      </c>
      <c r="V2864" s="64" t="s">
        <v>647</v>
      </c>
    </row>
    <row r="2865" spans="20:22" x14ac:dyDescent="0.2">
      <c r="T2865" s="62" t="s">
        <v>3549</v>
      </c>
      <c r="U2865" s="77" t="s">
        <v>3549</v>
      </c>
      <c r="V2865" s="64" t="s">
        <v>650</v>
      </c>
    </row>
    <row r="2866" spans="20:22" x14ac:dyDescent="0.2">
      <c r="T2866" s="62" t="s">
        <v>3550</v>
      </c>
      <c r="U2866" s="77" t="s">
        <v>3550</v>
      </c>
      <c r="V2866" s="64" t="s">
        <v>653</v>
      </c>
    </row>
    <row r="2867" spans="20:22" x14ac:dyDescent="0.2">
      <c r="T2867" s="62" t="s">
        <v>3551</v>
      </c>
      <c r="U2867" s="77" t="s">
        <v>3551</v>
      </c>
      <c r="V2867" s="64" t="s">
        <v>621</v>
      </c>
    </row>
    <row r="2868" spans="20:22" x14ac:dyDescent="0.2">
      <c r="T2868" s="62" t="s">
        <v>3552</v>
      </c>
      <c r="U2868" s="77" t="s">
        <v>3552</v>
      </c>
      <c r="V2868" s="64" t="s">
        <v>624</v>
      </c>
    </row>
    <row r="2869" spans="20:22" x14ac:dyDescent="0.2">
      <c r="T2869" s="62" t="s">
        <v>3553</v>
      </c>
      <c r="U2869" s="77" t="s">
        <v>3553</v>
      </c>
      <c r="V2869" s="64" t="s">
        <v>643</v>
      </c>
    </row>
    <row r="2870" spans="20:22" x14ac:dyDescent="0.2">
      <c r="T2870" s="62" t="s">
        <v>3554</v>
      </c>
      <c r="U2870" s="77" t="s">
        <v>3554</v>
      </c>
      <c r="V2870" s="64" t="s">
        <v>645</v>
      </c>
    </row>
    <row r="2871" spans="20:22" x14ac:dyDescent="0.2">
      <c r="T2871" s="62" t="s">
        <v>3555</v>
      </c>
      <c r="U2871" s="77" t="s">
        <v>3555</v>
      </c>
      <c r="V2871" s="64" t="s">
        <v>647</v>
      </c>
    </row>
    <row r="2872" spans="20:22" x14ac:dyDescent="0.2">
      <c r="T2872" s="62" t="s">
        <v>3556</v>
      </c>
      <c r="U2872" s="77" t="s">
        <v>3556</v>
      </c>
      <c r="V2872" s="64" t="s">
        <v>650</v>
      </c>
    </row>
    <row r="2873" spans="20:22" x14ac:dyDescent="0.2">
      <c r="T2873" s="62" t="s">
        <v>3557</v>
      </c>
      <c r="U2873" s="77" t="s">
        <v>3557</v>
      </c>
      <c r="V2873" s="64" t="s">
        <v>653</v>
      </c>
    </row>
    <row r="2874" spans="20:22" x14ac:dyDescent="0.2">
      <c r="T2874" s="62" t="s">
        <v>3558</v>
      </c>
      <c r="U2874" s="77" t="s">
        <v>3558</v>
      </c>
      <c r="V2874" s="64" t="s">
        <v>621</v>
      </c>
    </row>
    <row r="2875" spans="20:22" x14ac:dyDescent="0.2">
      <c r="T2875" s="62" t="s">
        <v>3559</v>
      </c>
      <c r="U2875" s="77" t="s">
        <v>3559</v>
      </c>
      <c r="V2875" s="64" t="s">
        <v>624</v>
      </c>
    </row>
    <row r="2876" spans="20:22" x14ac:dyDescent="0.2">
      <c r="T2876" s="62" t="s">
        <v>3560</v>
      </c>
      <c r="U2876" s="77" t="s">
        <v>3560</v>
      </c>
      <c r="V2876" s="64" t="s">
        <v>643</v>
      </c>
    </row>
    <row r="2877" spans="20:22" x14ac:dyDescent="0.2">
      <c r="T2877" s="62" t="s">
        <v>3561</v>
      </c>
      <c r="U2877" s="77" t="s">
        <v>3561</v>
      </c>
      <c r="V2877" s="64" t="s">
        <v>645</v>
      </c>
    </row>
    <row r="2878" spans="20:22" x14ac:dyDescent="0.2">
      <c r="T2878" s="62" t="s">
        <v>3562</v>
      </c>
      <c r="U2878" s="77" t="s">
        <v>3562</v>
      </c>
      <c r="V2878" s="64" t="s">
        <v>647</v>
      </c>
    </row>
    <row r="2879" spans="20:22" x14ac:dyDescent="0.2">
      <c r="T2879" s="62" t="s">
        <v>3563</v>
      </c>
      <c r="U2879" s="77" t="s">
        <v>3563</v>
      </c>
      <c r="V2879" s="64" t="s">
        <v>650</v>
      </c>
    </row>
    <row r="2880" spans="20:22" x14ac:dyDescent="0.2">
      <c r="T2880" s="62" t="s">
        <v>3564</v>
      </c>
      <c r="U2880" s="77" t="s">
        <v>3564</v>
      </c>
      <c r="V2880" s="64" t="s">
        <v>653</v>
      </c>
    </row>
    <row r="2881" spans="20:22" x14ac:dyDescent="0.2">
      <c r="T2881" s="62" t="s">
        <v>3565</v>
      </c>
      <c r="U2881" s="77" t="s">
        <v>3565</v>
      </c>
      <c r="V2881" s="64" t="s">
        <v>621</v>
      </c>
    </row>
    <row r="2882" spans="20:22" x14ac:dyDescent="0.2">
      <c r="T2882" s="62" t="s">
        <v>3566</v>
      </c>
      <c r="U2882" s="77" t="s">
        <v>3566</v>
      </c>
      <c r="V2882" s="64" t="s">
        <v>624</v>
      </c>
    </row>
    <row r="2883" spans="20:22" x14ac:dyDescent="0.2">
      <c r="T2883" s="62" t="s">
        <v>3567</v>
      </c>
      <c r="U2883" s="77" t="s">
        <v>3567</v>
      </c>
      <c r="V2883" s="64" t="s">
        <v>643</v>
      </c>
    </row>
    <row r="2884" spans="20:22" x14ac:dyDescent="0.2">
      <c r="T2884" s="62" t="s">
        <v>3568</v>
      </c>
      <c r="U2884" s="77" t="s">
        <v>3568</v>
      </c>
      <c r="V2884" s="64" t="s">
        <v>645</v>
      </c>
    </row>
    <row r="2885" spans="20:22" x14ac:dyDescent="0.2">
      <c r="T2885" s="62" t="s">
        <v>3569</v>
      </c>
      <c r="U2885" s="77" t="s">
        <v>3569</v>
      </c>
      <c r="V2885" s="64" t="s">
        <v>647</v>
      </c>
    </row>
    <row r="2886" spans="20:22" x14ac:dyDescent="0.2">
      <c r="T2886" s="62" t="s">
        <v>3570</v>
      </c>
      <c r="U2886" s="77" t="s">
        <v>3570</v>
      </c>
      <c r="V2886" s="64" t="s">
        <v>650</v>
      </c>
    </row>
    <row r="2887" spans="20:22" x14ac:dyDescent="0.2">
      <c r="T2887" s="62" t="s">
        <v>3571</v>
      </c>
      <c r="U2887" s="77" t="s">
        <v>3571</v>
      </c>
      <c r="V2887" s="64" t="s">
        <v>653</v>
      </c>
    </row>
    <row r="2888" spans="20:22" x14ac:dyDescent="0.2">
      <c r="T2888" s="62" t="s">
        <v>3572</v>
      </c>
      <c r="U2888" s="77" t="s">
        <v>3572</v>
      </c>
      <c r="V2888" s="64" t="s">
        <v>621</v>
      </c>
    </row>
    <row r="2889" spans="20:22" x14ac:dyDescent="0.2">
      <c r="T2889" s="62" t="s">
        <v>3573</v>
      </c>
      <c r="U2889" s="77" t="s">
        <v>3573</v>
      </c>
      <c r="V2889" s="64" t="s">
        <v>624</v>
      </c>
    </row>
    <row r="2890" spans="20:22" x14ac:dyDescent="0.2">
      <c r="T2890" s="62" t="s">
        <v>3574</v>
      </c>
      <c r="U2890" s="77" t="s">
        <v>3574</v>
      </c>
      <c r="V2890" s="64" t="s">
        <v>643</v>
      </c>
    </row>
    <row r="2891" spans="20:22" x14ac:dyDescent="0.2">
      <c r="T2891" s="62" t="s">
        <v>3575</v>
      </c>
      <c r="U2891" s="77" t="s">
        <v>3575</v>
      </c>
      <c r="V2891" s="64" t="s">
        <v>645</v>
      </c>
    </row>
    <row r="2892" spans="20:22" x14ac:dyDescent="0.2">
      <c r="T2892" s="62" t="s">
        <v>3576</v>
      </c>
      <c r="U2892" s="77" t="s">
        <v>3576</v>
      </c>
      <c r="V2892" s="64" t="s">
        <v>647</v>
      </c>
    </row>
    <row r="2893" spans="20:22" x14ac:dyDescent="0.2">
      <c r="T2893" s="62" t="s">
        <v>3577</v>
      </c>
      <c r="U2893" s="77" t="s">
        <v>3577</v>
      </c>
      <c r="V2893" s="64" t="s">
        <v>650</v>
      </c>
    </row>
    <row r="2894" spans="20:22" x14ac:dyDescent="0.2">
      <c r="T2894" s="62" t="s">
        <v>3578</v>
      </c>
      <c r="U2894" s="77" t="s">
        <v>3578</v>
      </c>
      <c r="V2894" s="64" t="s">
        <v>653</v>
      </c>
    </row>
    <row r="2895" spans="20:22" x14ac:dyDescent="0.2">
      <c r="T2895" s="62" t="s">
        <v>3579</v>
      </c>
      <c r="U2895" s="77" t="s">
        <v>3579</v>
      </c>
      <c r="V2895" s="64" t="s">
        <v>621</v>
      </c>
    </row>
    <row r="2896" spans="20:22" x14ac:dyDescent="0.2">
      <c r="T2896" s="62" t="s">
        <v>3580</v>
      </c>
      <c r="U2896" s="77" t="s">
        <v>3580</v>
      </c>
      <c r="V2896" s="64" t="s">
        <v>624</v>
      </c>
    </row>
    <row r="2897" spans="20:22" x14ac:dyDescent="0.2">
      <c r="T2897" s="62" t="s">
        <v>3581</v>
      </c>
      <c r="U2897" s="77" t="s">
        <v>3581</v>
      </c>
      <c r="V2897" s="64" t="s">
        <v>643</v>
      </c>
    </row>
    <row r="2898" spans="20:22" x14ac:dyDescent="0.2">
      <c r="T2898" s="62" t="s">
        <v>3582</v>
      </c>
      <c r="U2898" s="77" t="s">
        <v>3582</v>
      </c>
      <c r="V2898" s="64" t="s">
        <v>645</v>
      </c>
    </row>
    <row r="2899" spans="20:22" x14ac:dyDescent="0.2">
      <c r="T2899" s="62" t="s">
        <v>3583</v>
      </c>
      <c r="U2899" s="77" t="s">
        <v>3583</v>
      </c>
      <c r="V2899" s="64" t="s">
        <v>647</v>
      </c>
    </row>
    <row r="2900" spans="20:22" x14ac:dyDescent="0.2">
      <c r="T2900" s="62" t="s">
        <v>3584</v>
      </c>
      <c r="U2900" s="77" t="s">
        <v>3584</v>
      </c>
      <c r="V2900" s="64" t="s">
        <v>650</v>
      </c>
    </row>
    <row r="2901" spans="20:22" x14ac:dyDescent="0.2">
      <c r="T2901" s="62" t="s">
        <v>3585</v>
      </c>
      <c r="U2901" s="77" t="s">
        <v>3585</v>
      </c>
      <c r="V2901" s="64" t="s">
        <v>653</v>
      </c>
    </row>
    <row r="2902" spans="20:22" x14ac:dyDescent="0.2">
      <c r="T2902" s="62" t="s">
        <v>3586</v>
      </c>
      <c r="U2902" s="77" t="s">
        <v>3586</v>
      </c>
      <c r="V2902" s="64" t="s">
        <v>621</v>
      </c>
    </row>
    <row r="2903" spans="20:22" x14ac:dyDescent="0.2">
      <c r="T2903" s="62" t="s">
        <v>3587</v>
      </c>
      <c r="U2903" s="77" t="s">
        <v>3587</v>
      </c>
      <c r="V2903" s="64" t="s">
        <v>624</v>
      </c>
    </row>
    <row r="2904" spans="20:22" x14ac:dyDescent="0.2">
      <c r="T2904" s="62" t="s">
        <v>3588</v>
      </c>
      <c r="U2904" s="77" t="s">
        <v>3588</v>
      </c>
      <c r="V2904" s="64" t="s">
        <v>643</v>
      </c>
    </row>
    <row r="2905" spans="20:22" x14ac:dyDescent="0.2">
      <c r="T2905" s="62" t="s">
        <v>3589</v>
      </c>
      <c r="U2905" s="77" t="s">
        <v>3589</v>
      </c>
      <c r="V2905" s="64" t="s">
        <v>645</v>
      </c>
    </row>
    <row r="2906" spans="20:22" x14ac:dyDescent="0.2">
      <c r="T2906" s="62" t="s">
        <v>3590</v>
      </c>
      <c r="U2906" s="77" t="s">
        <v>3590</v>
      </c>
      <c r="V2906" s="64" t="s">
        <v>647</v>
      </c>
    </row>
    <row r="2907" spans="20:22" x14ac:dyDescent="0.2">
      <c r="T2907" s="62" t="s">
        <v>3591</v>
      </c>
      <c r="U2907" s="77" t="s">
        <v>3591</v>
      </c>
      <c r="V2907" s="64" t="s">
        <v>650</v>
      </c>
    </row>
    <row r="2908" spans="20:22" x14ac:dyDescent="0.2">
      <c r="T2908" s="62" t="s">
        <v>3592</v>
      </c>
      <c r="U2908" s="77" t="s">
        <v>3592</v>
      </c>
      <c r="V2908" s="64" t="s">
        <v>653</v>
      </c>
    </row>
    <row r="2909" spans="20:22" x14ac:dyDescent="0.2">
      <c r="T2909" s="62" t="s">
        <v>3593</v>
      </c>
      <c r="U2909" s="77" t="s">
        <v>3593</v>
      </c>
      <c r="V2909" s="64" t="s">
        <v>621</v>
      </c>
    </row>
    <row r="2910" spans="20:22" x14ac:dyDescent="0.2">
      <c r="T2910" s="62" t="s">
        <v>3594</v>
      </c>
      <c r="U2910" s="77" t="s">
        <v>3594</v>
      </c>
      <c r="V2910" s="64" t="s">
        <v>624</v>
      </c>
    </row>
    <row r="2911" spans="20:22" x14ac:dyDescent="0.2">
      <c r="T2911" s="62" t="s">
        <v>3595</v>
      </c>
      <c r="U2911" s="77" t="s">
        <v>3595</v>
      </c>
      <c r="V2911" s="64" t="s">
        <v>643</v>
      </c>
    </row>
    <row r="2912" spans="20:22" x14ac:dyDescent="0.2">
      <c r="T2912" s="62" t="s">
        <v>3596</v>
      </c>
      <c r="U2912" s="77" t="s">
        <v>3596</v>
      </c>
      <c r="V2912" s="64" t="s">
        <v>645</v>
      </c>
    </row>
    <row r="2913" spans="20:22" x14ac:dyDescent="0.2">
      <c r="T2913" s="62" t="s">
        <v>3597</v>
      </c>
      <c r="U2913" s="77" t="s">
        <v>3597</v>
      </c>
      <c r="V2913" s="64" t="s">
        <v>647</v>
      </c>
    </row>
    <row r="2914" spans="20:22" x14ac:dyDescent="0.2">
      <c r="T2914" s="62" t="s">
        <v>3598</v>
      </c>
      <c r="U2914" s="77" t="s">
        <v>3598</v>
      </c>
      <c r="V2914" s="64" t="s">
        <v>650</v>
      </c>
    </row>
    <row r="2915" spans="20:22" x14ac:dyDescent="0.2">
      <c r="T2915" s="62" t="s">
        <v>3599</v>
      </c>
      <c r="U2915" s="77" t="s">
        <v>3599</v>
      </c>
      <c r="V2915" s="64" t="s">
        <v>653</v>
      </c>
    </row>
    <row r="2916" spans="20:22" x14ac:dyDescent="0.2">
      <c r="T2916" s="62" t="s">
        <v>3600</v>
      </c>
      <c r="U2916" s="77" t="s">
        <v>3600</v>
      </c>
      <c r="V2916" s="64" t="s">
        <v>621</v>
      </c>
    </row>
    <row r="2917" spans="20:22" x14ac:dyDescent="0.2">
      <c r="T2917" s="62" t="s">
        <v>3601</v>
      </c>
      <c r="U2917" s="77" t="s">
        <v>3601</v>
      </c>
      <c r="V2917" s="64" t="s">
        <v>624</v>
      </c>
    </row>
    <row r="2918" spans="20:22" x14ac:dyDescent="0.2">
      <c r="T2918" s="62" t="s">
        <v>3602</v>
      </c>
      <c r="U2918" s="77" t="s">
        <v>3602</v>
      </c>
      <c r="V2918" s="64" t="s">
        <v>643</v>
      </c>
    </row>
    <row r="2919" spans="20:22" x14ac:dyDescent="0.2">
      <c r="T2919" s="62" t="s">
        <v>3603</v>
      </c>
      <c r="U2919" s="77" t="s">
        <v>3603</v>
      </c>
      <c r="V2919" s="64" t="s">
        <v>645</v>
      </c>
    </row>
    <row r="2920" spans="20:22" x14ac:dyDescent="0.2">
      <c r="T2920" s="62" t="s">
        <v>3604</v>
      </c>
      <c r="U2920" s="77" t="s">
        <v>3604</v>
      </c>
      <c r="V2920" s="64" t="s">
        <v>647</v>
      </c>
    </row>
    <row r="2921" spans="20:22" x14ac:dyDescent="0.2">
      <c r="T2921" s="62" t="s">
        <v>3605</v>
      </c>
      <c r="U2921" s="77" t="s">
        <v>3605</v>
      </c>
      <c r="V2921" s="64" t="s">
        <v>650</v>
      </c>
    </row>
    <row r="2922" spans="20:22" x14ac:dyDescent="0.2">
      <c r="T2922" s="62" t="s">
        <v>3606</v>
      </c>
      <c r="U2922" s="77" t="s">
        <v>3606</v>
      </c>
      <c r="V2922" s="64" t="s">
        <v>653</v>
      </c>
    </row>
    <row r="2923" spans="20:22" x14ac:dyDescent="0.2">
      <c r="T2923" s="62" t="s">
        <v>3607</v>
      </c>
      <c r="U2923" s="77" t="s">
        <v>3607</v>
      </c>
      <c r="V2923" s="64" t="s">
        <v>621</v>
      </c>
    </row>
    <row r="2924" spans="20:22" x14ac:dyDescent="0.2">
      <c r="T2924" s="62" t="s">
        <v>3608</v>
      </c>
      <c r="U2924" s="77" t="s">
        <v>3608</v>
      </c>
      <c r="V2924" s="64" t="s">
        <v>624</v>
      </c>
    </row>
    <row r="2925" spans="20:22" x14ac:dyDescent="0.2">
      <c r="T2925" s="62" t="s">
        <v>3609</v>
      </c>
      <c r="U2925" s="77" t="s">
        <v>3609</v>
      </c>
      <c r="V2925" s="64" t="s">
        <v>643</v>
      </c>
    </row>
    <row r="2926" spans="20:22" x14ac:dyDescent="0.2">
      <c r="T2926" s="62" t="s">
        <v>3610</v>
      </c>
      <c r="U2926" s="77" t="s">
        <v>3610</v>
      </c>
      <c r="V2926" s="64" t="s">
        <v>645</v>
      </c>
    </row>
    <row r="2927" spans="20:22" x14ac:dyDescent="0.2">
      <c r="T2927" s="62" t="s">
        <v>3611</v>
      </c>
      <c r="U2927" s="77" t="s">
        <v>3611</v>
      </c>
      <c r="V2927" s="64" t="s">
        <v>647</v>
      </c>
    </row>
    <row r="2928" spans="20:22" x14ac:dyDescent="0.2">
      <c r="T2928" s="62" t="s">
        <v>3612</v>
      </c>
      <c r="U2928" s="77" t="s">
        <v>3612</v>
      </c>
      <c r="V2928" s="64" t="s">
        <v>650</v>
      </c>
    </row>
    <row r="2929" spans="20:22" x14ac:dyDescent="0.2">
      <c r="T2929" s="62" t="s">
        <v>3613</v>
      </c>
      <c r="U2929" s="77" t="s">
        <v>3613</v>
      </c>
      <c r="V2929" s="64" t="s">
        <v>653</v>
      </c>
    </row>
    <row r="2930" spans="20:22" x14ac:dyDescent="0.2">
      <c r="T2930" s="62" t="s">
        <v>3614</v>
      </c>
      <c r="U2930" s="77" t="s">
        <v>3614</v>
      </c>
      <c r="V2930" s="64" t="s">
        <v>621</v>
      </c>
    </row>
    <row r="2931" spans="20:22" x14ac:dyDescent="0.2">
      <c r="T2931" s="62" t="s">
        <v>3615</v>
      </c>
      <c r="U2931" s="77" t="s">
        <v>3615</v>
      </c>
      <c r="V2931" s="64" t="s">
        <v>624</v>
      </c>
    </row>
    <row r="2932" spans="20:22" x14ac:dyDescent="0.2">
      <c r="T2932" s="62" t="s">
        <v>3616</v>
      </c>
      <c r="U2932" s="77" t="s">
        <v>3616</v>
      </c>
      <c r="V2932" s="64" t="s">
        <v>643</v>
      </c>
    </row>
    <row r="2933" spans="20:22" x14ac:dyDescent="0.2">
      <c r="T2933" s="62" t="s">
        <v>3617</v>
      </c>
      <c r="U2933" s="77" t="s">
        <v>3617</v>
      </c>
      <c r="V2933" s="64" t="s">
        <v>645</v>
      </c>
    </row>
    <row r="2934" spans="20:22" x14ac:dyDescent="0.2">
      <c r="T2934" s="62" t="s">
        <v>3618</v>
      </c>
      <c r="U2934" s="77" t="s">
        <v>3618</v>
      </c>
      <c r="V2934" s="64" t="s">
        <v>647</v>
      </c>
    </row>
    <row r="2935" spans="20:22" x14ac:dyDescent="0.2">
      <c r="T2935" s="62" t="s">
        <v>3619</v>
      </c>
      <c r="U2935" s="77" t="s">
        <v>3619</v>
      </c>
      <c r="V2935" s="64" t="s">
        <v>650</v>
      </c>
    </row>
    <row r="2936" spans="20:22" x14ac:dyDescent="0.2">
      <c r="T2936" s="62" t="s">
        <v>3620</v>
      </c>
      <c r="U2936" s="77" t="s">
        <v>3620</v>
      </c>
      <c r="V2936" s="64" t="s">
        <v>653</v>
      </c>
    </row>
    <row r="2937" spans="20:22" x14ac:dyDescent="0.2">
      <c r="T2937" s="62" t="s">
        <v>3621</v>
      </c>
      <c r="U2937" s="77" t="s">
        <v>3621</v>
      </c>
      <c r="V2937" s="64" t="s">
        <v>621</v>
      </c>
    </row>
    <row r="2938" spans="20:22" x14ac:dyDescent="0.2">
      <c r="T2938" s="62" t="s">
        <v>3622</v>
      </c>
      <c r="U2938" s="77" t="s">
        <v>3622</v>
      </c>
      <c r="V2938" s="64" t="s">
        <v>624</v>
      </c>
    </row>
    <row r="2939" spans="20:22" x14ac:dyDescent="0.2">
      <c r="T2939" s="62" t="s">
        <v>3623</v>
      </c>
      <c r="U2939" s="77" t="s">
        <v>3623</v>
      </c>
      <c r="V2939" s="64" t="s">
        <v>643</v>
      </c>
    </row>
    <row r="2940" spans="20:22" x14ac:dyDescent="0.2">
      <c r="T2940" s="62" t="s">
        <v>3624</v>
      </c>
      <c r="U2940" s="77" t="s">
        <v>3624</v>
      </c>
      <c r="V2940" s="64" t="s">
        <v>645</v>
      </c>
    </row>
    <row r="2941" spans="20:22" x14ac:dyDescent="0.2">
      <c r="T2941" s="62" t="s">
        <v>3625</v>
      </c>
      <c r="U2941" s="77" t="s">
        <v>3625</v>
      </c>
      <c r="V2941" s="64" t="s">
        <v>647</v>
      </c>
    </row>
    <row r="2942" spans="20:22" x14ac:dyDescent="0.2">
      <c r="T2942" s="62" t="s">
        <v>3626</v>
      </c>
      <c r="U2942" s="77" t="s">
        <v>3626</v>
      </c>
      <c r="V2942" s="64" t="s">
        <v>650</v>
      </c>
    </row>
    <row r="2943" spans="20:22" x14ac:dyDescent="0.2">
      <c r="T2943" s="62" t="s">
        <v>3627</v>
      </c>
      <c r="U2943" s="77" t="s">
        <v>3627</v>
      </c>
      <c r="V2943" s="64" t="s">
        <v>653</v>
      </c>
    </row>
    <row r="2944" spans="20:22" x14ac:dyDescent="0.2">
      <c r="T2944" s="62" t="s">
        <v>3628</v>
      </c>
      <c r="U2944" s="77" t="s">
        <v>3628</v>
      </c>
      <c r="V2944" s="64" t="s">
        <v>621</v>
      </c>
    </row>
    <row r="2945" spans="20:22" x14ac:dyDescent="0.2">
      <c r="T2945" s="62" t="s">
        <v>3629</v>
      </c>
      <c r="U2945" s="77" t="s">
        <v>3629</v>
      </c>
      <c r="V2945" s="64" t="s">
        <v>624</v>
      </c>
    </row>
    <row r="2946" spans="20:22" x14ac:dyDescent="0.2">
      <c r="T2946" s="62" t="s">
        <v>3630</v>
      </c>
      <c r="U2946" s="77" t="s">
        <v>3630</v>
      </c>
      <c r="V2946" s="64" t="s">
        <v>643</v>
      </c>
    </row>
    <row r="2947" spans="20:22" x14ac:dyDescent="0.2">
      <c r="T2947" s="62" t="s">
        <v>3631</v>
      </c>
      <c r="U2947" s="77" t="s">
        <v>3631</v>
      </c>
      <c r="V2947" s="64" t="s">
        <v>645</v>
      </c>
    </row>
    <row r="2948" spans="20:22" x14ac:dyDescent="0.2">
      <c r="T2948" s="62" t="s">
        <v>3632</v>
      </c>
      <c r="U2948" s="77" t="s">
        <v>3632</v>
      </c>
      <c r="V2948" s="64" t="s">
        <v>647</v>
      </c>
    </row>
    <row r="2949" spans="20:22" x14ac:dyDescent="0.2">
      <c r="T2949" s="62" t="s">
        <v>3633</v>
      </c>
      <c r="U2949" s="77" t="s">
        <v>3633</v>
      </c>
      <c r="V2949" s="64" t="s">
        <v>650</v>
      </c>
    </row>
    <row r="2950" spans="20:22" x14ac:dyDescent="0.2">
      <c r="T2950" s="62" t="s">
        <v>3634</v>
      </c>
      <c r="U2950" s="77" t="s">
        <v>3634</v>
      </c>
      <c r="V2950" s="64" t="s">
        <v>653</v>
      </c>
    </row>
    <row r="2951" spans="20:22" x14ac:dyDescent="0.2">
      <c r="T2951" s="62" t="s">
        <v>3635</v>
      </c>
      <c r="U2951" s="77" t="s">
        <v>3635</v>
      </c>
      <c r="V2951" s="64" t="s">
        <v>621</v>
      </c>
    </row>
    <row r="2952" spans="20:22" x14ac:dyDescent="0.2">
      <c r="T2952" s="62" t="s">
        <v>3636</v>
      </c>
      <c r="U2952" s="77" t="s">
        <v>3636</v>
      </c>
      <c r="V2952" s="64" t="s">
        <v>624</v>
      </c>
    </row>
    <row r="2953" spans="20:22" x14ac:dyDescent="0.2">
      <c r="T2953" s="62" t="s">
        <v>3637</v>
      </c>
      <c r="U2953" s="77" t="s">
        <v>3637</v>
      </c>
      <c r="V2953" s="64" t="s">
        <v>643</v>
      </c>
    </row>
    <row r="2954" spans="20:22" x14ac:dyDescent="0.2">
      <c r="T2954" s="62" t="s">
        <v>3638</v>
      </c>
      <c r="U2954" s="77" t="s">
        <v>3638</v>
      </c>
      <c r="V2954" s="64" t="s">
        <v>645</v>
      </c>
    </row>
    <row r="2955" spans="20:22" x14ac:dyDescent="0.2">
      <c r="T2955" s="62" t="s">
        <v>3639</v>
      </c>
      <c r="U2955" s="77" t="s">
        <v>3639</v>
      </c>
      <c r="V2955" s="64" t="s">
        <v>647</v>
      </c>
    </row>
    <row r="2956" spans="20:22" x14ac:dyDescent="0.2">
      <c r="T2956" s="62" t="s">
        <v>3640</v>
      </c>
      <c r="U2956" s="77" t="s">
        <v>3640</v>
      </c>
      <c r="V2956" s="64" t="s">
        <v>650</v>
      </c>
    </row>
    <row r="2957" spans="20:22" x14ac:dyDescent="0.2">
      <c r="T2957" s="62" t="s">
        <v>3641</v>
      </c>
      <c r="U2957" s="77" t="s">
        <v>3641</v>
      </c>
      <c r="V2957" s="64" t="s">
        <v>653</v>
      </c>
    </row>
    <row r="2958" spans="20:22" x14ac:dyDescent="0.2">
      <c r="T2958" s="62" t="s">
        <v>3642</v>
      </c>
      <c r="U2958" s="77" t="s">
        <v>3642</v>
      </c>
      <c r="V2958" s="64" t="s">
        <v>621</v>
      </c>
    </row>
    <row r="2959" spans="20:22" x14ac:dyDescent="0.2">
      <c r="T2959" s="62" t="s">
        <v>3643</v>
      </c>
      <c r="U2959" s="77" t="s">
        <v>3643</v>
      </c>
      <c r="V2959" s="64" t="s">
        <v>624</v>
      </c>
    </row>
    <row r="2960" spans="20:22" x14ac:dyDescent="0.2">
      <c r="T2960" s="62" t="s">
        <v>3644</v>
      </c>
      <c r="U2960" s="77" t="s">
        <v>3644</v>
      </c>
      <c r="V2960" s="64" t="s">
        <v>643</v>
      </c>
    </row>
    <row r="2961" spans="20:22" x14ac:dyDescent="0.2">
      <c r="T2961" s="62" t="s">
        <v>3645</v>
      </c>
      <c r="U2961" s="77" t="s">
        <v>3645</v>
      </c>
      <c r="V2961" s="64" t="s">
        <v>645</v>
      </c>
    </row>
    <row r="2962" spans="20:22" x14ac:dyDescent="0.2">
      <c r="T2962" s="62" t="s">
        <v>3646</v>
      </c>
      <c r="U2962" s="77" t="s">
        <v>3646</v>
      </c>
      <c r="V2962" s="64" t="s">
        <v>647</v>
      </c>
    </row>
    <row r="2963" spans="20:22" x14ac:dyDescent="0.2">
      <c r="T2963" s="62" t="s">
        <v>3647</v>
      </c>
      <c r="U2963" s="77" t="s">
        <v>3647</v>
      </c>
      <c r="V2963" s="64" t="s">
        <v>650</v>
      </c>
    </row>
    <row r="2964" spans="20:22" x14ac:dyDescent="0.2">
      <c r="T2964" s="62" t="s">
        <v>3648</v>
      </c>
      <c r="U2964" s="77" t="s">
        <v>3648</v>
      </c>
      <c r="V2964" s="64" t="s">
        <v>653</v>
      </c>
    </row>
    <row r="2965" spans="20:22" x14ac:dyDescent="0.2">
      <c r="T2965" s="62" t="s">
        <v>3649</v>
      </c>
      <c r="U2965" s="77" t="s">
        <v>3649</v>
      </c>
      <c r="V2965" s="64" t="s">
        <v>621</v>
      </c>
    </row>
    <row r="2966" spans="20:22" x14ac:dyDescent="0.2">
      <c r="T2966" s="62" t="s">
        <v>3650</v>
      </c>
      <c r="U2966" s="77" t="s">
        <v>3650</v>
      </c>
      <c r="V2966" s="64" t="s">
        <v>624</v>
      </c>
    </row>
    <row r="2967" spans="20:22" x14ac:dyDescent="0.2">
      <c r="T2967" s="62" t="s">
        <v>3651</v>
      </c>
      <c r="U2967" s="77" t="s">
        <v>3651</v>
      </c>
      <c r="V2967" s="64" t="s">
        <v>643</v>
      </c>
    </row>
    <row r="2968" spans="20:22" x14ac:dyDescent="0.2">
      <c r="T2968" s="62" t="s">
        <v>3652</v>
      </c>
      <c r="U2968" s="77" t="s">
        <v>3652</v>
      </c>
      <c r="V2968" s="64" t="s">
        <v>645</v>
      </c>
    </row>
    <row r="2969" spans="20:22" x14ac:dyDescent="0.2">
      <c r="T2969" s="62" t="s">
        <v>3653</v>
      </c>
      <c r="U2969" s="77" t="s">
        <v>3653</v>
      </c>
      <c r="V2969" s="64" t="s">
        <v>647</v>
      </c>
    </row>
    <row r="2970" spans="20:22" x14ac:dyDescent="0.2">
      <c r="T2970" s="62" t="s">
        <v>3654</v>
      </c>
      <c r="U2970" s="77" t="s">
        <v>3654</v>
      </c>
      <c r="V2970" s="64" t="s">
        <v>650</v>
      </c>
    </row>
    <row r="2971" spans="20:22" x14ac:dyDescent="0.2">
      <c r="T2971" s="62" t="s">
        <v>3655</v>
      </c>
      <c r="U2971" s="77" t="s">
        <v>3655</v>
      </c>
      <c r="V2971" s="64" t="s">
        <v>653</v>
      </c>
    </row>
    <row r="2972" spans="20:22" x14ac:dyDescent="0.2">
      <c r="T2972" s="62" t="s">
        <v>3656</v>
      </c>
      <c r="U2972" s="77" t="s">
        <v>3656</v>
      </c>
      <c r="V2972" s="64" t="s">
        <v>621</v>
      </c>
    </row>
    <row r="2973" spans="20:22" x14ac:dyDescent="0.2">
      <c r="T2973" s="62" t="s">
        <v>3657</v>
      </c>
      <c r="U2973" s="77" t="s">
        <v>3657</v>
      </c>
      <c r="V2973" s="64" t="s">
        <v>624</v>
      </c>
    </row>
    <row r="2974" spans="20:22" x14ac:dyDescent="0.2">
      <c r="T2974" s="62" t="s">
        <v>3658</v>
      </c>
      <c r="U2974" s="77" t="s">
        <v>3658</v>
      </c>
      <c r="V2974" s="64" t="s">
        <v>643</v>
      </c>
    </row>
    <row r="2975" spans="20:22" x14ac:dyDescent="0.2">
      <c r="T2975" s="62" t="s">
        <v>3659</v>
      </c>
      <c r="U2975" s="77" t="s">
        <v>3659</v>
      </c>
      <c r="V2975" s="64" t="s">
        <v>645</v>
      </c>
    </row>
    <row r="2976" spans="20:22" x14ac:dyDescent="0.2">
      <c r="T2976" s="62" t="s">
        <v>3660</v>
      </c>
      <c r="U2976" s="77" t="s">
        <v>3660</v>
      </c>
      <c r="V2976" s="64" t="s">
        <v>647</v>
      </c>
    </row>
    <row r="2977" spans="20:22" x14ac:dyDescent="0.2">
      <c r="T2977" s="62" t="s">
        <v>3661</v>
      </c>
      <c r="U2977" s="77" t="s">
        <v>3661</v>
      </c>
      <c r="V2977" s="64" t="s">
        <v>650</v>
      </c>
    </row>
    <row r="2978" spans="20:22" x14ac:dyDescent="0.2">
      <c r="T2978" s="62" t="s">
        <v>3662</v>
      </c>
      <c r="U2978" s="77" t="s">
        <v>3662</v>
      </c>
      <c r="V2978" s="64" t="s">
        <v>653</v>
      </c>
    </row>
    <row r="2979" spans="20:22" x14ac:dyDescent="0.2">
      <c r="T2979" s="62" t="s">
        <v>3663</v>
      </c>
      <c r="U2979" s="77" t="s">
        <v>3663</v>
      </c>
      <c r="V2979" s="64" t="s">
        <v>621</v>
      </c>
    </row>
    <row r="2980" spans="20:22" x14ac:dyDescent="0.2">
      <c r="T2980" s="62" t="s">
        <v>3664</v>
      </c>
      <c r="U2980" s="77" t="s">
        <v>3664</v>
      </c>
      <c r="V2980" s="64" t="s">
        <v>624</v>
      </c>
    </row>
    <row r="2981" spans="20:22" x14ac:dyDescent="0.2">
      <c r="T2981" s="62" t="s">
        <v>3665</v>
      </c>
      <c r="U2981" s="77" t="s">
        <v>3665</v>
      </c>
      <c r="V2981" s="64" t="s">
        <v>643</v>
      </c>
    </row>
    <row r="2982" spans="20:22" x14ac:dyDescent="0.2">
      <c r="T2982" s="62" t="s">
        <v>3666</v>
      </c>
      <c r="U2982" s="77" t="s">
        <v>3666</v>
      </c>
      <c r="V2982" s="64" t="s">
        <v>645</v>
      </c>
    </row>
    <row r="2983" spans="20:22" x14ac:dyDescent="0.2">
      <c r="T2983" s="62" t="s">
        <v>3667</v>
      </c>
      <c r="U2983" s="77" t="s">
        <v>3667</v>
      </c>
      <c r="V2983" s="64" t="s">
        <v>647</v>
      </c>
    </row>
    <row r="2984" spans="20:22" x14ac:dyDescent="0.2">
      <c r="T2984" s="62" t="s">
        <v>3668</v>
      </c>
      <c r="U2984" s="77" t="s">
        <v>3668</v>
      </c>
      <c r="V2984" s="64" t="s">
        <v>650</v>
      </c>
    </row>
    <row r="2985" spans="20:22" x14ac:dyDescent="0.2">
      <c r="T2985" s="62" t="s">
        <v>3669</v>
      </c>
      <c r="U2985" s="77" t="s">
        <v>3669</v>
      </c>
      <c r="V2985" s="64" t="s">
        <v>653</v>
      </c>
    </row>
    <row r="2986" spans="20:22" x14ac:dyDescent="0.2">
      <c r="T2986" s="62" t="s">
        <v>3670</v>
      </c>
      <c r="U2986" s="77" t="s">
        <v>3670</v>
      </c>
      <c r="V2986" s="64" t="s">
        <v>621</v>
      </c>
    </row>
    <row r="2987" spans="20:22" x14ac:dyDescent="0.2">
      <c r="T2987" s="62" t="s">
        <v>3671</v>
      </c>
      <c r="U2987" s="77" t="s">
        <v>3671</v>
      </c>
      <c r="V2987" s="64" t="s">
        <v>624</v>
      </c>
    </row>
    <row r="2988" spans="20:22" x14ac:dyDescent="0.2">
      <c r="T2988" s="62" t="s">
        <v>3672</v>
      </c>
      <c r="U2988" s="77" t="s">
        <v>3672</v>
      </c>
      <c r="V2988" s="64" t="s">
        <v>643</v>
      </c>
    </row>
    <row r="2989" spans="20:22" x14ac:dyDescent="0.2">
      <c r="T2989" s="62" t="s">
        <v>3673</v>
      </c>
      <c r="U2989" s="77" t="s">
        <v>3673</v>
      </c>
      <c r="V2989" s="64" t="s">
        <v>645</v>
      </c>
    </row>
    <row r="2990" spans="20:22" x14ac:dyDescent="0.2">
      <c r="T2990" s="62" t="s">
        <v>3674</v>
      </c>
      <c r="U2990" s="77" t="s">
        <v>3674</v>
      </c>
      <c r="V2990" s="64" t="s">
        <v>647</v>
      </c>
    </row>
    <row r="2991" spans="20:22" x14ac:dyDescent="0.2">
      <c r="T2991" s="62" t="s">
        <v>3675</v>
      </c>
      <c r="U2991" s="77" t="s">
        <v>3675</v>
      </c>
      <c r="V2991" s="64" t="s">
        <v>650</v>
      </c>
    </row>
    <row r="2992" spans="20:22" x14ac:dyDescent="0.2">
      <c r="T2992" s="62" t="s">
        <v>3676</v>
      </c>
      <c r="U2992" s="77" t="s">
        <v>3676</v>
      </c>
      <c r="V2992" s="64" t="s">
        <v>653</v>
      </c>
    </row>
    <row r="2993" spans="20:22" x14ac:dyDescent="0.2">
      <c r="T2993" s="62" t="s">
        <v>3677</v>
      </c>
      <c r="U2993" s="77" t="s">
        <v>3677</v>
      </c>
      <c r="V2993" s="64" t="s">
        <v>621</v>
      </c>
    </row>
    <row r="2994" spans="20:22" x14ac:dyDescent="0.2">
      <c r="T2994" s="62" t="s">
        <v>3678</v>
      </c>
      <c r="U2994" s="77" t="s">
        <v>3678</v>
      </c>
      <c r="V2994" s="64" t="s">
        <v>624</v>
      </c>
    </row>
    <row r="2995" spans="20:22" x14ac:dyDescent="0.2">
      <c r="T2995" s="62" t="s">
        <v>3679</v>
      </c>
      <c r="U2995" s="77" t="s">
        <v>3679</v>
      </c>
      <c r="V2995" s="64" t="s">
        <v>643</v>
      </c>
    </row>
    <row r="2996" spans="20:22" x14ac:dyDescent="0.2">
      <c r="T2996" s="62" t="s">
        <v>3680</v>
      </c>
      <c r="U2996" s="77" t="s">
        <v>3680</v>
      </c>
      <c r="V2996" s="64" t="s">
        <v>645</v>
      </c>
    </row>
    <row r="2997" spans="20:22" x14ac:dyDescent="0.2">
      <c r="T2997" s="62" t="s">
        <v>3681</v>
      </c>
      <c r="U2997" s="77" t="s">
        <v>3681</v>
      </c>
      <c r="V2997" s="64" t="s">
        <v>647</v>
      </c>
    </row>
    <row r="2998" spans="20:22" x14ac:dyDescent="0.2">
      <c r="T2998" s="62" t="s">
        <v>3682</v>
      </c>
      <c r="U2998" s="77" t="s">
        <v>3682</v>
      </c>
      <c r="V2998" s="64" t="s">
        <v>650</v>
      </c>
    </row>
    <row r="2999" spans="20:22" x14ac:dyDescent="0.2">
      <c r="T2999" s="62" t="s">
        <v>3683</v>
      </c>
      <c r="U2999" s="77" t="s">
        <v>3683</v>
      </c>
      <c r="V2999" s="64" t="s">
        <v>653</v>
      </c>
    </row>
    <row r="3000" spans="20:22" x14ac:dyDescent="0.2">
      <c r="T3000" s="62" t="s">
        <v>3684</v>
      </c>
      <c r="U3000" s="77" t="s">
        <v>3684</v>
      </c>
      <c r="V3000" s="64" t="s">
        <v>621</v>
      </c>
    </row>
    <row r="3001" spans="20:22" x14ac:dyDescent="0.2">
      <c r="T3001" s="62" t="s">
        <v>3685</v>
      </c>
      <c r="U3001" s="77" t="s">
        <v>3685</v>
      </c>
      <c r="V3001" s="64" t="s">
        <v>624</v>
      </c>
    </row>
    <row r="3002" spans="20:22" x14ac:dyDescent="0.2">
      <c r="T3002" s="62" t="s">
        <v>3686</v>
      </c>
      <c r="U3002" s="77" t="s">
        <v>3686</v>
      </c>
      <c r="V3002" s="64" t="s">
        <v>643</v>
      </c>
    </row>
    <row r="3003" spans="20:22" x14ac:dyDescent="0.2">
      <c r="T3003" s="62" t="s">
        <v>3687</v>
      </c>
      <c r="U3003" s="77" t="s">
        <v>3687</v>
      </c>
      <c r="V3003" s="64" t="s">
        <v>645</v>
      </c>
    </row>
    <row r="3004" spans="20:22" x14ac:dyDescent="0.2">
      <c r="T3004" s="62" t="s">
        <v>3688</v>
      </c>
      <c r="U3004" s="77" t="s">
        <v>3688</v>
      </c>
      <c r="V3004" s="64" t="s">
        <v>647</v>
      </c>
    </row>
    <row r="3005" spans="20:22" x14ac:dyDescent="0.2">
      <c r="T3005" s="62" t="s">
        <v>3689</v>
      </c>
      <c r="U3005" s="77" t="s">
        <v>3689</v>
      </c>
      <c r="V3005" s="64" t="s">
        <v>650</v>
      </c>
    </row>
    <row r="3006" spans="20:22" x14ac:dyDescent="0.2">
      <c r="T3006" s="62" t="s">
        <v>3690</v>
      </c>
      <c r="U3006" s="77" t="s">
        <v>3690</v>
      </c>
      <c r="V3006" s="64" t="s">
        <v>653</v>
      </c>
    </row>
    <row r="3007" spans="20:22" x14ac:dyDescent="0.2">
      <c r="T3007" s="62" t="s">
        <v>3691</v>
      </c>
      <c r="U3007" s="77" t="s">
        <v>3691</v>
      </c>
      <c r="V3007" s="64" t="s">
        <v>621</v>
      </c>
    </row>
    <row r="3008" spans="20:22" x14ac:dyDescent="0.2">
      <c r="T3008" s="62" t="s">
        <v>3692</v>
      </c>
      <c r="U3008" s="77" t="s">
        <v>3692</v>
      </c>
      <c r="V3008" s="64" t="s">
        <v>624</v>
      </c>
    </row>
    <row r="3009" spans="20:22" x14ac:dyDescent="0.2">
      <c r="T3009" s="62" t="s">
        <v>3693</v>
      </c>
      <c r="U3009" s="77" t="s">
        <v>3693</v>
      </c>
      <c r="V3009" s="64" t="s">
        <v>643</v>
      </c>
    </row>
    <row r="3010" spans="20:22" x14ac:dyDescent="0.2">
      <c r="T3010" s="62" t="s">
        <v>3694</v>
      </c>
      <c r="U3010" s="77" t="s">
        <v>3694</v>
      </c>
      <c r="V3010" s="64" t="s">
        <v>645</v>
      </c>
    </row>
    <row r="3011" spans="20:22" x14ac:dyDescent="0.2">
      <c r="T3011" s="62" t="s">
        <v>3695</v>
      </c>
      <c r="U3011" s="77" t="s">
        <v>3695</v>
      </c>
      <c r="V3011" s="64" t="s">
        <v>647</v>
      </c>
    </row>
    <row r="3012" spans="20:22" x14ac:dyDescent="0.2">
      <c r="T3012" s="62" t="s">
        <v>3696</v>
      </c>
      <c r="U3012" s="77" t="s">
        <v>3696</v>
      </c>
      <c r="V3012" s="64" t="s">
        <v>650</v>
      </c>
    </row>
    <row r="3013" spans="20:22" x14ac:dyDescent="0.2">
      <c r="T3013" s="62" t="s">
        <v>3697</v>
      </c>
      <c r="U3013" s="77" t="s">
        <v>3697</v>
      </c>
      <c r="V3013" s="64" t="s">
        <v>653</v>
      </c>
    </row>
    <row r="3014" spans="20:22" x14ac:dyDescent="0.2">
      <c r="T3014" s="62" t="s">
        <v>3698</v>
      </c>
      <c r="U3014" s="77" t="s">
        <v>3698</v>
      </c>
      <c r="V3014" s="64" t="s">
        <v>621</v>
      </c>
    </row>
    <row r="3015" spans="20:22" x14ac:dyDescent="0.2">
      <c r="T3015" s="62" t="s">
        <v>3699</v>
      </c>
      <c r="U3015" s="77" t="s">
        <v>3699</v>
      </c>
      <c r="V3015" s="64" t="s">
        <v>624</v>
      </c>
    </row>
    <row r="3016" spans="20:22" x14ac:dyDescent="0.2">
      <c r="T3016" s="62" t="s">
        <v>3700</v>
      </c>
      <c r="U3016" s="77" t="s">
        <v>3700</v>
      </c>
      <c r="V3016" s="64" t="s">
        <v>643</v>
      </c>
    </row>
    <row r="3017" spans="20:22" x14ac:dyDescent="0.2">
      <c r="T3017" s="62" t="s">
        <v>3701</v>
      </c>
      <c r="U3017" s="77" t="s">
        <v>3701</v>
      </c>
      <c r="V3017" s="64" t="s">
        <v>645</v>
      </c>
    </row>
    <row r="3018" spans="20:22" x14ac:dyDescent="0.2">
      <c r="T3018" s="62" t="s">
        <v>3702</v>
      </c>
      <c r="U3018" s="77" t="s">
        <v>3702</v>
      </c>
      <c r="V3018" s="64" t="s">
        <v>647</v>
      </c>
    </row>
    <row r="3019" spans="20:22" x14ac:dyDescent="0.2">
      <c r="T3019" s="62" t="s">
        <v>3703</v>
      </c>
      <c r="U3019" s="77" t="s">
        <v>3703</v>
      </c>
      <c r="V3019" s="64" t="s">
        <v>650</v>
      </c>
    </row>
    <row r="3020" spans="20:22" x14ac:dyDescent="0.2">
      <c r="T3020" s="62" t="s">
        <v>3704</v>
      </c>
      <c r="U3020" s="77" t="s">
        <v>3704</v>
      </c>
      <c r="V3020" s="64" t="s">
        <v>653</v>
      </c>
    </row>
    <row r="3021" spans="20:22" x14ac:dyDescent="0.2">
      <c r="T3021" s="62" t="s">
        <v>3705</v>
      </c>
      <c r="U3021" s="77" t="s">
        <v>3705</v>
      </c>
      <c r="V3021" s="64" t="s">
        <v>621</v>
      </c>
    </row>
    <row r="3022" spans="20:22" x14ac:dyDescent="0.2">
      <c r="T3022" s="62" t="s">
        <v>3706</v>
      </c>
      <c r="U3022" s="77" t="s">
        <v>3706</v>
      </c>
      <c r="V3022" s="64" t="s">
        <v>624</v>
      </c>
    </row>
    <row r="3023" spans="20:22" x14ac:dyDescent="0.2">
      <c r="T3023" s="62" t="s">
        <v>3707</v>
      </c>
      <c r="U3023" s="77" t="s">
        <v>3707</v>
      </c>
      <c r="V3023" s="64" t="s">
        <v>643</v>
      </c>
    </row>
    <row r="3024" spans="20:22" x14ac:dyDescent="0.2">
      <c r="T3024" s="62" t="s">
        <v>3708</v>
      </c>
      <c r="U3024" s="77" t="s">
        <v>3708</v>
      </c>
      <c r="V3024" s="64" t="s">
        <v>645</v>
      </c>
    </row>
    <row r="3025" spans="20:22" x14ac:dyDescent="0.2">
      <c r="T3025" s="62" t="s">
        <v>3709</v>
      </c>
      <c r="U3025" s="77" t="s">
        <v>3709</v>
      </c>
      <c r="V3025" s="64" t="s">
        <v>647</v>
      </c>
    </row>
    <row r="3026" spans="20:22" x14ac:dyDescent="0.2">
      <c r="T3026" s="62" t="s">
        <v>3710</v>
      </c>
      <c r="U3026" s="77" t="s">
        <v>3710</v>
      </c>
      <c r="V3026" s="64" t="s">
        <v>650</v>
      </c>
    </row>
    <row r="3027" spans="20:22" x14ac:dyDescent="0.2">
      <c r="T3027" s="62" t="s">
        <v>3711</v>
      </c>
      <c r="U3027" s="77" t="s">
        <v>3711</v>
      </c>
      <c r="V3027" s="64" t="s">
        <v>653</v>
      </c>
    </row>
    <row r="3028" spans="20:22" x14ac:dyDescent="0.2">
      <c r="T3028" s="62" t="s">
        <v>3712</v>
      </c>
      <c r="U3028" s="77" t="s">
        <v>3712</v>
      </c>
      <c r="V3028" s="64" t="s">
        <v>621</v>
      </c>
    </row>
    <row r="3029" spans="20:22" x14ac:dyDescent="0.2">
      <c r="T3029" s="62" t="s">
        <v>3713</v>
      </c>
      <c r="U3029" s="77" t="s">
        <v>3713</v>
      </c>
      <c r="V3029" s="64" t="s">
        <v>624</v>
      </c>
    </row>
    <row r="3030" spans="20:22" x14ac:dyDescent="0.2">
      <c r="T3030" s="62" t="s">
        <v>3714</v>
      </c>
      <c r="U3030" s="77" t="s">
        <v>3714</v>
      </c>
      <c r="V3030" s="64" t="s">
        <v>643</v>
      </c>
    </row>
    <row r="3031" spans="20:22" x14ac:dyDescent="0.2">
      <c r="T3031" s="62" t="s">
        <v>3715</v>
      </c>
      <c r="U3031" s="77" t="s">
        <v>3715</v>
      </c>
      <c r="V3031" s="64" t="s">
        <v>645</v>
      </c>
    </row>
    <row r="3032" spans="20:22" x14ac:dyDescent="0.2">
      <c r="T3032" s="62" t="s">
        <v>3716</v>
      </c>
      <c r="U3032" s="77" t="s">
        <v>3716</v>
      </c>
      <c r="V3032" s="64" t="s">
        <v>647</v>
      </c>
    </row>
    <row r="3033" spans="20:22" x14ac:dyDescent="0.2">
      <c r="T3033" s="62" t="s">
        <v>3717</v>
      </c>
      <c r="U3033" s="77" t="s">
        <v>3717</v>
      </c>
      <c r="V3033" s="64" t="s">
        <v>650</v>
      </c>
    </row>
    <row r="3034" spans="20:22" x14ac:dyDescent="0.2">
      <c r="T3034" s="62" t="s">
        <v>3718</v>
      </c>
      <c r="U3034" s="77" t="s">
        <v>3718</v>
      </c>
      <c r="V3034" s="64" t="s">
        <v>653</v>
      </c>
    </row>
    <row r="3035" spans="20:22" x14ac:dyDescent="0.2">
      <c r="T3035" s="62" t="s">
        <v>3719</v>
      </c>
      <c r="U3035" s="77" t="s">
        <v>3719</v>
      </c>
      <c r="V3035" s="64" t="s">
        <v>621</v>
      </c>
    </row>
    <row r="3036" spans="20:22" x14ac:dyDescent="0.2">
      <c r="T3036" s="62" t="s">
        <v>3720</v>
      </c>
      <c r="U3036" s="77" t="s">
        <v>3720</v>
      </c>
      <c r="V3036" s="64" t="s">
        <v>624</v>
      </c>
    </row>
    <row r="3037" spans="20:22" x14ac:dyDescent="0.2">
      <c r="T3037" s="62" t="s">
        <v>3721</v>
      </c>
      <c r="U3037" s="77" t="s">
        <v>3721</v>
      </c>
      <c r="V3037" s="64" t="s">
        <v>643</v>
      </c>
    </row>
    <row r="3038" spans="20:22" x14ac:dyDescent="0.2">
      <c r="T3038" s="62" t="s">
        <v>3722</v>
      </c>
      <c r="U3038" s="77" t="s">
        <v>3722</v>
      </c>
      <c r="V3038" s="64" t="s">
        <v>645</v>
      </c>
    </row>
    <row r="3039" spans="20:22" x14ac:dyDescent="0.2">
      <c r="T3039" s="62" t="s">
        <v>3723</v>
      </c>
      <c r="U3039" s="77" t="s">
        <v>3723</v>
      </c>
      <c r="V3039" s="64" t="s">
        <v>647</v>
      </c>
    </row>
    <row r="3040" spans="20:22" x14ac:dyDescent="0.2">
      <c r="T3040" s="62" t="s">
        <v>3724</v>
      </c>
      <c r="U3040" s="77" t="s">
        <v>3724</v>
      </c>
      <c r="V3040" s="64" t="s">
        <v>650</v>
      </c>
    </row>
    <row r="3041" spans="20:22" x14ac:dyDescent="0.2">
      <c r="T3041" s="62" t="s">
        <v>3725</v>
      </c>
      <c r="U3041" s="77" t="s">
        <v>3725</v>
      </c>
      <c r="V3041" s="64" t="s">
        <v>653</v>
      </c>
    </row>
    <row r="3042" spans="20:22" x14ac:dyDescent="0.2">
      <c r="T3042" s="62" t="s">
        <v>3726</v>
      </c>
      <c r="U3042" s="77" t="s">
        <v>3726</v>
      </c>
      <c r="V3042" s="64" t="s">
        <v>621</v>
      </c>
    </row>
    <row r="3043" spans="20:22" x14ac:dyDescent="0.2">
      <c r="T3043" s="62" t="s">
        <v>3727</v>
      </c>
      <c r="U3043" s="77" t="s">
        <v>3727</v>
      </c>
      <c r="V3043" s="64" t="s">
        <v>624</v>
      </c>
    </row>
    <row r="3044" spans="20:22" x14ac:dyDescent="0.2">
      <c r="T3044" s="62" t="s">
        <v>3728</v>
      </c>
      <c r="U3044" s="77" t="s">
        <v>3728</v>
      </c>
      <c r="V3044" s="64" t="s">
        <v>643</v>
      </c>
    </row>
    <row r="3045" spans="20:22" x14ac:dyDescent="0.2">
      <c r="T3045" s="62" t="s">
        <v>3729</v>
      </c>
      <c r="U3045" s="77" t="s">
        <v>3729</v>
      </c>
      <c r="V3045" s="64" t="s">
        <v>645</v>
      </c>
    </row>
    <row r="3046" spans="20:22" x14ac:dyDescent="0.2">
      <c r="T3046" s="62" t="s">
        <v>3730</v>
      </c>
      <c r="U3046" s="77" t="s">
        <v>3730</v>
      </c>
      <c r="V3046" s="64" t="s">
        <v>647</v>
      </c>
    </row>
    <row r="3047" spans="20:22" x14ac:dyDescent="0.2">
      <c r="T3047" s="62" t="s">
        <v>3731</v>
      </c>
      <c r="U3047" s="77" t="s">
        <v>3731</v>
      </c>
      <c r="V3047" s="64" t="s">
        <v>650</v>
      </c>
    </row>
    <row r="3048" spans="20:22" x14ac:dyDescent="0.2">
      <c r="T3048" s="62" t="s">
        <v>3732</v>
      </c>
      <c r="U3048" s="77" t="s">
        <v>3732</v>
      </c>
      <c r="V3048" s="64" t="s">
        <v>653</v>
      </c>
    </row>
    <row r="3049" spans="20:22" x14ac:dyDescent="0.2">
      <c r="T3049" s="62" t="s">
        <v>3733</v>
      </c>
      <c r="U3049" s="77" t="s">
        <v>3733</v>
      </c>
      <c r="V3049" s="64" t="s">
        <v>621</v>
      </c>
    </row>
    <row r="3050" spans="20:22" x14ac:dyDescent="0.2">
      <c r="T3050" s="62" t="s">
        <v>3734</v>
      </c>
      <c r="U3050" s="77" t="s">
        <v>3734</v>
      </c>
      <c r="V3050" s="64" t="s">
        <v>624</v>
      </c>
    </row>
    <row r="3051" spans="20:22" x14ac:dyDescent="0.2">
      <c r="T3051" s="62" t="s">
        <v>3735</v>
      </c>
      <c r="U3051" s="77" t="s">
        <v>3735</v>
      </c>
      <c r="V3051" s="64" t="s">
        <v>643</v>
      </c>
    </row>
    <row r="3052" spans="20:22" x14ac:dyDescent="0.2">
      <c r="T3052" s="62" t="s">
        <v>3736</v>
      </c>
      <c r="U3052" s="77" t="s">
        <v>3736</v>
      </c>
      <c r="V3052" s="64" t="s">
        <v>645</v>
      </c>
    </row>
    <row r="3053" spans="20:22" x14ac:dyDescent="0.2">
      <c r="T3053" s="62" t="s">
        <v>3737</v>
      </c>
      <c r="U3053" s="77" t="s">
        <v>3737</v>
      </c>
      <c r="V3053" s="64" t="s">
        <v>647</v>
      </c>
    </row>
    <row r="3054" spans="20:22" x14ac:dyDescent="0.2">
      <c r="T3054" s="62" t="s">
        <v>3738</v>
      </c>
      <c r="U3054" s="77" t="s">
        <v>3738</v>
      </c>
      <c r="V3054" s="64" t="s">
        <v>650</v>
      </c>
    </row>
    <row r="3055" spans="20:22" x14ac:dyDescent="0.2">
      <c r="T3055" s="62" t="s">
        <v>3739</v>
      </c>
      <c r="U3055" s="77" t="s">
        <v>3739</v>
      </c>
      <c r="V3055" s="64" t="s">
        <v>653</v>
      </c>
    </row>
    <row r="3056" spans="20:22" x14ac:dyDescent="0.2">
      <c r="T3056" s="62" t="s">
        <v>3740</v>
      </c>
      <c r="U3056" s="77" t="s">
        <v>3740</v>
      </c>
      <c r="V3056" s="64" t="s">
        <v>621</v>
      </c>
    </row>
    <row r="3057" spans="20:22" x14ac:dyDescent="0.2">
      <c r="T3057" s="62" t="s">
        <v>3741</v>
      </c>
      <c r="U3057" s="77" t="s">
        <v>3741</v>
      </c>
      <c r="V3057" s="64" t="s">
        <v>624</v>
      </c>
    </row>
    <row r="3058" spans="20:22" x14ac:dyDescent="0.2">
      <c r="T3058" s="62" t="s">
        <v>3742</v>
      </c>
      <c r="U3058" s="77" t="s">
        <v>3742</v>
      </c>
      <c r="V3058" s="64" t="s">
        <v>643</v>
      </c>
    </row>
    <row r="3059" spans="20:22" x14ac:dyDescent="0.2">
      <c r="T3059" s="62" t="s">
        <v>3743</v>
      </c>
      <c r="U3059" s="77" t="s">
        <v>3743</v>
      </c>
      <c r="V3059" s="64" t="s">
        <v>645</v>
      </c>
    </row>
    <row r="3060" spans="20:22" x14ac:dyDescent="0.2">
      <c r="T3060" s="62" t="s">
        <v>3744</v>
      </c>
      <c r="U3060" s="77" t="s">
        <v>3744</v>
      </c>
      <c r="V3060" s="64" t="s">
        <v>647</v>
      </c>
    </row>
    <row r="3061" spans="20:22" x14ac:dyDescent="0.2">
      <c r="T3061" s="62" t="s">
        <v>3745</v>
      </c>
      <c r="U3061" s="77" t="s">
        <v>3745</v>
      </c>
      <c r="V3061" s="64" t="s">
        <v>650</v>
      </c>
    </row>
    <row r="3062" spans="20:22" x14ac:dyDescent="0.2">
      <c r="T3062" s="62" t="s">
        <v>3746</v>
      </c>
      <c r="U3062" s="77" t="s">
        <v>3746</v>
      </c>
      <c r="V3062" s="64" t="s">
        <v>653</v>
      </c>
    </row>
    <row r="3063" spans="20:22" x14ac:dyDescent="0.2">
      <c r="T3063" s="62" t="s">
        <v>3747</v>
      </c>
      <c r="U3063" s="77" t="s">
        <v>3747</v>
      </c>
      <c r="V3063" s="64" t="s">
        <v>621</v>
      </c>
    </row>
    <row r="3064" spans="20:22" x14ac:dyDescent="0.2">
      <c r="T3064" s="62" t="s">
        <v>3748</v>
      </c>
      <c r="U3064" s="77" t="s">
        <v>3748</v>
      </c>
      <c r="V3064" s="64" t="s">
        <v>624</v>
      </c>
    </row>
    <row r="3065" spans="20:22" x14ac:dyDescent="0.2">
      <c r="T3065" s="62" t="s">
        <v>3749</v>
      </c>
      <c r="U3065" s="77" t="s">
        <v>3749</v>
      </c>
      <c r="V3065" s="64" t="s">
        <v>643</v>
      </c>
    </row>
    <row r="3066" spans="20:22" x14ac:dyDescent="0.2">
      <c r="T3066" s="62" t="s">
        <v>3750</v>
      </c>
      <c r="U3066" s="77" t="s">
        <v>3750</v>
      </c>
      <c r="V3066" s="64" t="s">
        <v>645</v>
      </c>
    </row>
    <row r="3067" spans="20:22" x14ac:dyDescent="0.2">
      <c r="T3067" s="62" t="s">
        <v>3751</v>
      </c>
      <c r="U3067" s="77" t="s">
        <v>3751</v>
      </c>
      <c r="V3067" s="64" t="s">
        <v>647</v>
      </c>
    </row>
    <row r="3068" spans="20:22" x14ac:dyDescent="0.2">
      <c r="T3068" s="62" t="s">
        <v>3752</v>
      </c>
      <c r="U3068" s="77" t="s">
        <v>3752</v>
      </c>
      <c r="V3068" s="64" t="s">
        <v>650</v>
      </c>
    </row>
    <row r="3069" spans="20:22" x14ac:dyDescent="0.2">
      <c r="T3069" s="62" t="s">
        <v>3753</v>
      </c>
      <c r="U3069" s="77" t="s">
        <v>3753</v>
      </c>
      <c r="V3069" s="64" t="s">
        <v>653</v>
      </c>
    </row>
    <row r="3070" spans="20:22" x14ac:dyDescent="0.2">
      <c r="T3070" s="62" t="s">
        <v>3754</v>
      </c>
      <c r="U3070" s="77" t="s">
        <v>3754</v>
      </c>
      <c r="V3070" s="64" t="s">
        <v>621</v>
      </c>
    </row>
    <row r="3071" spans="20:22" x14ac:dyDescent="0.2">
      <c r="T3071" s="62" t="s">
        <v>3755</v>
      </c>
      <c r="U3071" s="77" t="s">
        <v>3755</v>
      </c>
      <c r="V3071" s="64" t="s">
        <v>624</v>
      </c>
    </row>
    <row r="3072" spans="20:22" x14ac:dyDescent="0.2">
      <c r="T3072" s="62" t="s">
        <v>3756</v>
      </c>
      <c r="U3072" s="77" t="s">
        <v>3756</v>
      </c>
      <c r="V3072" s="64" t="s">
        <v>643</v>
      </c>
    </row>
    <row r="3073" spans="20:22" x14ac:dyDescent="0.2">
      <c r="T3073" s="62" t="s">
        <v>3757</v>
      </c>
      <c r="U3073" s="77" t="s">
        <v>3757</v>
      </c>
      <c r="V3073" s="64" t="s">
        <v>645</v>
      </c>
    </row>
    <row r="3074" spans="20:22" x14ac:dyDescent="0.2">
      <c r="T3074" s="62" t="s">
        <v>3758</v>
      </c>
      <c r="U3074" s="77" t="s">
        <v>3758</v>
      </c>
      <c r="V3074" s="64" t="s">
        <v>647</v>
      </c>
    </row>
    <row r="3075" spans="20:22" x14ac:dyDescent="0.2">
      <c r="T3075" s="62" t="s">
        <v>3759</v>
      </c>
      <c r="U3075" s="77" t="s">
        <v>3759</v>
      </c>
      <c r="V3075" s="64" t="s">
        <v>650</v>
      </c>
    </row>
    <row r="3076" spans="20:22" x14ac:dyDescent="0.2">
      <c r="T3076" s="62" t="s">
        <v>3760</v>
      </c>
      <c r="U3076" s="77" t="s">
        <v>3760</v>
      </c>
      <c r="V3076" s="64" t="s">
        <v>653</v>
      </c>
    </row>
    <row r="3077" spans="20:22" x14ac:dyDescent="0.2">
      <c r="T3077" s="62" t="s">
        <v>3761</v>
      </c>
      <c r="U3077" s="77" t="s">
        <v>3761</v>
      </c>
      <c r="V3077" s="64" t="s">
        <v>621</v>
      </c>
    </row>
    <row r="3078" spans="20:22" x14ac:dyDescent="0.2">
      <c r="T3078" s="62" t="s">
        <v>3762</v>
      </c>
      <c r="U3078" s="77" t="s">
        <v>3762</v>
      </c>
      <c r="V3078" s="64" t="s">
        <v>624</v>
      </c>
    </row>
    <row r="3079" spans="20:22" x14ac:dyDescent="0.2">
      <c r="T3079" s="62" t="s">
        <v>3763</v>
      </c>
      <c r="U3079" s="77" t="s">
        <v>3763</v>
      </c>
      <c r="V3079" s="64" t="s">
        <v>643</v>
      </c>
    </row>
    <row r="3080" spans="20:22" x14ac:dyDescent="0.2">
      <c r="T3080" s="62" t="s">
        <v>3764</v>
      </c>
      <c r="U3080" s="77" t="s">
        <v>3764</v>
      </c>
      <c r="V3080" s="64" t="s">
        <v>645</v>
      </c>
    </row>
    <row r="3081" spans="20:22" x14ac:dyDescent="0.2">
      <c r="T3081" s="62" t="s">
        <v>3765</v>
      </c>
      <c r="U3081" s="77" t="s">
        <v>3765</v>
      </c>
      <c r="V3081" s="64" t="s">
        <v>647</v>
      </c>
    </row>
    <row r="3082" spans="20:22" x14ac:dyDescent="0.2">
      <c r="T3082" s="62" t="s">
        <v>3766</v>
      </c>
      <c r="U3082" s="77" t="s">
        <v>3766</v>
      </c>
      <c r="V3082" s="64" t="s">
        <v>650</v>
      </c>
    </row>
    <row r="3083" spans="20:22" x14ac:dyDescent="0.2">
      <c r="T3083" s="62" t="s">
        <v>3767</v>
      </c>
      <c r="U3083" s="77" t="s">
        <v>3767</v>
      </c>
      <c r="V3083" s="64" t="s">
        <v>653</v>
      </c>
    </row>
    <row r="3084" spans="20:22" x14ac:dyDescent="0.2">
      <c r="T3084" s="62" t="s">
        <v>3768</v>
      </c>
      <c r="U3084" s="77" t="s">
        <v>3768</v>
      </c>
      <c r="V3084" s="64" t="s">
        <v>621</v>
      </c>
    </row>
    <row r="3085" spans="20:22" x14ac:dyDescent="0.2">
      <c r="T3085" s="62" t="s">
        <v>3769</v>
      </c>
      <c r="U3085" s="77" t="s">
        <v>3769</v>
      </c>
      <c r="V3085" s="64" t="s">
        <v>624</v>
      </c>
    </row>
    <row r="3086" spans="20:22" x14ac:dyDescent="0.2">
      <c r="T3086" s="62" t="s">
        <v>3770</v>
      </c>
      <c r="U3086" s="77" t="s">
        <v>3770</v>
      </c>
      <c r="V3086" s="64" t="s">
        <v>643</v>
      </c>
    </row>
    <row r="3087" spans="20:22" x14ac:dyDescent="0.2">
      <c r="T3087" s="62" t="s">
        <v>3771</v>
      </c>
      <c r="U3087" s="77" t="s">
        <v>3771</v>
      </c>
      <c r="V3087" s="64" t="s">
        <v>645</v>
      </c>
    </row>
    <row r="3088" spans="20:22" x14ac:dyDescent="0.2">
      <c r="T3088" s="62" t="s">
        <v>3772</v>
      </c>
      <c r="U3088" s="77" t="s">
        <v>3772</v>
      </c>
      <c r="V3088" s="64" t="s">
        <v>647</v>
      </c>
    </row>
    <row r="3089" spans="20:22" x14ac:dyDescent="0.2">
      <c r="T3089" s="62" t="s">
        <v>3773</v>
      </c>
      <c r="U3089" s="77" t="s">
        <v>3773</v>
      </c>
      <c r="V3089" s="64" t="s">
        <v>650</v>
      </c>
    </row>
    <row r="3090" spans="20:22" x14ac:dyDescent="0.2">
      <c r="T3090" s="62" t="s">
        <v>3774</v>
      </c>
      <c r="U3090" s="77" t="s">
        <v>3774</v>
      </c>
      <c r="V3090" s="64" t="s">
        <v>653</v>
      </c>
    </row>
    <row r="3091" spans="20:22" x14ac:dyDescent="0.2">
      <c r="T3091" s="62" t="s">
        <v>3775</v>
      </c>
      <c r="U3091" s="77" t="s">
        <v>3775</v>
      </c>
      <c r="V3091" s="64" t="s">
        <v>621</v>
      </c>
    </row>
    <row r="3092" spans="20:22" x14ac:dyDescent="0.2">
      <c r="T3092" s="62" t="s">
        <v>3776</v>
      </c>
      <c r="U3092" s="77" t="s">
        <v>3776</v>
      </c>
      <c r="V3092" s="64" t="s">
        <v>624</v>
      </c>
    </row>
    <row r="3093" spans="20:22" x14ac:dyDescent="0.2">
      <c r="T3093" s="62" t="s">
        <v>3777</v>
      </c>
      <c r="U3093" s="77" t="s">
        <v>3777</v>
      </c>
      <c r="V3093" s="64" t="s">
        <v>643</v>
      </c>
    </row>
    <row r="3094" spans="20:22" x14ac:dyDescent="0.2">
      <c r="T3094" s="62" t="s">
        <v>3778</v>
      </c>
      <c r="U3094" s="77" t="s">
        <v>3778</v>
      </c>
      <c r="V3094" s="64" t="s">
        <v>645</v>
      </c>
    </row>
    <row r="3095" spans="20:22" x14ac:dyDescent="0.2">
      <c r="T3095" s="62" t="s">
        <v>3779</v>
      </c>
      <c r="U3095" s="77" t="s">
        <v>3779</v>
      </c>
      <c r="V3095" s="64" t="s">
        <v>647</v>
      </c>
    </row>
    <row r="3096" spans="20:22" x14ac:dyDescent="0.2">
      <c r="T3096" s="62" t="s">
        <v>3780</v>
      </c>
      <c r="U3096" s="77" t="s">
        <v>3780</v>
      </c>
      <c r="V3096" s="64" t="s">
        <v>650</v>
      </c>
    </row>
    <row r="3097" spans="20:22" x14ac:dyDescent="0.2">
      <c r="T3097" s="62" t="s">
        <v>3781</v>
      </c>
      <c r="U3097" s="77" t="s">
        <v>3781</v>
      </c>
      <c r="V3097" s="64" t="s">
        <v>653</v>
      </c>
    </row>
    <row r="3098" spans="20:22" x14ac:dyDescent="0.2">
      <c r="T3098" s="62" t="s">
        <v>3782</v>
      </c>
      <c r="U3098" s="77" t="s">
        <v>3782</v>
      </c>
      <c r="V3098" s="64" t="s">
        <v>621</v>
      </c>
    </row>
    <row r="3099" spans="20:22" x14ac:dyDescent="0.2">
      <c r="T3099" s="62" t="s">
        <v>3783</v>
      </c>
      <c r="U3099" s="77" t="s">
        <v>3783</v>
      </c>
      <c r="V3099" s="64" t="s">
        <v>624</v>
      </c>
    </row>
    <row r="3100" spans="20:22" x14ac:dyDescent="0.2">
      <c r="T3100" s="62" t="s">
        <v>3784</v>
      </c>
      <c r="U3100" s="77" t="s">
        <v>3784</v>
      </c>
      <c r="V3100" s="64" t="s">
        <v>643</v>
      </c>
    </row>
    <row r="3101" spans="20:22" x14ac:dyDescent="0.2">
      <c r="T3101" s="62" t="s">
        <v>3785</v>
      </c>
      <c r="U3101" s="77" t="s">
        <v>3785</v>
      </c>
      <c r="V3101" s="64" t="s">
        <v>645</v>
      </c>
    </row>
    <row r="3102" spans="20:22" x14ac:dyDescent="0.2">
      <c r="T3102" s="62" t="s">
        <v>3786</v>
      </c>
      <c r="U3102" s="77" t="s">
        <v>3786</v>
      </c>
      <c r="V3102" s="64" t="s">
        <v>647</v>
      </c>
    </row>
    <row r="3103" spans="20:22" x14ac:dyDescent="0.2">
      <c r="T3103" s="62" t="s">
        <v>3787</v>
      </c>
      <c r="U3103" s="77" t="s">
        <v>3787</v>
      </c>
      <c r="V3103" s="64" t="s">
        <v>650</v>
      </c>
    </row>
    <row r="3104" spans="20:22" x14ac:dyDescent="0.2">
      <c r="T3104" s="62" t="s">
        <v>3788</v>
      </c>
      <c r="U3104" s="77" t="s">
        <v>3788</v>
      </c>
      <c r="V3104" s="64" t="s">
        <v>653</v>
      </c>
    </row>
    <row r="3105" spans="20:22" x14ac:dyDescent="0.2">
      <c r="T3105" s="62" t="s">
        <v>3789</v>
      </c>
      <c r="U3105" s="77" t="s">
        <v>3789</v>
      </c>
      <c r="V3105" s="64" t="s">
        <v>621</v>
      </c>
    </row>
    <row r="3106" spans="20:22" x14ac:dyDescent="0.2">
      <c r="T3106" s="62" t="s">
        <v>3790</v>
      </c>
      <c r="U3106" s="77" t="s">
        <v>3790</v>
      </c>
      <c r="V3106" s="64" t="s">
        <v>624</v>
      </c>
    </row>
    <row r="3107" spans="20:22" x14ac:dyDescent="0.2">
      <c r="T3107" s="62" t="s">
        <v>3791</v>
      </c>
      <c r="U3107" s="77" t="s">
        <v>3791</v>
      </c>
      <c r="V3107" s="64" t="s">
        <v>643</v>
      </c>
    </row>
    <row r="3108" spans="20:22" x14ac:dyDescent="0.2">
      <c r="T3108" s="62" t="s">
        <v>3792</v>
      </c>
      <c r="U3108" s="77" t="s">
        <v>3792</v>
      </c>
      <c r="V3108" s="64" t="s">
        <v>645</v>
      </c>
    </row>
    <row r="3109" spans="20:22" x14ac:dyDescent="0.2">
      <c r="T3109" s="62" t="s">
        <v>3793</v>
      </c>
      <c r="U3109" s="77" t="s">
        <v>3793</v>
      </c>
      <c r="V3109" s="64" t="s">
        <v>647</v>
      </c>
    </row>
    <row r="3110" spans="20:22" x14ac:dyDescent="0.2">
      <c r="T3110" s="62" t="s">
        <v>3794</v>
      </c>
      <c r="U3110" s="77" t="s">
        <v>3794</v>
      </c>
      <c r="V3110" s="64" t="s">
        <v>650</v>
      </c>
    </row>
    <row r="3111" spans="20:22" x14ac:dyDescent="0.2">
      <c r="T3111" s="62" t="s">
        <v>3795</v>
      </c>
      <c r="U3111" s="77" t="s">
        <v>3795</v>
      </c>
      <c r="V3111" s="64" t="s">
        <v>653</v>
      </c>
    </row>
    <row r="3112" spans="20:22" x14ac:dyDescent="0.2">
      <c r="T3112" s="62" t="s">
        <v>3796</v>
      </c>
      <c r="U3112" s="77" t="s">
        <v>3796</v>
      </c>
      <c r="V3112" s="64" t="s">
        <v>621</v>
      </c>
    </row>
    <row r="3113" spans="20:22" x14ac:dyDescent="0.2">
      <c r="T3113" s="62" t="s">
        <v>3797</v>
      </c>
      <c r="U3113" s="77" t="s">
        <v>3797</v>
      </c>
      <c r="V3113" s="64" t="s">
        <v>624</v>
      </c>
    </row>
    <row r="3114" spans="20:22" x14ac:dyDescent="0.2">
      <c r="T3114" s="62" t="s">
        <v>3798</v>
      </c>
      <c r="U3114" s="77" t="s">
        <v>3798</v>
      </c>
      <c r="V3114" s="64" t="s">
        <v>643</v>
      </c>
    </row>
    <row r="3115" spans="20:22" x14ac:dyDescent="0.2">
      <c r="T3115" s="62" t="s">
        <v>3799</v>
      </c>
      <c r="U3115" s="77" t="s">
        <v>3799</v>
      </c>
      <c r="V3115" s="64" t="s">
        <v>645</v>
      </c>
    </row>
    <row r="3116" spans="20:22" x14ac:dyDescent="0.2">
      <c r="T3116" s="62" t="s">
        <v>3800</v>
      </c>
      <c r="U3116" s="77" t="s">
        <v>3800</v>
      </c>
      <c r="V3116" s="64" t="s">
        <v>647</v>
      </c>
    </row>
    <row r="3117" spans="20:22" x14ac:dyDescent="0.2">
      <c r="T3117" s="62" t="s">
        <v>3801</v>
      </c>
      <c r="U3117" s="77" t="s">
        <v>3801</v>
      </c>
      <c r="V3117" s="64" t="s">
        <v>650</v>
      </c>
    </row>
    <row r="3118" spans="20:22" x14ac:dyDescent="0.2">
      <c r="T3118" s="62" t="s">
        <v>3802</v>
      </c>
      <c r="U3118" s="77" t="s">
        <v>3802</v>
      </c>
      <c r="V3118" s="64" t="s">
        <v>653</v>
      </c>
    </row>
    <row r="3119" spans="20:22" x14ac:dyDescent="0.2">
      <c r="T3119" s="62" t="s">
        <v>3803</v>
      </c>
      <c r="U3119" s="77" t="s">
        <v>3803</v>
      </c>
      <c r="V3119" s="64" t="s">
        <v>621</v>
      </c>
    </row>
    <row r="3120" spans="20:22" x14ac:dyDescent="0.2">
      <c r="T3120" s="62" t="s">
        <v>3804</v>
      </c>
      <c r="U3120" s="77" t="s">
        <v>3804</v>
      </c>
      <c r="V3120" s="64" t="s">
        <v>624</v>
      </c>
    </row>
    <row r="3121" spans="20:22" x14ac:dyDescent="0.2">
      <c r="T3121" s="62" t="s">
        <v>3805</v>
      </c>
      <c r="U3121" s="77" t="s">
        <v>3805</v>
      </c>
      <c r="V3121" s="64" t="s">
        <v>643</v>
      </c>
    </row>
    <row r="3122" spans="20:22" x14ac:dyDescent="0.2">
      <c r="T3122" s="62" t="s">
        <v>3806</v>
      </c>
      <c r="U3122" s="77" t="s">
        <v>3806</v>
      </c>
      <c r="V3122" s="64" t="s">
        <v>645</v>
      </c>
    </row>
    <row r="3123" spans="20:22" x14ac:dyDescent="0.2">
      <c r="T3123" s="62" t="s">
        <v>3807</v>
      </c>
      <c r="U3123" s="77" t="s">
        <v>3807</v>
      </c>
      <c r="V3123" s="64" t="s">
        <v>647</v>
      </c>
    </row>
    <row r="3124" spans="20:22" x14ac:dyDescent="0.2">
      <c r="T3124" s="62" t="s">
        <v>3808</v>
      </c>
      <c r="U3124" s="77" t="s">
        <v>3808</v>
      </c>
      <c r="V3124" s="64" t="s">
        <v>650</v>
      </c>
    </row>
    <row r="3125" spans="20:22" x14ac:dyDescent="0.2">
      <c r="T3125" s="62" t="s">
        <v>3809</v>
      </c>
      <c r="U3125" s="77" t="s">
        <v>3809</v>
      </c>
      <c r="V3125" s="64" t="s">
        <v>653</v>
      </c>
    </row>
    <row r="3126" spans="20:22" x14ac:dyDescent="0.2">
      <c r="T3126" s="62" t="s">
        <v>3810</v>
      </c>
      <c r="U3126" s="77" t="s">
        <v>3810</v>
      </c>
      <c r="V3126" s="64" t="s">
        <v>621</v>
      </c>
    </row>
    <row r="3127" spans="20:22" x14ac:dyDescent="0.2">
      <c r="T3127" s="62" t="s">
        <v>3811</v>
      </c>
      <c r="U3127" s="77" t="s">
        <v>3811</v>
      </c>
      <c r="V3127" s="64" t="s">
        <v>624</v>
      </c>
    </row>
    <row r="3128" spans="20:22" x14ac:dyDescent="0.2">
      <c r="T3128" s="62" t="s">
        <v>3812</v>
      </c>
      <c r="U3128" s="77" t="s">
        <v>3812</v>
      </c>
      <c r="V3128" s="64" t="s">
        <v>643</v>
      </c>
    </row>
    <row r="3129" spans="20:22" x14ac:dyDescent="0.2">
      <c r="T3129" s="62" t="s">
        <v>3813</v>
      </c>
      <c r="U3129" s="77" t="s">
        <v>3813</v>
      </c>
      <c r="V3129" s="64" t="s">
        <v>645</v>
      </c>
    </row>
    <row r="3130" spans="20:22" x14ac:dyDescent="0.2">
      <c r="T3130" s="62" t="s">
        <v>3814</v>
      </c>
      <c r="U3130" s="77" t="s">
        <v>3814</v>
      </c>
      <c r="V3130" s="64" t="s">
        <v>647</v>
      </c>
    </row>
    <row r="3131" spans="20:22" x14ac:dyDescent="0.2">
      <c r="T3131" s="62" t="s">
        <v>3815</v>
      </c>
      <c r="U3131" s="77" t="s">
        <v>3815</v>
      </c>
      <c r="V3131" s="64" t="s">
        <v>650</v>
      </c>
    </row>
    <row r="3132" spans="20:22" x14ac:dyDescent="0.2">
      <c r="T3132" s="62" t="s">
        <v>3816</v>
      </c>
      <c r="U3132" s="77" t="s">
        <v>3816</v>
      </c>
      <c r="V3132" s="64" t="s">
        <v>653</v>
      </c>
    </row>
    <row r="3133" spans="20:22" x14ac:dyDescent="0.2">
      <c r="T3133" s="62" t="s">
        <v>3817</v>
      </c>
      <c r="U3133" s="77" t="s">
        <v>3817</v>
      </c>
      <c r="V3133" s="64" t="s">
        <v>621</v>
      </c>
    </row>
    <row r="3134" spans="20:22" x14ac:dyDescent="0.2">
      <c r="T3134" s="62" t="s">
        <v>3818</v>
      </c>
      <c r="U3134" s="77" t="s">
        <v>3818</v>
      </c>
      <c r="V3134" s="64" t="s">
        <v>624</v>
      </c>
    </row>
    <row r="3135" spans="20:22" x14ac:dyDescent="0.2">
      <c r="T3135" s="62" t="s">
        <v>3819</v>
      </c>
      <c r="U3135" s="77" t="s">
        <v>3819</v>
      </c>
      <c r="V3135" s="64" t="s">
        <v>643</v>
      </c>
    </row>
    <row r="3136" spans="20:22" x14ac:dyDescent="0.2">
      <c r="T3136" s="62" t="s">
        <v>3820</v>
      </c>
      <c r="U3136" s="77" t="s">
        <v>3820</v>
      </c>
      <c r="V3136" s="64" t="s">
        <v>645</v>
      </c>
    </row>
    <row r="3137" spans="20:22" x14ac:dyDescent="0.2">
      <c r="T3137" s="62" t="s">
        <v>3821</v>
      </c>
      <c r="U3137" s="77" t="s">
        <v>3821</v>
      </c>
      <c r="V3137" s="64" t="s">
        <v>647</v>
      </c>
    </row>
    <row r="3138" spans="20:22" x14ac:dyDescent="0.2">
      <c r="T3138" s="62" t="s">
        <v>3822</v>
      </c>
      <c r="U3138" s="77" t="s">
        <v>3822</v>
      </c>
      <c r="V3138" s="64" t="s">
        <v>650</v>
      </c>
    </row>
    <row r="3139" spans="20:22" x14ac:dyDescent="0.2">
      <c r="T3139" s="62" t="s">
        <v>3823</v>
      </c>
      <c r="U3139" s="77" t="s">
        <v>3823</v>
      </c>
      <c r="V3139" s="64" t="s">
        <v>653</v>
      </c>
    </row>
    <row r="3140" spans="20:22" x14ac:dyDescent="0.2">
      <c r="T3140" s="62" t="s">
        <v>3824</v>
      </c>
      <c r="U3140" s="77" t="s">
        <v>3824</v>
      </c>
      <c r="V3140" s="64" t="s">
        <v>621</v>
      </c>
    </row>
    <row r="3141" spans="20:22" x14ac:dyDescent="0.2">
      <c r="T3141" s="62" t="s">
        <v>3825</v>
      </c>
      <c r="U3141" s="77" t="s">
        <v>3825</v>
      </c>
      <c r="V3141" s="64" t="s">
        <v>624</v>
      </c>
    </row>
    <row r="3142" spans="20:22" x14ac:dyDescent="0.2">
      <c r="T3142" s="62" t="s">
        <v>3826</v>
      </c>
      <c r="U3142" s="77" t="s">
        <v>3826</v>
      </c>
      <c r="V3142" s="64" t="s">
        <v>643</v>
      </c>
    </row>
    <row r="3143" spans="20:22" x14ac:dyDescent="0.2">
      <c r="T3143" s="62" t="s">
        <v>3827</v>
      </c>
      <c r="U3143" s="77" t="s">
        <v>3827</v>
      </c>
      <c r="V3143" s="64" t="s">
        <v>645</v>
      </c>
    </row>
    <row r="3144" spans="20:22" x14ac:dyDescent="0.2">
      <c r="T3144" s="62" t="s">
        <v>3828</v>
      </c>
      <c r="U3144" s="77" t="s">
        <v>3828</v>
      </c>
      <c r="V3144" s="64" t="s">
        <v>647</v>
      </c>
    </row>
    <row r="3145" spans="20:22" x14ac:dyDescent="0.2">
      <c r="T3145" s="62" t="s">
        <v>3829</v>
      </c>
      <c r="U3145" s="77" t="s">
        <v>3829</v>
      </c>
      <c r="V3145" s="64" t="s">
        <v>650</v>
      </c>
    </row>
    <row r="3146" spans="20:22" x14ac:dyDescent="0.2">
      <c r="T3146" s="62" t="s">
        <v>3830</v>
      </c>
      <c r="U3146" s="77" t="s">
        <v>3830</v>
      </c>
      <c r="V3146" s="64" t="s">
        <v>653</v>
      </c>
    </row>
    <row r="3147" spans="20:22" x14ac:dyDescent="0.2">
      <c r="T3147" s="62" t="s">
        <v>3831</v>
      </c>
      <c r="U3147" s="77" t="s">
        <v>3831</v>
      </c>
      <c r="V3147" s="64" t="s">
        <v>621</v>
      </c>
    </row>
    <row r="3148" spans="20:22" x14ac:dyDescent="0.2">
      <c r="T3148" s="62" t="s">
        <v>3832</v>
      </c>
      <c r="U3148" s="77" t="s">
        <v>3832</v>
      </c>
      <c r="V3148" s="64" t="s">
        <v>624</v>
      </c>
    </row>
    <row r="3149" spans="20:22" x14ac:dyDescent="0.2">
      <c r="T3149" s="62" t="s">
        <v>3833</v>
      </c>
      <c r="U3149" s="77" t="s">
        <v>3833</v>
      </c>
      <c r="V3149" s="64" t="s">
        <v>643</v>
      </c>
    </row>
    <row r="3150" spans="20:22" x14ac:dyDescent="0.2">
      <c r="T3150" s="62" t="s">
        <v>3834</v>
      </c>
      <c r="U3150" s="77" t="s">
        <v>3834</v>
      </c>
      <c r="V3150" s="64" t="s">
        <v>645</v>
      </c>
    </row>
    <row r="3151" spans="20:22" x14ac:dyDescent="0.2">
      <c r="T3151" s="62" t="s">
        <v>3835</v>
      </c>
      <c r="U3151" s="77" t="s">
        <v>3835</v>
      </c>
      <c r="V3151" s="64" t="s">
        <v>647</v>
      </c>
    </row>
    <row r="3152" spans="20:22" x14ac:dyDescent="0.2">
      <c r="T3152" s="62" t="s">
        <v>3836</v>
      </c>
      <c r="U3152" s="77" t="s">
        <v>3836</v>
      </c>
      <c r="V3152" s="64" t="s">
        <v>650</v>
      </c>
    </row>
    <row r="3153" spans="20:22" x14ac:dyDescent="0.2">
      <c r="T3153" s="62" t="s">
        <v>3837</v>
      </c>
      <c r="U3153" s="77" t="s">
        <v>3837</v>
      </c>
      <c r="V3153" s="64" t="s">
        <v>653</v>
      </c>
    </row>
    <row r="3154" spans="20:22" x14ac:dyDescent="0.2">
      <c r="T3154" s="62" t="s">
        <v>3838</v>
      </c>
      <c r="U3154" s="77" t="s">
        <v>3838</v>
      </c>
      <c r="V3154" s="64" t="s">
        <v>621</v>
      </c>
    </row>
    <row r="3155" spans="20:22" x14ac:dyDescent="0.2">
      <c r="T3155" s="62" t="s">
        <v>3839</v>
      </c>
      <c r="U3155" s="77" t="s">
        <v>3839</v>
      </c>
      <c r="V3155" s="64" t="s">
        <v>624</v>
      </c>
    </row>
    <row r="3156" spans="20:22" x14ac:dyDescent="0.2">
      <c r="T3156" s="62" t="s">
        <v>3840</v>
      </c>
      <c r="U3156" s="77" t="s">
        <v>3840</v>
      </c>
      <c r="V3156" s="64" t="s">
        <v>643</v>
      </c>
    </row>
    <row r="3157" spans="20:22" x14ac:dyDescent="0.2">
      <c r="T3157" s="62" t="s">
        <v>3841</v>
      </c>
      <c r="U3157" s="77" t="s">
        <v>3841</v>
      </c>
      <c r="V3157" s="64" t="s">
        <v>645</v>
      </c>
    </row>
    <row r="3158" spans="20:22" x14ac:dyDescent="0.2">
      <c r="T3158" s="62" t="s">
        <v>3842</v>
      </c>
      <c r="U3158" s="77" t="s">
        <v>3842</v>
      </c>
      <c r="V3158" s="64" t="s">
        <v>647</v>
      </c>
    </row>
    <row r="3159" spans="20:22" x14ac:dyDescent="0.2">
      <c r="T3159" s="62" t="s">
        <v>3843</v>
      </c>
      <c r="U3159" s="77" t="s">
        <v>3843</v>
      </c>
      <c r="V3159" s="64" t="s">
        <v>650</v>
      </c>
    </row>
    <row r="3160" spans="20:22" x14ac:dyDescent="0.2">
      <c r="T3160" s="62" t="s">
        <v>3844</v>
      </c>
      <c r="U3160" s="77" t="s">
        <v>3844</v>
      </c>
      <c r="V3160" s="64" t="s">
        <v>653</v>
      </c>
    </row>
    <row r="3161" spans="20:22" x14ac:dyDescent="0.2">
      <c r="T3161" s="62" t="s">
        <v>3845</v>
      </c>
      <c r="U3161" s="77" t="s">
        <v>3845</v>
      </c>
      <c r="V3161" s="64" t="s">
        <v>621</v>
      </c>
    </row>
    <row r="3162" spans="20:22" x14ac:dyDescent="0.2">
      <c r="T3162" s="62" t="s">
        <v>3846</v>
      </c>
      <c r="U3162" s="77" t="s">
        <v>3846</v>
      </c>
      <c r="V3162" s="64" t="s">
        <v>624</v>
      </c>
    </row>
    <row r="3163" spans="20:22" x14ac:dyDescent="0.2">
      <c r="T3163" s="62" t="s">
        <v>3847</v>
      </c>
      <c r="U3163" s="77" t="s">
        <v>3847</v>
      </c>
      <c r="V3163" s="64" t="s">
        <v>643</v>
      </c>
    </row>
    <row r="3164" spans="20:22" x14ac:dyDescent="0.2">
      <c r="T3164" s="62" t="s">
        <v>3848</v>
      </c>
      <c r="U3164" s="77" t="s">
        <v>3848</v>
      </c>
      <c r="V3164" s="64" t="s">
        <v>645</v>
      </c>
    </row>
    <row r="3165" spans="20:22" x14ac:dyDescent="0.2">
      <c r="T3165" s="62" t="s">
        <v>3849</v>
      </c>
      <c r="U3165" s="77" t="s">
        <v>3849</v>
      </c>
      <c r="V3165" s="64" t="s">
        <v>647</v>
      </c>
    </row>
    <row r="3166" spans="20:22" x14ac:dyDescent="0.2">
      <c r="T3166" s="62" t="s">
        <v>3850</v>
      </c>
      <c r="U3166" s="77" t="s">
        <v>3850</v>
      </c>
      <c r="V3166" s="64" t="s">
        <v>650</v>
      </c>
    </row>
    <row r="3167" spans="20:22" x14ac:dyDescent="0.2">
      <c r="T3167" s="62" t="s">
        <v>3851</v>
      </c>
      <c r="U3167" s="77" t="s">
        <v>3851</v>
      </c>
      <c r="V3167" s="64" t="s">
        <v>653</v>
      </c>
    </row>
    <row r="3168" spans="20:22" x14ac:dyDescent="0.2">
      <c r="T3168" s="62" t="s">
        <v>3852</v>
      </c>
      <c r="U3168" s="77" t="s">
        <v>3852</v>
      </c>
      <c r="V3168" s="64" t="s">
        <v>621</v>
      </c>
    </row>
    <row r="3169" spans="20:22" x14ac:dyDescent="0.2">
      <c r="T3169" s="62" t="s">
        <v>3853</v>
      </c>
      <c r="U3169" s="77" t="s">
        <v>3853</v>
      </c>
      <c r="V3169" s="64" t="s">
        <v>624</v>
      </c>
    </row>
    <row r="3170" spans="20:22" x14ac:dyDescent="0.2">
      <c r="T3170" s="62" t="s">
        <v>3854</v>
      </c>
      <c r="U3170" s="77" t="s">
        <v>3854</v>
      </c>
      <c r="V3170" s="64" t="s">
        <v>643</v>
      </c>
    </row>
    <row r="3171" spans="20:22" x14ac:dyDescent="0.2">
      <c r="T3171" s="62" t="s">
        <v>3855</v>
      </c>
      <c r="U3171" s="77" t="s">
        <v>3855</v>
      </c>
      <c r="V3171" s="64" t="s">
        <v>645</v>
      </c>
    </row>
    <row r="3172" spans="20:22" x14ac:dyDescent="0.2">
      <c r="T3172" s="62" t="s">
        <v>3856</v>
      </c>
      <c r="U3172" s="77" t="s">
        <v>3856</v>
      </c>
      <c r="V3172" s="64" t="s">
        <v>647</v>
      </c>
    </row>
    <row r="3173" spans="20:22" x14ac:dyDescent="0.2">
      <c r="T3173" s="62" t="s">
        <v>3857</v>
      </c>
      <c r="U3173" s="77" t="s">
        <v>3857</v>
      </c>
      <c r="V3173" s="64" t="s">
        <v>650</v>
      </c>
    </row>
    <row r="3174" spans="20:22" x14ac:dyDescent="0.2">
      <c r="T3174" s="62" t="s">
        <v>3858</v>
      </c>
      <c r="U3174" s="77" t="s">
        <v>3858</v>
      </c>
      <c r="V3174" s="64" t="s">
        <v>653</v>
      </c>
    </row>
    <row r="3175" spans="20:22" x14ac:dyDescent="0.2">
      <c r="T3175" s="62" t="s">
        <v>3859</v>
      </c>
      <c r="U3175" s="77" t="s">
        <v>3859</v>
      </c>
      <c r="V3175" s="64" t="s">
        <v>621</v>
      </c>
    </row>
    <row r="3176" spans="20:22" x14ac:dyDescent="0.2">
      <c r="T3176" s="62" t="s">
        <v>3860</v>
      </c>
      <c r="U3176" s="77" t="s">
        <v>3860</v>
      </c>
      <c r="V3176" s="64" t="s">
        <v>624</v>
      </c>
    </row>
    <row r="3177" spans="20:22" x14ac:dyDescent="0.2">
      <c r="T3177" s="62" t="s">
        <v>3861</v>
      </c>
      <c r="U3177" s="77" t="s">
        <v>3861</v>
      </c>
      <c r="V3177" s="64" t="s">
        <v>643</v>
      </c>
    </row>
    <row r="3178" spans="20:22" x14ac:dyDescent="0.2">
      <c r="T3178" s="62" t="s">
        <v>3862</v>
      </c>
      <c r="U3178" s="77" t="s">
        <v>3862</v>
      </c>
      <c r="V3178" s="64" t="s">
        <v>645</v>
      </c>
    </row>
    <row r="3179" spans="20:22" x14ac:dyDescent="0.2">
      <c r="T3179" s="62" t="s">
        <v>3863</v>
      </c>
      <c r="U3179" s="77" t="s">
        <v>3863</v>
      </c>
      <c r="V3179" s="64" t="s">
        <v>647</v>
      </c>
    </row>
    <row r="3180" spans="20:22" x14ac:dyDescent="0.2">
      <c r="T3180" s="62" t="s">
        <v>3864</v>
      </c>
      <c r="U3180" s="77" t="s">
        <v>3864</v>
      </c>
      <c r="V3180" s="64" t="s">
        <v>650</v>
      </c>
    </row>
    <row r="3181" spans="20:22" x14ac:dyDescent="0.2">
      <c r="T3181" s="62" t="s">
        <v>3865</v>
      </c>
      <c r="U3181" s="77" t="s">
        <v>3865</v>
      </c>
      <c r="V3181" s="64" t="s">
        <v>653</v>
      </c>
    </row>
    <row r="3182" spans="20:22" x14ac:dyDescent="0.2">
      <c r="T3182" s="62" t="s">
        <v>3866</v>
      </c>
      <c r="U3182" s="77" t="s">
        <v>3866</v>
      </c>
      <c r="V3182" s="64" t="s">
        <v>621</v>
      </c>
    </row>
    <row r="3183" spans="20:22" x14ac:dyDescent="0.2">
      <c r="T3183" s="62" t="s">
        <v>3867</v>
      </c>
      <c r="U3183" s="77" t="s">
        <v>3867</v>
      </c>
      <c r="V3183" s="64" t="s">
        <v>624</v>
      </c>
    </row>
    <row r="3184" spans="20:22" x14ac:dyDescent="0.2">
      <c r="T3184" s="62" t="s">
        <v>3868</v>
      </c>
      <c r="U3184" s="77" t="s">
        <v>3868</v>
      </c>
      <c r="V3184" s="64" t="s">
        <v>643</v>
      </c>
    </row>
    <row r="3185" spans="20:22" x14ac:dyDescent="0.2">
      <c r="T3185" s="62" t="s">
        <v>3869</v>
      </c>
      <c r="U3185" s="77" t="s">
        <v>3869</v>
      </c>
      <c r="V3185" s="64" t="s">
        <v>645</v>
      </c>
    </row>
    <row r="3186" spans="20:22" x14ac:dyDescent="0.2">
      <c r="T3186" s="62" t="s">
        <v>3870</v>
      </c>
      <c r="U3186" s="77" t="s">
        <v>3870</v>
      </c>
      <c r="V3186" s="64" t="s">
        <v>647</v>
      </c>
    </row>
    <row r="3187" spans="20:22" x14ac:dyDescent="0.2">
      <c r="T3187" s="62" t="s">
        <v>3871</v>
      </c>
      <c r="U3187" s="77" t="s">
        <v>3871</v>
      </c>
      <c r="V3187" s="64" t="s">
        <v>650</v>
      </c>
    </row>
    <row r="3188" spans="20:22" x14ac:dyDescent="0.2">
      <c r="T3188" s="62" t="s">
        <v>3872</v>
      </c>
      <c r="U3188" s="77" t="s">
        <v>3872</v>
      </c>
      <c r="V3188" s="64" t="s">
        <v>653</v>
      </c>
    </row>
    <row r="3189" spans="20:22" x14ac:dyDescent="0.2">
      <c r="T3189" s="62" t="s">
        <v>3873</v>
      </c>
      <c r="U3189" s="77" t="s">
        <v>3873</v>
      </c>
      <c r="V3189" s="64" t="s">
        <v>621</v>
      </c>
    </row>
    <row r="3190" spans="20:22" x14ac:dyDescent="0.2">
      <c r="T3190" s="62" t="s">
        <v>3874</v>
      </c>
      <c r="U3190" s="77" t="s">
        <v>3874</v>
      </c>
      <c r="V3190" s="64" t="s">
        <v>624</v>
      </c>
    </row>
    <row r="3191" spans="20:22" x14ac:dyDescent="0.2">
      <c r="T3191" s="62" t="s">
        <v>3875</v>
      </c>
      <c r="U3191" s="77" t="s">
        <v>3875</v>
      </c>
      <c r="V3191" s="64" t="s">
        <v>643</v>
      </c>
    </row>
    <row r="3192" spans="20:22" x14ac:dyDescent="0.2">
      <c r="T3192" s="62" t="s">
        <v>3876</v>
      </c>
      <c r="U3192" s="77" t="s">
        <v>3876</v>
      </c>
      <c r="V3192" s="64" t="s">
        <v>645</v>
      </c>
    </row>
    <row r="3193" spans="20:22" x14ac:dyDescent="0.2">
      <c r="T3193" s="62" t="s">
        <v>3877</v>
      </c>
      <c r="U3193" s="77" t="s">
        <v>3877</v>
      </c>
      <c r="V3193" s="64" t="s">
        <v>647</v>
      </c>
    </row>
    <row r="3194" spans="20:22" x14ac:dyDescent="0.2">
      <c r="T3194" s="62" t="s">
        <v>3878</v>
      </c>
      <c r="U3194" s="77" t="s">
        <v>3878</v>
      </c>
      <c r="V3194" s="64" t="s">
        <v>650</v>
      </c>
    </row>
    <row r="3195" spans="20:22" x14ac:dyDescent="0.2">
      <c r="T3195" s="62" t="s">
        <v>3879</v>
      </c>
      <c r="U3195" s="77" t="s">
        <v>3879</v>
      </c>
      <c r="V3195" s="64" t="s">
        <v>653</v>
      </c>
    </row>
    <row r="3196" spans="20:22" x14ac:dyDescent="0.2">
      <c r="T3196" s="62" t="s">
        <v>3880</v>
      </c>
      <c r="U3196" s="77" t="s">
        <v>3880</v>
      </c>
      <c r="V3196" s="64" t="s">
        <v>621</v>
      </c>
    </row>
    <row r="3197" spans="20:22" x14ac:dyDescent="0.2">
      <c r="T3197" s="62" t="s">
        <v>3881</v>
      </c>
      <c r="U3197" s="77" t="s">
        <v>3881</v>
      </c>
      <c r="V3197" s="64" t="s">
        <v>624</v>
      </c>
    </row>
    <row r="3198" spans="20:22" x14ac:dyDescent="0.2">
      <c r="T3198" s="62" t="s">
        <v>3882</v>
      </c>
      <c r="U3198" s="77" t="s">
        <v>3882</v>
      </c>
      <c r="V3198" s="64" t="s">
        <v>643</v>
      </c>
    </row>
    <row r="3199" spans="20:22" x14ac:dyDescent="0.2">
      <c r="T3199" s="62" t="s">
        <v>3883</v>
      </c>
      <c r="U3199" s="77" t="s">
        <v>3883</v>
      </c>
      <c r="V3199" s="64" t="s">
        <v>645</v>
      </c>
    </row>
    <row r="3200" spans="20:22" x14ac:dyDescent="0.2">
      <c r="T3200" s="62" t="s">
        <v>3884</v>
      </c>
      <c r="U3200" s="77" t="s">
        <v>3884</v>
      </c>
      <c r="V3200" s="64" t="s">
        <v>647</v>
      </c>
    </row>
    <row r="3201" spans="20:22" x14ac:dyDescent="0.2">
      <c r="T3201" s="62" t="s">
        <v>3885</v>
      </c>
      <c r="U3201" s="77" t="s">
        <v>3885</v>
      </c>
      <c r="V3201" s="64" t="s">
        <v>650</v>
      </c>
    </row>
    <row r="3202" spans="20:22" x14ac:dyDescent="0.2">
      <c r="T3202" s="62" t="s">
        <v>3886</v>
      </c>
      <c r="U3202" s="77" t="s">
        <v>3886</v>
      </c>
      <c r="V3202" s="64" t="s">
        <v>653</v>
      </c>
    </row>
    <row r="3203" spans="20:22" x14ac:dyDescent="0.2">
      <c r="T3203" s="62" t="s">
        <v>3887</v>
      </c>
      <c r="U3203" s="77" t="s">
        <v>3887</v>
      </c>
      <c r="V3203" s="64" t="s">
        <v>621</v>
      </c>
    </row>
    <row r="3204" spans="20:22" x14ac:dyDescent="0.2">
      <c r="T3204" s="62" t="s">
        <v>3888</v>
      </c>
      <c r="U3204" s="77" t="s">
        <v>3888</v>
      </c>
      <c r="V3204" s="64" t="s">
        <v>624</v>
      </c>
    </row>
    <row r="3205" spans="20:22" x14ac:dyDescent="0.2">
      <c r="T3205" s="62" t="s">
        <v>3889</v>
      </c>
      <c r="U3205" s="77" t="s">
        <v>3889</v>
      </c>
      <c r="V3205" s="64" t="s">
        <v>643</v>
      </c>
    </row>
    <row r="3206" spans="20:22" x14ac:dyDescent="0.2">
      <c r="T3206" s="62" t="s">
        <v>3890</v>
      </c>
      <c r="U3206" s="77" t="s">
        <v>3890</v>
      </c>
      <c r="V3206" s="64" t="s">
        <v>645</v>
      </c>
    </row>
    <row r="3207" spans="20:22" x14ac:dyDescent="0.2">
      <c r="T3207" s="62" t="s">
        <v>3891</v>
      </c>
      <c r="U3207" s="77" t="s">
        <v>3891</v>
      </c>
      <c r="V3207" s="64" t="s">
        <v>647</v>
      </c>
    </row>
    <row r="3208" spans="20:22" x14ac:dyDescent="0.2">
      <c r="T3208" s="62" t="s">
        <v>3892</v>
      </c>
      <c r="U3208" s="77" t="s">
        <v>3892</v>
      </c>
      <c r="V3208" s="64" t="s">
        <v>650</v>
      </c>
    </row>
    <row r="3209" spans="20:22" x14ac:dyDescent="0.2">
      <c r="T3209" s="62" t="s">
        <v>3893</v>
      </c>
      <c r="U3209" s="77" t="s">
        <v>3893</v>
      </c>
      <c r="V3209" s="64" t="s">
        <v>653</v>
      </c>
    </row>
    <row r="3210" spans="20:22" x14ac:dyDescent="0.2">
      <c r="T3210" s="62" t="s">
        <v>3894</v>
      </c>
      <c r="U3210" s="77" t="s">
        <v>3894</v>
      </c>
      <c r="V3210" s="64" t="s">
        <v>621</v>
      </c>
    </row>
    <row r="3211" spans="20:22" x14ac:dyDescent="0.2">
      <c r="T3211" s="62" t="s">
        <v>3895</v>
      </c>
      <c r="U3211" s="77" t="s">
        <v>3895</v>
      </c>
      <c r="V3211" s="64" t="s">
        <v>624</v>
      </c>
    </row>
    <row r="3212" spans="20:22" x14ac:dyDescent="0.2">
      <c r="T3212" s="62" t="s">
        <v>3896</v>
      </c>
      <c r="U3212" s="77" t="s">
        <v>3896</v>
      </c>
      <c r="V3212" s="64" t="s">
        <v>643</v>
      </c>
    </row>
    <row r="3213" spans="20:22" x14ac:dyDescent="0.2">
      <c r="T3213" s="62" t="s">
        <v>3897</v>
      </c>
      <c r="U3213" s="77" t="s">
        <v>3897</v>
      </c>
      <c r="V3213" s="64" t="s">
        <v>645</v>
      </c>
    </row>
    <row r="3214" spans="20:22" x14ac:dyDescent="0.2">
      <c r="T3214" s="62" t="s">
        <v>3898</v>
      </c>
      <c r="U3214" s="77" t="s">
        <v>3898</v>
      </c>
      <c r="V3214" s="64" t="s">
        <v>647</v>
      </c>
    </row>
    <row r="3215" spans="20:22" x14ac:dyDescent="0.2">
      <c r="T3215" s="62" t="s">
        <v>3899</v>
      </c>
      <c r="U3215" s="77" t="s">
        <v>3899</v>
      </c>
      <c r="V3215" s="64" t="s">
        <v>650</v>
      </c>
    </row>
    <row r="3216" spans="20:22" x14ac:dyDescent="0.2">
      <c r="T3216" s="62" t="s">
        <v>3900</v>
      </c>
      <c r="U3216" s="77" t="s">
        <v>3900</v>
      </c>
      <c r="V3216" s="64" t="s">
        <v>653</v>
      </c>
    </row>
    <row r="3217" spans="20:22" x14ac:dyDescent="0.2">
      <c r="T3217" s="62" t="s">
        <v>3901</v>
      </c>
      <c r="U3217" s="77" t="s">
        <v>3901</v>
      </c>
      <c r="V3217" s="64" t="s">
        <v>621</v>
      </c>
    </row>
    <row r="3218" spans="20:22" x14ac:dyDescent="0.2">
      <c r="T3218" s="62" t="s">
        <v>3902</v>
      </c>
      <c r="U3218" s="77" t="s">
        <v>3902</v>
      </c>
      <c r="V3218" s="64" t="s">
        <v>624</v>
      </c>
    </row>
    <row r="3219" spans="20:22" x14ac:dyDescent="0.2">
      <c r="T3219" s="62" t="s">
        <v>3903</v>
      </c>
      <c r="U3219" s="77" t="s">
        <v>3903</v>
      </c>
      <c r="V3219" s="64" t="s">
        <v>643</v>
      </c>
    </row>
    <row r="3220" spans="20:22" x14ac:dyDescent="0.2">
      <c r="T3220" s="62" t="s">
        <v>3904</v>
      </c>
      <c r="U3220" s="77" t="s">
        <v>3904</v>
      </c>
      <c r="V3220" s="64" t="s">
        <v>645</v>
      </c>
    </row>
    <row r="3221" spans="20:22" x14ac:dyDescent="0.2">
      <c r="T3221" s="62" t="s">
        <v>3905</v>
      </c>
      <c r="U3221" s="77" t="s">
        <v>3905</v>
      </c>
      <c r="V3221" s="64" t="s">
        <v>647</v>
      </c>
    </row>
    <row r="3222" spans="20:22" x14ac:dyDescent="0.2">
      <c r="T3222" s="62" t="s">
        <v>3907</v>
      </c>
      <c r="U3222" s="77" t="s">
        <v>3907</v>
      </c>
      <c r="V3222" s="64" t="s">
        <v>650</v>
      </c>
    </row>
    <row r="3223" spans="20:22" x14ac:dyDescent="0.2">
      <c r="T3223" s="62" t="s">
        <v>3908</v>
      </c>
      <c r="U3223" s="77" t="s">
        <v>3908</v>
      </c>
      <c r="V3223" s="64" t="s">
        <v>653</v>
      </c>
    </row>
    <row r="3224" spans="20:22" x14ac:dyDescent="0.2">
      <c r="T3224" s="62" t="s">
        <v>3909</v>
      </c>
      <c r="U3224" s="77" t="s">
        <v>3909</v>
      </c>
      <c r="V3224" s="64" t="s">
        <v>621</v>
      </c>
    </row>
    <row r="3225" spans="20:22" x14ac:dyDescent="0.2">
      <c r="T3225" s="62" t="s">
        <v>3910</v>
      </c>
      <c r="U3225" s="77" t="s">
        <v>3910</v>
      </c>
      <c r="V3225" s="64" t="s">
        <v>624</v>
      </c>
    </row>
    <row r="3226" spans="20:22" x14ac:dyDescent="0.2">
      <c r="T3226" s="62" t="s">
        <v>3911</v>
      </c>
      <c r="U3226" s="77" t="s">
        <v>3911</v>
      </c>
      <c r="V3226" s="64" t="s">
        <v>643</v>
      </c>
    </row>
    <row r="3227" spans="20:22" x14ac:dyDescent="0.2">
      <c r="T3227" s="62" t="s">
        <v>3912</v>
      </c>
      <c r="U3227" s="77" t="s">
        <v>3912</v>
      </c>
      <c r="V3227" s="64" t="s">
        <v>645</v>
      </c>
    </row>
    <row r="3228" spans="20:22" x14ac:dyDescent="0.2">
      <c r="T3228" s="62" t="s">
        <v>3913</v>
      </c>
      <c r="U3228" s="77" t="s">
        <v>3913</v>
      </c>
      <c r="V3228" s="64" t="s">
        <v>647</v>
      </c>
    </row>
    <row r="3229" spans="20:22" x14ac:dyDescent="0.2">
      <c r="T3229" s="62" t="s">
        <v>3914</v>
      </c>
      <c r="U3229" s="77" t="s">
        <v>3914</v>
      </c>
      <c r="V3229" s="64" t="s">
        <v>650</v>
      </c>
    </row>
    <row r="3230" spans="20:22" x14ac:dyDescent="0.2">
      <c r="T3230" s="62" t="s">
        <v>3915</v>
      </c>
      <c r="U3230" s="77" t="s">
        <v>3915</v>
      </c>
      <c r="V3230" s="64" t="s">
        <v>653</v>
      </c>
    </row>
    <row r="3231" spans="20:22" x14ac:dyDescent="0.2">
      <c r="T3231" s="62" t="s">
        <v>3916</v>
      </c>
      <c r="U3231" s="77" t="s">
        <v>3916</v>
      </c>
      <c r="V3231" s="64" t="s">
        <v>621</v>
      </c>
    </row>
    <row r="3232" spans="20:22" x14ac:dyDescent="0.2">
      <c r="T3232" s="62" t="s">
        <v>3917</v>
      </c>
      <c r="U3232" s="77" t="s">
        <v>3917</v>
      </c>
      <c r="V3232" s="64" t="s">
        <v>624</v>
      </c>
    </row>
    <row r="3233" spans="20:22" x14ac:dyDescent="0.2">
      <c r="T3233" s="62" t="s">
        <v>3918</v>
      </c>
      <c r="U3233" s="77" t="s">
        <v>3918</v>
      </c>
      <c r="V3233" s="64" t="s">
        <v>643</v>
      </c>
    </row>
    <row r="3234" spans="20:22" x14ac:dyDescent="0.2">
      <c r="T3234" s="62" t="s">
        <v>3919</v>
      </c>
      <c r="U3234" s="77" t="s">
        <v>3919</v>
      </c>
      <c r="V3234" s="64" t="s">
        <v>645</v>
      </c>
    </row>
    <row r="3235" spans="20:22" x14ac:dyDescent="0.2">
      <c r="T3235" s="62" t="s">
        <v>3920</v>
      </c>
      <c r="U3235" s="77" t="s">
        <v>3920</v>
      </c>
      <c r="V3235" s="64" t="s">
        <v>647</v>
      </c>
    </row>
    <row r="3236" spans="20:22" x14ac:dyDescent="0.2">
      <c r="T3236" s="62" t="s">
        <v>3921</v>
      </c>
      <c r="U3236" s="77" t="s">
        <v>3921</v>
      </c>
      <c r="V3236" s="64" t="s">
        <v>650</v>
      </c>
    </row>
    <row r="3237" spans="20:22" x14ac:dyDescent="0.2">
      <c r="T3237" s="62" t="s">
        <v>3922</v>
      </c>
      <c r="U3237" s="77" t="s">
        <v>3922</v>
      </c>
      <c r="V3237" s="64" t="s">
        <v>653</v>
      </c>
    </row>
    <row r="3238" spans="20:22" x14ac:dyDescent="0.2">
      <c r="T3238" s="62" t="s">
        <v>3923</v>
      </c>
      <c r="U3238" s="77" t="s">
        <v>3923</v>
      </c>
      <c r="V3238" s="64" t="s">
        <v>621</v>
      </c>
    </row>
    <row r="3239" spans="20:22" x14ac:dyDescent="0.2">
      <c r="T3239" s="62" t="s">
        <v>3924</v>
      </c>
      <c r="U3239" s="77" t="s">
        <v>3924</v>
      </c>
      <c r="V3239" s="64" t="s">
        <v>624</v>
      </c>
    </row>
    <row r="3240" spans="20:22" x14ac:dyDescent="0.2">
      <c r="T3240" s="62" t="s">
        <v>3925</v>
      </c>
      <c r="U3240" s="77" t="s">
        <v>3925</v>
      </c>
      <c r="V3240" s="64" t="s">
        <v>643</v>
      </c>
    </row>
    <row r="3241" spans="20:22" x14ac:dyDescent="0.2">
      <c r="T3241" s="62" t="s">
        <v>3926</v>
      </c>
      <c r="U3241" s="77" t="s">
        <v>3926</v>
      </c>
      <c r="V3241" s="64" t="s">
        <v>645</v>
      </c>
    </row>
    <row r="3242" spans="20:22" x14ac:dyDescent="0.2">
      <c r="T3242" s="62" t="s">
        <v>3927</v>
      </c>
      <c r="U3242" s="77" t="s">
        <v>3927</v>
      </c>
      <c r="V3242" s="64" t="s">
        <v>647</v>
      </c>
    </row>
    <row r="3243" spans="20:22" x14ac:dyDescent="0.2">
      <c r="T3243" s="62" t="s">
        <v>3928</v>
      </c>
      <c r="U3243" s="77" t="s">
        <v>3928</v>
      </c>
      <c r="V3243" s="64" t="s">
        <v>650</v>
      </c>
    </row>
    <row r="3244" spans="20:22" x14ac:dyDescent="0.2">
      <c r="T3244" s="62" t="s">
        <v>3929</v>
      </c>
      <c r="U3244" s="77" t="s">
        <v>3929</v>
      </c>
      <c r="V3244" s="64" t="s">
        <v>653</v>
      </c>
    </row>
    <row r="3245" spans="20:22" x14ac:dyDescent="0.2">
      <c r="T3245" s="62" t="s">
        <v>3930</v>
      </c>
      <c r="U3245" s="77" t="s">
        <v>3930</v>
      </c>
      <c r="V3245" s="64" t="s">
        <v>621</v>
      </c>
    </row>
    <row r="3246" spans="20:22" x14ac:dyDescent="0.2">
      <c r="T3246" s="62" t="s">
        <v>3931</v>
      </c>
      <c r="U3246" s="77" t="s">
        <v>3931</v>
      </c>
      <c r="V3246" s="64" t="s">
        <v>624</v>
      </c>
    </row>
    <row r="3247" spans="20:22" x14ac:dyDescent="0.2">
      <c r="T3247" s="62" t="s">
        <v>3932</v>
      </c>
      <c r="U3247" s="77" t="s">
        <v>3932</v>
      </c>
      <c r="V3247" s="64" t="s">
        <v>643</v>
      </c>
    </row>
    <row r="3248" spans="20:22" x14ac:dyDescent="0.2">
      <c r="T3248" s="62" t="s">
        <v>3933</v>
      </c>
      <c r="U3248" s="77" t="s">
        <v>3933</v>
      </c>
      <c r="V3248" s="64" t="s">
        <v>645</v>
      </c>
    </row>
    <row r="3249" spans="20:22" x14ac:dyDescent="0.2">
      <c r="T3249" s="62" t="s">
        <v>3934</v>
      </c>
      <c r="U3249" s="77" t="s">
        <v>3934</v>
      </c>
      <c r="V3249" s="64" t="s">
        <v>647</v>
      </c>
    </row>
    <row r="3250" spans="20:22" x14ac:dyDescent="0.2">
      <c r="T3250" s="62" t="s">
        <v>3935</v>
      </c>
      <c r="U3250" s="77" t="s">
        <v>3935</v>
      </c>
      <c r="V3250" s="64" t="s">
        <v>650</v>
      </c>
    </row>
    <row r="3251" spans="20:22" x14ac:dyDescent="0.2">
      <c r="T3251" s="62" t="s">
        <v>3936</v>
      </c>
      <c r="U3251" s="77" t="s">
        <v>3936</v>
      </c>
      <c r="V3251" s="64" t="s">
        <v>653</v>
      </c>
    </row>
    <row r="3252" spans="20:22" x14ac:dyDescent="0.2">
      <c r="T3252" s="62" t="s">
        <v>3937</v>
      </c>
      <c r="U3252" s="77" t="s">
        <v>3937</v>
      </c>
      <c r="V3252" s="64" t="s">
        <v>621</v>
      </c>
    </row>
    <row r="3253" spans="20:22" x14ac:dyDescent="0.2">
      <c r="T3253" s="62" t="s">
        <v>3938</v>
      </c>
      <c r="U3253" s="77" t="s">
        <v>3938</v>
      </c>
      <c r="V3253" s="64" t="s">
        <v>624</v>
      </c>
    </row>
    <row r="3254" spans="20:22" x14ac:dyDescent="0.2">
      <c r="T3254" s="62" t="s">
        <v>3939</v>
      </c>
      <c r="U3254" s="77" t="s">
        <v>3939</v>
      </c>
      <c r="V3254" s="64" t="s">
        <v>643</v>
      </c>
    </row>
    <row r="3255" spans="20:22" x14ac:dyDescent="0.2">
      <c r="T3255" s="62" t="s">
        <v>3940</v>
      </c>
      <c r="U3255" s="77" t="s">
        <v>3940</v>
      </c>
      <c r="V3255" s="64" t="s">
        <v>645</v>
      </c>
    </row>
    <row r="3256" spans="20:22" x14ac:dyDescent="0.2">
      <c r="T3256" s="62" t="s">
        <v>3941</v>
      </c>
      <c r="U3256" s="77" t="s">
        <v>3941</v>
      </c>
      <c r="V3256" s="64" t="s">
        <v>647</v>
      </c>
    </row>
    <row r="3257" spans="20:22" x14ac:dyDescent="0.2">
      <c r="T3257" s="62" t="s">
        <v>3942</v>
      </c>
      <c r="U3257" s="77" t="s">
        <v>3942</v>
      </c>
      <c r="V3257" s="64" t="s">
        <v>650</v>
      </c>
    </row>
    <row r="3258" spans="20:22" x14ac:dyDescent="0.2">
      <c r="T3258" s="62" t="s">
        <v>3943</v>
      </c>
      <c r="U3258" s="77" t="s">
        <v>3943</v>
      </c>
      <c r="V3258" s="64" t="s">
        <v>653</v>
      </c>
    </row>
    <row r="3259" spans="20:22" x14ac:dyDescent="0.2">
      <c r="T3259" s="62" t="s">
        <v>3944</v>
      </c>
      <c r="U3259" s="77" t="s">
        <v>3944</v>
      </c>
      <c r="V3259" s="64" t="s">
        <v>621</v>
      </c>
    </row>
    <row r="3260" spans="20:22" x14ac:dyDescent="0.2">
      <c r="T3260" s="62" t="s">
        <v>3945</v>
      </c>
      <c r="U3260" s="77" t="s">
        <v>3945</v>
      </c>
      <c r="V3260" s="64" t="s">
        <v>624</v>
      </c>
    </row>
    <row r="3261" spans="20:22" x14ac:dyDescent="0.2">
      <c r="T3261" s="62" t="s">
        <v>3946</v>
      </c>
      <c r="U3261" s="77" t="s">
        <v>3946</v>
      </c>
      <c r="V3261" s="64" t="s">
        <v>643</v>
      </c>
    </row>
    <row r="3262" spans="20:22" x14ac:dyDescent="0.2">
      <c r="T3262" s="62" t="s">
        <v>3947</v>
      </c>
      <c r="U3262" s="77" t="s">
        <v>3947</v>
      </c>
      <c r="V3262" s="64" t="s">
        <v>645</v>
      </c>
    </row>
    <row r="3263" spans="20:22" x14ac:dyDescent="0.2">
      <c r="T3263" s="62" t="s">
        <v>3948</v>
      </c>
      <c r="U3263" s="77" t="s">
        <v>3948</v>
      </c>
      <c r="V3263" s="64" t="s">
        <v>647</v>
      </c>
    </row>
    <row r="3264" spans="20:22" x14ac:dyDescent="0.2">
      <c r="T3264" s="62" t="s">
        <v>3949</v>
      </c>
      <c r="U3264" s="77" t="s">
        <v>3949</v>
      </c>
      <c r="V3264" s="64" t="s">
        <v>650</v>
      </c>
    </row>
    <row r="3265" spans="20:22" x14ac:dyDescent="0.2">
      <c r="T3265" s="62" t="s">
        <v>3950</v>
      </c>
      <c r="U3265" s="77" t="s">
        <v>3950</v>
      </c>
      <c r="V3265" s="64" t="s">
        <v>653</v>
      </c>
    </row>
    <row r="3266" spans="20:22" x14ac:dyDescent="0.2">
      <c r="T3266" s="62" t="s">
        <v>3951</v>
      </c>
      <c r="U3266" s="77" t="s">
        <v>3951</v>
      </c>
      <c r="V3266" s="64" t="s">
        <v>621</v>
      </c>
    </row>
    <row r="3267" spans="20:22" x14ac:dyDescent="0.2">
      <c r="T3267" s="62" t="s">
        <v>3952</v>
      </c>
      <c r="U3267" s="77" t="s">
        <v>3952</v>
      </c>
      <c r="V3267" s="64" t="s">
        <v>624</v>
      </c>
    </row>
    <row r="3268" spans="20:22" x14ac:dyDescent="0.2">
      <c r="T3268" s="62" t="s">
        <v>3953</v>
      </c>
      <c r="U3268" s="77" t="s">
        <v>3953</v>
      </c>
      <c r="V3268" s="64" t="s">
        <v>643</v>
      </c>
    </row>
    <row r="3269" spans="20:22" x14ac:dyDescent="0.2">
      <c r="T3269" s="62" t="s">
        <v>3954</v>
      </c>
      <c r="U3269" s="77" t="s">
        <v>3954</v>
      </c>
      <c r="V3269" s="64" t="s">
        <v>645</v>
      </c>
    </row>
    <row r="3270" spans="20:22" x14ac:dyDescent="0.2">
      <c r="T3270" s="62" t="s">
        <v>3955</v>
      </c>
      <c r="U3270" s="77" t="s">
        <v>3955</v>
      </c>
      <c r="V3270" s="64" t="s">
        <v>647</v>
      </c>
    </row>
    <row r="3271" spans="20:22" x14ac:dyDescent="0.2">
      <c r="T3271" s="62" t="s">
        <v>3956</v>
      </c>
      <c r="U3271" s="77" t="s">
        <v>3956</v>
      </c>
      <c r="V3271" s="64" t="s">
        <v>650</v>
      </c>
    </row>
    <row r="3272" spans="20:22" x14ac:dyDescent="0.2">
      <c r="T3272" s="62" t="s">
        <v>3957</v>
      </c>
      <c r="U3272" s="77" t="s">
        <v>3957</v>
      </c>
      <c r="V3272" s="64" t="s">
        <v>653</v>
      </c>
    </row>
    <row r="3273" spans="20:22" x14ac:dyDescent="0.2">
      <c r="T3273" s="62" t="s">
        <v>3958</v>
      </c>
      <c r="U3273" s="77" t="s">
        <v>3958</v>
      </c>
      <c r="V3273" s="64" t="s">
        <v>621</v>
      </c>
    </row>
    <row r="3274" spans="20:22" x14ac:dyDescent="0.2">
      <c r="T3274" s="62" t="s">
        <v>3959</v>
      </c>
      <c r="U3274" s="77" t="s">
        <v>3959</v>
      </c>
      <c r="V3274" s="64" t="s">
        <v>624</v>
      </c>
    </row>
    <row r="3275" spans="20:22" x14ac:dyDescent="0.2">
      <c r="T3275" s="62" t="s">
        <v>3960</v>
      </c>
      <c r="U3275" s="77" t="s">
        <v>3960</v>
      </c>
      <c r="V3275" s="64" t="s">
        <v>643</v>
      </c>
    </row>
    <row r="3276" spans="20:22" x14ac:dyDescent="0.2">
      <c r="T3276" s="62" t="s">
        <v>3961</v>
      </c>
      <c r="U3276" s="77" t="s">
        <v>3961</v>
      </c>
      <c r="V3276" s="64" t="s">
        <v>645</v>
      </c>
    </row>
    <row r="3277" spans="20:22" x14ac:dyDescent="0.2">
      <c r="T3277" s="62" t="s">
        <v>3962</v>
      </c>
      <c r="U3277" s="77" t="s">
        <v>3962</v>
      </c>
      <c r="V3277" s="64" t="s">
        <v>647</v>
      </c>
    </row>
    <row r="3278" spans="20:22" x14ac:dyDescent="0.2">
      <c r="T3278" s="62" t="s">
        <v>3963</v>
      </c>
      <c r="U3278" s="77" t="s">
        <v>3963</v>
      </c>
      <c r="V3278" s="64" t="s">
        <v>650</v>
      </c>
    </row>
    <row r="3279" spans="20:22" x14ac:dyDescent="0.2">
      <c r="T3279" s="62" t="s">
        <v>3964</v>
      </c>
      <c r="U3279" s="77" t="s">
        <v>3964</v>
      </c>
      <c r="V3279" s="64" t="s">
        <v>653</v>
      </c>
    </row>
    <row r="3280" spans="20:22" x14ac:dyDescent="0.2">
      <c r="T3280" s="62" t="s">
        <v>3965</v>
      </c>
      <c r="U3280" s="77" t="s">
        <v>3965</v>
      </c>
      <c r="V3280" s="64" t="s">
        <v>621</v>
      </c>
    </row>
    <row r="3281" spans="20:22" x14ac:dyDescent="0.2">
      <c r="T3281" s="62" t="s">
        <v>3966</v>
      </c>
      <c r="U3281" s="77" t="s">
        <v>3966</v>
      </c>
      <c r="V3281" s="64" t="s">
        <v>624</v>
      </c>
    </row>
    <row r="3282" spans="20:22" x14ac:dyDescent="0.2">
      <c r="T3282" s="62" t="s">
        <v>3967</v>
      </c>
      <c r="U3282" s="77" t="s">
        <v>3967</v>
      </c>
      <c r="V3282" s="64" t="s">
        <v>643</v>
      </c>
    </row>
    <row r="3283" spans="20:22" x14ac:dyDescent="0.2">
      <c r="T3283" s="62" t="s">
        <v>3968</v>
      </c>
      <c r="U3283" s="77" t="s">
        <v>3968</v>
      </c>
      <c r="V3283" s="64" t="s">
        <v>645</v>
      </c>
    </row>
    <row r="3284" spans="20:22" x14ac:dyDescent="0.2">
      <c r="T3284" s="62" t="s">
        <v>3969</v>
      </c>
      <c r="U3284" s="77" t="s">
        <v>3969</v>
      </c>
      <c r="V3284" s="64" t="s">
        <v>647</v>
      </c>
    </row>
    <row r="3285" spans="20:22" x14ac:dyDescent="0.2">
      <c r="T3285" s="62" t="s">
        <v>3970</v>
      </c>
      <c r="U3285" s="77" t="s">
        <v>3970</v>
      </c>
      <c r="V3285" s="64" t="s">
        <v>650</v>
      </c>
    </row>
    <row r="3286" spans="20:22" x14ac:dyDescent="0.2">
      <c r="T3286" s="62" t="s">
        <v>3971</v>
      </c>
      <c r="U3286" s="77" t="s">
        <v>3971</v>
      </c>
      <c r="V3286" s="64" t="s">
        <v>653</v>
      </c>
    </row>
    <row r="3287" spans="20:22" x14ac:dyDescent="0.2">
      <c r="T3287" s="62" t="s">
        <v>3972</v>
      </c>
      <c r="U3287" s="77" t="s">
        <v>3972</v>
      </c>
      <c r="V3287" s="64" t="s">
        <v>621</v>
      </c>
    </row>
    <row r="3288" spans="20:22" x14ac:dyDescent="0.2">
      <c r="T3288" s="62" t="s">
        <v>3973</v>
      </c>
      <c r="U3288" s="77" t="s">
        <v>3973</v>
      </c>
      <c r="V3288" s="64" t="s">
        <v>624</v>
      </c>
    </row>
    <row r="3289" spans="20:22" x14ac:dyDescent="0.2">
      <c r="T3289" s="62" t="s">
        <v>3974</v>
      </c>
      <c r="U3289" s="77" t="s">
        <v>3974</v>
      </c>
      <c r="V3289" s="64" t="s">
        <v>643</v>
      </c>
    </row>
    <row r="3290" spans="20:22" x14ac:dyDescent="0.2">
      <c r="T3290" s="62" t="s">
        <v>3975</v>
      </c>
      <c r="U3290" s="77" t="s">
        <v>3975</v>
      </c>
      <c r="V3290" s="64" t="s">
        <v>645</v>
      </c>
    </row>
    <row r="3291" spans="20:22" x14ac:dyDescent="0.2">
      <c r="T3291" s="62" t="s">
        <v>3976</v>
      </c>
      <c r="U3291" s="77" t="s">
        <v>3976</v>
      </c>
      <c r="V3291" s="64" t="s">
        <v>647</v>
      </c>
    </row>
    <row r="3292" spans="20:22" x14ac:dyDescent="0.2">
      <c r="T3292" s="62" t="s">
        <v>3977</v>
      </c>
      <c r="U3292" s="77" t="s">
        <v>3977</v>
      </c>
      <c r="V3292" s="64" t="s">
        <v>650</v>
      </c>
    </row>
    <row r="3293" spans="20:22" x14ac:dyDescent="0.2">
      <c r="T3293" s="62" t="s">
        <v>3978</v>
      </c>
      <c r="U3293" s="77" t="s">
        <v>3978</v>
      </c>
      <c r="V3293" s="64" t="s">
        <v>653</v>
      </c>
    </row>
    <row r="3294" spans="20:22" x14ac:dyDescent="0.2">
      <c r="T3294" s="62" t="s">
        <v>3979</v>
      </c>
      <c r="U3294" s="77" t="s">
        <v>3979</v>
      </c>
      <c r="V3294" s="64" t="s">
        <v>621</v>
      </c>
    </row>
    <row r="3295" spans="20:22" x14ac:dyDescent="0.2">
      <c r="T3295" s="62" t="s">
        <v>3980</v>
      </c>
      <c r="U3295" s="77" t="s">
        <v>3980</v>
      </c>
      <c r="V3295" s="64" t="s">
        <v>624</v>
      </c>
    </row>
    <row r="3296" spans="20:22" x14ac:dyDescent="0.2">
      <c r="T3296" s="62" t="s">
        <v>3981</v>
      </c>
      <c r="U3296" s="77" t="s">
        <v>3981</v>
      </c>
      <c r="V3296" s="64" t="s">
        <v>643</v>
      </c>
    </row>
    <row r="3297" spans="20:22" x14ac:dyDescent="0.2">
      <c r="T3297" s="62" t="s">
        <v>3982</v>
      </c>
      <c r="U3297" s="77" t="s">
        <v>3982</v>
      </c>
      <c r="V3297" s="64" t="s">
        <v>645</v>
      </c>
    </row>
    <row r="3298" spans="20:22" x14ac:dyDescent="0.2">
      <c r="T3298" s="62" t="s">
        <v>3983</v>
      </c>
      <c r="U3298" s="77" t="s">
        <v>3983</v>
      </c>
      <c r="V3298" s="64" t="s">
        <v>647</v>
      </c>
    </row>
    <row r="3299" spans="20:22" x14ac:dyDescent="0.2">
      <c r="T3299" s="62" t="s">
        <v>3984</v>
      </c>
      <c r="U3299" s="77" t="s">
        <v>3984</v>
      </c>
      <c r="V3299" s="64" t="s">
        <v>650</v>
      </c>
    </row>
    <row r="3300" spans="20:22" x14ac:dyDescent="0.2">
      <c r="T3300" s="62" t="s">
        <v>3985</v>
      </c>
      <c r="U3300" s="77" t="s">
        <v>3985</v>
      </c>
      <c r="V3300" s="64" t="s">
        <v>653</v>
      </c>
    </row>
    <row r="3301" spans="20:22" x14ac:dyDescent="0.2">
      <c r="T3301" s="62" t="s">
        <v>3986</v>
      </c>
      <c r="U3301" s="77" t="s">
        <v>3986</v>
      </c>
      <c r="V3301" s="64" t="s">
        <v>621</v>
      </c>
    </row>
    <row r="3302" spans="20:22" x14ac:dyDescent="0.2">
      <c r="T3302" s="62" t="s">
        <v>3987</v>
      </c>
      <c r="U3302" s="77" t="s">
        <v>3987</v>
      </c>
      <c r="V3302" s="64" t="s">
        <v>624</v>
      </c>
    </row>
    <row r="3303" spans="20:22" x14ac:dyDescent="0.2">
      <c r="T3303" s="62" t="s">
        <v>3988</v>
      </c>
      <c r="U3303" s="77" t="s">
        <v>3988</v>
      </c>
      <c r="V3303" s="64" t="s">
        <v>643</v>
      </c>
    </row>
    <row r="3304" spans="20:22" x14ac:dyDescent="0.2">
      <c r="T3304" s="62" t="s">
        <v>3989</v>
      </c>
      <c r="U3304" s="77" t="s">
        <v>3989</v>
      </c>
      <c r="V3304" s="64" t="s">
        <v>645</v>
      </c>
    </row>
    <row r="3305" spans="20:22" x14ac:dyDescent="0.2">
      <c r="T3305" s="62" t="s">
        <v>3990</v>
      </c>
      <c r="U3305" s="77" t="s">
        <v>3990</v>
      </c>
      <c r="V3305" s="64" t="s">
        <v>647</v>
      </c>
    </row>
    <row r="3306" spans="20:22" x14ac:dyDescent="0.2">
      <c r="T3306" s="62" t="s">
        <v>3991</v>
      </c>
      <c r="U3306" s="77" t="s">
        <v>3991</v>
      </c>
      <c r="V3306" s="64" t="s">
        <v>650</v>
      </c>
    </row>
    <row r="3307" spans="20:22" x14ac:dyDescent="0.2">
      <c r="T3307" s="62" t="s">
        <v>3992</v>
      </c>
      <c r="U3307" s="77" t="s">
        <v>3992</v>
      </c>
      <c r="V3307" s="64" t="s">
        <v>653</v>
      </c>
    </row>
    <row r="3308" spans="20:22" x14ac:dyDescent="0.2">
      <c r="T3308" s="62" t="s">
        <v>3993</v>
      </c>
      <c r="U3308" s="77" t="s">
        <v>3993</v>
      </c>
      <c r="V3308" s="64" t="s">
        <v>621</v>
      </c>
    </row>
    <row r="3309" spans="20:22" x14ac:dyDescent="0.2">
      <c r="T3309" s="62" t="s">
        <v>3994</v>
      </c>
      <c r="U3309" s="77" t="s">
        <v>3994</v>
      </c>
      <c r="V3309" s="64" t="s">
        <v>624</v>
      </c>
    </row>
    <row r="3310" spans="20:22" x14ac:dyDescent="0.2">
      <c r="T3310" s="62" t="s">
        <v>3995</v>
      </c>
      <c r="U3310" s="77" t="s">
        <v>3995</v>
      </c>
      <c r="V3310" s="64" t="s">
        <v>643</v>
      </c>
    </row>
    <row r="3311" spans="20:22" x14ac:dyDescent="0.2">
      <c r="T3311" s="62" t="s">
        <v>3996</v>
      </c>
      <c r="U3311" s="77" t="s">
        <v>3996</v>
      </c>
      <c r="V3311" s="64" t="s">
        <v>645</v>
      </c>
    </row>
    <row r="3312" spans="20:22" x14ac:dyDescent="0.2">
      <c r="T3312" s="62" t="s">
        <v>3997</v>
      </c>
      <c r="U3312" s="77" t="s">
        <v>3997</v>
      </c>
      <c r="V3312" s="64" t="s">
        <v>647</v>
      </c>
    </row>
    <row r="3313" spans="20:22" x14ac:dyDescent="0.2">
      <c r="T3313" s="62" t="s">
        <v>3998</v>
      </c>
      <c r="U3313" s="77" t="s">
        <v>3998</v>
      </c>
      <c r="V3313" s="64" t="s">
        <v>650</v>
      </c>
    </row>
    <row r="3314" spans="20:22" x14ac:dyDescent="0.2">
      <c r="T3314" s="62" t="s">
        <v>3999</v>
      </c>
      <c r="U3314" s="77" t="s">
        <v>3999</v>
      </c>
      <c r="V3314" s="64" t="s">
        <v>653</v>
      </c>
    </row>
    <row r="3315" spans="20:22" x14ac:dyDescent="0.2">
      <c r="T3315" s="62" t="s">
        <v>4000</v>
      </c>
      <c r="U3315" s="77" t="s">
        <v>4000</v>
      </c>
      <c r="V3315" s="64" t="s">
        <v>621</v>
      </c>
    </row>
    <row r="3316" spans="20:22" x14ac:dyDescent="0.2">
      <c r="T3316" s="62" t="s">
        <v>4001</v>
      </c>
      <c r="U3316" s="77" t="s">
        <v>4001</v>
      </c>
      <c r="V3316" s="64" t="s">
        <v>624</v>
      </c>
    </row>
    <row r="3317" spans="20:22" x14ac:dyDescent="0.2">
      <c r="T3317" s="62" t="s">
        <v>4002</v>
      </c>
      <c r="U3317" s="77" t="s">
        <v>4002</v>
      </c>
      <c r="V3317" s="64" t="s">
        <v>643</v>
      </c>
    </row>
    <row r="3318" spans="20:22" x14ac:dyDescent="0.2">
      <c r="T3318" s="62" t="s">
        <v>4003</v>
      </c>
      <c r="U3318" s="77" t="s">
        <v>4003</v>
      </c>
      <c r="V3318" s="64" t="s">
        <v>645</v>
      </c>
    </row>
    <row r="3319" spans="20:22" x14ac:dyDescent="0.2">
      <c r="T3319" s="62" t="s">
        <v>4004</v>
      </c>
      <c r="U3319" s="77" t="s">
        <v>4004</v>
      </c>
      <c r="V3319" s="64" t="s">
        <v>647</v>
      </c>
    </row>
    <row r="3320" spans="20:22" x14ac:dyDescent="0.2">
      <c r="T3320" s="62" t="s">
        <v>4005</v>
      </c>
      <c r="U3320" s="77" t="s">
        <v>4005</v>
      </c>
      <c r="V3320" s="64" t="s">
        <v>650</v>
      </c>
    </row>
    <row r="3321" spans="20:22" x14ac:dyDescent="0.2">
      <c r="T3321" s="62" t="s">
        <v>4006</v>
      </c>
      <c r="U3321" s="77" t="s">
        <v>4006</v>
      </c>
      <c r="V3321" s="64" t="s">
        <v>653</v>
      </c>
    </row>
    <row r="3322" spans="20:22" x14ac:dyDescent="0.2">
      <c r="T3322" s="62" t="s">
        <v>4007</v>
      </c>
      <c r="U3322" s="77" t="s">
        <v>4007</v>
      </c>
      <c r="V3322" s="64" t="s">
        <v>621</v>
      </c>
    </row>
    <row r="3323" spans="20:22" x14ac:dyDescent="0.2">
      <c r="T3323" s="62" t="s">
        <v>4008</v>
      </c>
      <c r="U3323" s="77" t="s">
        <v>4008</v>
      </c>
      <c r="V3323" s="64" t="s">
        <v>624</v>
      </c>
    </row>
    <row r="3324" spans="20:22" x14ac:dyDescent="0.2">
      <c r="T3324" s="62" t="s">
        <v>4009</v>
      </c>
      <c r="U3324" s="77" t="s">
        <v>4009</v>
      </c>
      <c r="V3324" s="64" t="s">
        <v>643</v>
      </c>
    </row>
    <row r="3325" spans="20:22" x14ac:dyDescent="0.2">
      <c r="T3325" s="62" t="s">
        <v>4010</v>
      </c>
      <c r="U3325" s="77" t="s">
        <v>4010</v>
      </c>
      <c r="V3325" s="64" t="s">
        <v>645</v>
      </c>
    </row>
    <row r="3326" spans="20:22" x14ac:dyDescent="0.2">
      <c r="T3326" s="62" t="s">
        <v>4011</v>
      </c>
      <c r="U3326" s="77" t="s">
        <v>4011</v>
      </c>
      <c r="V3326" s="64" t="s">
        <v>647</v>
      </c>
    </row>
    <row r="3327" spans="20:22" x14ac:dyDescent="0.2">
      <c r="T3327" s="62" t="s">
        <v>4012</v>
      </c>
      <c r="U3327" s="77" t="s">
        <v>4012</v>
      </c>
      <c r="V3327" s="64" t="s">
        <v>650</v>
      </c>
    </row>
    <row r="3328" spans="20:22" x14ac:dyDescent="0.2">
      <c r="T3328" s="62" t="s">
        <v>4013</v>
      </c>
      <c r="U3328" s="77" t="s">
        <v>4013</v>
      </c>
      <c r="V3328" s="64" t="s">
        <v>653</v>
      </c>
    </row>
    <row r="3329" spans="20:22" x14ac:dyDescent="0.2">
      <c r="T3329" s="62" t="s">
        <v>4014</v>
      </c>
      <c r="U3329" s="77" t="s">
        <v>4014</v>
      </c>
      <c r="V3329" s="64" t="s">
        <v>621</v>
      </c>
    </row>
    <row r="3330" spans="20:22" x14ac:dyDescent="0.2">
      <c r="T3330" s="62" t="s">
        <v>4015</v>
      </c>
      <c r="U3330" s="77" t="s">
        <v>4015</v>
      </c>
      <c r="V3330" s="64" t="s">
        <v>624</v>
      </c>
    </row>
    <row r="3331" spans="20:22" x14ac:dyDescent="0.2">
      <c r="T3331" s="62" t="s">
        <v>4016</v>
      </c>
      <c r="U3331" s="77" t="s">
        <v>4016</v>
      </c>
      <c r="V3331" s="64" t="s">
        <v>643</v>
      </c>
    </row>
    <row r="3332" spans="20:22" x14ac:dyDescent="0.2">
      <c r="T3332" s="62" t="s">
        <v>4017</v>
      </c>
      <c r="U3332" s="77" t="s">
        <v>4017</v>
      </c>
      <c r="V3332" s="64" t="s">
        <v>645</v>
      </c>
    </row>
    <row r="3333" spans="20:22" x14ac:dyDescent="0.2">
      <c r="T3333" s="62" t="s">
        <v>4018</v>
      </c>
      <c r="U3333" s="77" t="s">
        <v>4018</v>
      </c>
      <c r="V3333" s="64" t="s">
        <v>647</v>
      </c>
    </row>
    <row r="3334" spans="20:22" x14ac:dyDescent="0.2">
      <c r="T3334" s="62" t="s">
        <v>4019</v>
      </c>
      <c r="U3334" s="77" t="s">
        <v>4019</v>
      </c>
      <c r="V3334" s="64" t="s">
        <v>650</v>
      </c>
    </row>
    <row r="3335" spans="20:22" x14ac:dyDescent="0.2">
      <c r="T3335" s="62" t="s">
        <v>4020</v>
      </c>
      <c r="U3335" s="77" t="s">
        <v>4020</v>
      </c>
      <c r="V3335" s="64" t="s">
        <v>653</v>
      </c>
    </row>
    <row r="3336" spans="20:22" x14ac:dyDescent="0.2">
      <c r="T3336" s="62" t="s">
        <v>4021</v>
      </c>
      <c r="U3336" s="77" t="s">
        <v>4021</v>
      </c>
      <c r="V3336" s="64" t="s">
        <v>621</v>
      </c>
    </row>
    <row r="3337" spans="20:22" x14ac:dyDescent="0.2">
      <c r="T3337" s="62" t="s">
        <v>4022</v>
      </c>
      <c r="U3337" s="77" t="s">
        <v>4022</v>
      </c>
      <c r="V3337" s="64" t="s">
        <v>624</v>
      </c>
    </row>
    <row r="3338" spans="20:22" x14ac:dyDescent="0.2">
      <c r="T3338" s="62" t="s">
        <v>4023</v>
      </c>
      <c r="U3338" s="77" t="s">
        <v>4023</v>
      </c>
      <c r="V3338" s="64" t="s">
        <v>643</v>
      </c>
    </row>
    <row r="3339" spans="20:22" x14ac:dyDescent="0.2">
      <c r="T3339" s="62" t="s">
        <v>4024</v>
      </c>
      <c r="U3339" s="77" t="s">
        <v>4024</v>
      </c>
      <c r="V3339" s="64" t="s">
        <v>645</v>
      </c>
    </row>
    <row r="3340" spans="20:22" x14ac:dyDescent="0.2">
      <c r="T3340" s="62" t="s">
        <v>4025</v>
      </c>
      <c r="U3340" s="77" t="s">
        <v>4025</v>
      </c>
      <c r="V3340" s="64" t="s">
        <v>647</v>
      </c>
    </row>
    <row r="3341" spans="20:22" x14ac:dyDescent="0.2">
      <c r="T3341" s="62" t="s">
        <v>4026</v>
      </c>
      <c r="U3341" s="77" t="s">
        <v>4026</v>
      </c>
      <c r="V3341" s="64" t="s">
        <v>650</v>
      </c>
    </row>
    <row r="3342" spans="20:22" x14ac:dyDescent="0.2">
      <c r="T3342" s="62" t="s">
        <v>4027</v>
      </c>
      <c r="U3342" s="77" t="s">
        <v>4027</v>
      </c>
      <c r="V3342" s="64" t="s">
        <v>653</v>
      </c>
    </row>
    <row r="3343" spans="20:22" x14ac:dyDescent="0.2">
      <c r="T3343" s="62" t="s">
        <v>4028</v>
      </c>
      <c r="U3343" s="77" t="s">
        <v>4028</v>
      </c>
      <c r="V3343" s="64" t="s">
        <v>621</v>
      </c>
    </row>
    <row r="3344" spans="20:22" x14ac:dyDescent="0.2">
      <c r="T3344" s="62" t="s">
        <v>4029</v>
      </c>
      <c r="U3344" s="77" t="s">
        <v>4029</v>
      </c>
      <c r="V3344" s="64" t="s">
        <v>624</v>
      </c>
    </row>
    <row r="3345" spans="20:22" x14ac:dyDescent="0.2">
      <c r="T3345" s="62" t="s">
        <v>4030</v>
      </c>
      <c r="U3345" s="77" t="s">
        <v>4030</v>
      </c>
      <c r="V3345" s="64" t="s">
        <v>643</v>
      </c>
    </row>
    <row r="3346" spans="20:22" x14ac:dyDescent="0.2">
      <c r="T3346" s="62" t="s">
        <v>4031</v>
      </c>
      <c r="U3346" s="77" t="s">
        <v>4031</v>
      </c>
      <c r="V3346" s="64" t="s">
        <v>645</v>
      </c>
    </row>
    <row r="3347" spans="20:22" x14ac:dyDescent="0.2">
      <c r="T3347" s="62" t="s">
        <v>4032</v>
      </c>
      <c r="U3347" s="77" t="s">
        <v>4032</v>
      </c>
      <c r="V3347" s="64" t="s">
        <v>647</v>
      </c>
    </row>
    <row r="3348" spans="20:22" x14ac:dyDescent="0.2">
      <c r="T3348" s="62" t="s">
        <v>4033</v>
      </c>
      <c r="U3348" s="77" t="s">
        <v>4033</v>
      </c>
      <c r="V3348" s="64" t="s">
        <v>650</v>
      </c>
    </row>
    <row r="3349" spans="20:22" x14ac:dyDescent="0.2">
      <c r="T3349" s="62" t="s">
        <v>4034</v>
      </c>
      <c r="U3349" s="77" t="s">
        <v>4034</v>
      </c>
      <c r="V3349" s="64" t="s">
        <v>653</v>
      </c>
    </row>
    <row r="3350" spans="20:22" x14ac:dyDescent="0.2">
      <c r="T3350" s="62" t="s">
        <v>4035</v>
      </c>
      <c r="U3350" s="77" t="s">
        <v>4035</v>
      </c>
      <c r="V3350" s="64" t="s">
        <v>621</v>
      </c>
    </row>
    <row r="3351" spans="20:22" x14ac:dyDescent="0.2">
      <c r="T3351" s="62" t="s">
        <v>4036</v>
      </c>
      <c r="U3351" s="77" t="s">
        <v>4036</v>
      </c>
      <c r="V3351" s="64" t="s">
        <v>624</v>
      </c>
    </row>
    <row r="3352" spans="20:22" x14ac:dyDescent="0.2">
      <c r="T3352" s="62" t="s">
        <v>4037</v>
      </c>
      <c r="U3352" s="77" t="s">
        <v>4037</v>
      </c>
      <c r="V3352" s="64" t="s">
        <v>643</v>
      </c>
    </row>
    <row r="3353" spans="20:22" x14ac:dyDescent="0.2">
      <c r="T3353" s="62" t="s">
        <v>4038</v>
      </c>
      <c r="U3353" s="77" t="s">
        <v>4038</v>
      </c>
      <c r="V3353" s="64" t="s">
        <v>645</v>
      </c>
    </row>
    <row r="3354" spans="20:22" x14ac:dyDescent="0.2">
      <c r="T3354" s="62" t="s">
        <v>4039</v>
      </c>
      <c r="U3354" s="77" t="s">
        <v>4039</v>
      </c>
      <c r="V3354" s="64" t="s">
        <v>647</v>
      </c>
    </row>
    <row r="3355" spans="20:22" x14ac:dyDescent="0.2">
      <c r="T3355" s="62" t="s">
        <v>4040</v>
      </c>
      <c r="U3355" s="77" t="s">
        <v>4040</v>
      </c>
      <c r="V3355" s="64" t="s">
        <v>650</v>
      </c>
    </row>
    <row r="3356" spans="20:22" x14ac:dyDescent="0.2">
      <c r="T3356" s="62" t="s">
        <v>4041</v>
      </c>
      <c r="U3356" s="77" t="s">
        <v>4041</v>
      </c>
      <c r="V3356" s="64" t="s">
        <v>653</v>
      </c>
    </row>
    <row r="3357" spans="20:22" x14ac:dyDescent="0.2">
      <c r="T3357" s="62" t="s">
        <v>4042</v>
      </c>
      <c r="U3357" s="77" t="s">
        <v>4042</v>
      </c>
      <c r="V3357" s="64" t="s">
        <v>621</v>
      </c>
    </row>
    <row r="3358" spans="20:22" x14ac:dyDescent="0.2">
      <c r="T3358" s="62" t="s">
        <v>4043</v>
      </c>
      <c r="U3358" s="77" t="s">
        <v>4043</v>
      </c>
      <c r="V3358" s="64" t="s">
        <v>624</v>
      </c>
    </row>
    <row r="3359" spans="20:22" x14ac:dyDescent="0.2">
      <c r="T3359" s="62" t="s">
        <v>4044</v>
      </c>
      <c r="U3359" s="77" t="s">
        <v>4044</v>
      </c>
      <c r="V3359" s="64" t="s">
        <v>643</v>
      </c>
    </row>
    <row r="3360" spans="20:22" x14ac:dyDescent="0.2">
      <c r="T3360" s="62" t="s">
        <v>4045</v>
      </c>
      <c r="U3360" s="77" t="s">
        <v>4045</v>
      </c>
      <c r="V3360" s="64" t="s">
        <v>645</v>
      </c>
    </row>
    <row r="3361" spans="20:22" x14ac:dyDescent="0.2">
      <c r="T3361" s="62" t="s">
        <v>4046</v>
      </c>
      <c r="U3361" s="77" t="s">
        <v>4046</v>
      </c>
      <c r="V3361" s="64" t="s">
        <v>647</v>
      </c>
    </row>
    <row r="3362" spans="20:22" x14ac:dyDescent="0.2">
      <c r="T3362" s="62" t="s">
        <v>4047</v>
      </c>
      <c r="U3362" s="77" t="s">
        <v>4047</v>
      </c>
      <c r="V3362" s="64" t="s">
        <v>650</v>
      </c>
    </row>
    <row r="3363" spans="20:22" x14ac:dyDescent="0.2">
      <c r="T3363" s="62" t="s">
        <v>4048</v>
      </c>
      <c r="U3363" s="77" t="s">
        <v>4048</v>
      </c>
      <c r="V3363" s="64" t="s">
        <v>653</v>
      </c>
    </row>
    <row r="3364" spans="20:22" x14ac:dyDescent="0.2">
      <c r="T3364" s="62" t="s">
        <v>4049</v>
      </c>
      <c r="U3364" s="77" t="s">
        <v>4049</v>
      </c>
      <c r="V3364" s="64" t="s">
        <v>621</v>
      </c>
    </row>
    <row r="3365" spans="20:22" x14ac:dyDescent="0.2">
      <c r="T3365" s="62" t="s">
        <v>4050</v>
      </c>
      <c r="U3365" s="77" t="s">
        <v>4050</v>
      </c>
      <c r="V3365" s="64" t="s">
        <v>624</v>
      </c>
    </row>
    <row r="3366" spans="20:22" x14ac:dyDescent="0.2">
      <c r="T3366" s="62" t="s">
        <v>4051</v>
      </c>
      <c r="U3366" s="77" t="s">
        <v>4051</v>
      </c>
      <c r="V3366" s="64" t="s">
        <v>643</v>
      </c>
    </row>
    <row r="3367" spans="20:22" x14ac:dyDescent="0.2">
      <c r="T3367" s="62" t="s">
        <v>4052</v>
      </c>
      <c r="U3367" s="77" t="s">
        <v>4052</v>
      </c>
      <c r="V3367" s="64" t="s">
        <v>645</v>
      </c>
    </row>
    <row r="3368" spans="20:22" x14ac:dyDescent="0.2">
      <c r="T3368" s="62" t="s">
        <v>4053</v>
      </c>
      <c r="U3368" s="77" t="s">
        <v>4053</v>
      </c>
      <c r="V3368" s="64" t="s">
        <v>647</v>
      </c>
    </row>
    <row r="3369" spans="20:22" x14ac:dyDescent="0.2">
      <c r="T3369" s="62" t="s">
        <v>4054</v>
      </c>
      <c r="U3369" s="77" t="s">
        <v>4054</v>
      </c>
      <c r="V3369" s="64" t="s">
        <v>650</v>
      </c>
    </row>
    <row r="3370" spans="20:22" x14ac:dyDescent="0.2">
      <c r="T3370" s="62" t="s">
        <v>4055</v>
      </c>
      <c r="U3370" s="77" t="s">
        <v>4055</v>
      </c>
      <c r="V3370" s="64" t="s">
        <v>653</v>
      </c>
    </row>
    <row r="3371" spans="20:22" x14ac:dyDescent="0.2">
      <c r="T3371" s="62" t="s">
        <v>4056</v>
      </c>
      <c r="U3371" s="77" t="s">
        <v>4056</v>
      </c>
      <c r="V3371" s="64" t="s">
        <v>621</v>
      </c>
    </row>
    <row r="3372" spans="20:22" x14ac:dyDescent="0.2">
      <c r="T3372" s="62" t="s">
        <v>4057</v>
      </c>
      <c r="U3372" s="77" t="s">
        <v>4057</v>
      </c>
      <c r="V3372" s="64" t="s">
        <v>624</v>
      </c>
    </row>
    <row r="3373" spans="20:22" x14ac:dyDescent="0.2">
      <c r="T3373" s="62" t="s">
        <v>4058</v>
      </c>
      <c r="U3373" s="77" t="s">
        <v>4058</v>
      </c>
      <c r="V3373" s="64" t="s">
        <v>643</v>
      </c>
    </row>
    <row r="3374" spans="20:22" x14ac:dyDescent="0.2">
      <c r="T3374" s="62" t="s">
        <v>4059</v>
      </c>
      <c r="U3374" s="77" t="s">
        <v>4059</v>
      </c>
      <c r="V3374" s="64" t="s">
        <v>645</v>
      </c>
    </row>
    <row r="3375" spans="20:22" x14ac:dyDescent="0.2">
      <c r="T3375" s="62" t="s">
        <v>4060</v>
      </c>
      <c r="U3375" s="77" t="s">
        <v>4060</v>
      </c>
      <c r="V3375" s="64" t="s">
        <v>647</v>
      </c>
    </row>
    <row r="3376" spans="20:22" x14ac:dyDescent="0.2">
      <c r="T3376" s="62" t="s">
        <v>4061</v>
      </c>
      <c r="U3376" s="77" t="s">
        <v>4061</v>
      </c>
      <c r="V3376" s="64" t="s">
        <v>650</v>
      </c>
    </row>
    <row r="3377" spans="20:22" x14ac:dyDescent="0.2">
      <c r="T3377" s="62" t="s">
        <v>4062</v>
      </c>
      <c r="U3377" s="77" t="s">
        <v>4062</v>
      </c>
      <c r="V3377" s="64" t="s">
        <v>653</v>
      </c>
    </row>
    <row r="3378" spans="20:22" x14ac:dyDescent="0.2">
      <c r="T3378" s="62" t="s">
        <v>4063</v>
      </c>
      <c r="U3378" s="77" t="s">
        <v>4063</v>
      </c>
      <c r="V3378" s="64" t="s">
        <v>621</v>
      </c>
    </row>
    <row r="3379" spans="20:22" x14ac:dyDescent="0.2">
      <c r="T3379" s="62" t="s">
        <v>4064</v>
      </c>
      <c r="U3379" s="77" t="s">
        <v>4064</v>
      </c>
      <c r="V3379" s="64" t="s">
        <v>624</v>
      </c>
    </row>
    <row r="3380" spans="20:22" x14ac:dyDescent="0.2">
      <c r="T3380" s="62" t="s">
        <v>4065</v>
      </c>
      <c r="U3380" s="77" t="s">
        <v>4065</v>
      </c>
      <c r="V3380" s="64" t="s">
        <v>643</v>
      </c>
    </row>
    <row r="3381" spans="20:22" x14ac:dyDescent="0.2">
      <c r="T3381" s="62" t="s">
        <v>4066</v>
      </c>
      <c r="U3381" s="77" t="s">
        <v>4066</v>
      </c>
      <c r="V3381" s="64" t="s">
        <v>645</v>
      </c>
    </row>
    <row r="3382" spans="20:22" x14ac:dyDescent="0.2">
      <c r="T3382" s="62" t="s">
        <v>4067</v>
      </c>
      <c r="U3382" s="77" t="s">
        <v>4067</v>
      </c>
      <c r="V3382" s="64" t="s">
        <v>647</v>
      </c>
    </row>
    <row r="3383" spans="20:22" x14ac:dyDescent="0.2">
      <c r="T3383" s="62" t="s">
        <v>4068</v>
      </c>
      <c r="U3383" s="77" t="s">
        <v>4068</v>
      </c>
      <c r="V3383" s="64" t="s">
        <v>650</v>
      </c>
    </row>
    <row r="3384" spans="20:22" x14ac:dyDescent="0.2">
      <c r="T3384" s="62" t="s">
        <v>4069</v>
      </c>
      <c r="U3384" s="77" t="s">
        <v>4069</v>
      </c>
      <c r="V3384" s="64" t="s">
        <v>653</v>
      </c>
    </row>
    <row r="3385" spans="20:22" x14ac:dyDescent="0.2">
      <c r="T3385" s="62" t="s">
        <v>4070</v>
      </c>
      <c r="U3385" s="77" t="s">
        <v>4070</v>
      </c>
      <c r="V3385" s="64" t="s">
        <v>621</v>
      </c>
    </row>
    <row r="3386" spans="20:22" x14ac:dyDescent="0.2">
      <c r="T3386" s="62" t="s">
        <v>4071</v>
      </c>
      <c r="U3386" s="77" t="s">
        <v>4071</v>
      </c>
      <c r="V3386" s="64" t="s">
        <v>624</v>
      </c>
    </row>
    <row r="3387" spans="20:22" x14ac:dyDescent="0.2">
      <c r="T3387" s="62" t="s">
        <v>4072</v>
      </c>
      <c r="U3387" s="77" t="s">
        <v>4072</v>
      </c>
      <c r="V3387" s="64" t="s">
        <v>643</v>
      </c>
    </row>
    <row r="3388" spans="20:22" x14ac:dyDescent="0.2">
      <c r="T3388" s="62" t="s">
        <v>4073</v>
      </c>
      <c r="U3388" s="77" t="s">
        <v>4073</v>
      </c>
      <c r="V3388" s="64" t="s">
        <v>645</v>
      </c>
    </row>
    <row r="3389" spans="20:22" x14ac:dyDescent="0.2">
      <c r="T3389" s="62" t="s">
        <v>4074</v>
      </c>
      <c r="U3389" s="77" t="s">
        <v>4074</v>
      </c>
      <c r="V3389" s="64" t="s">
        <v>647</v>
      </c>
    </row>
    <row r="3390" spans="20:22" x14ac:dyDescent="0.2">
      <c r="T3390" s="62" t="s">
        <v>4075</v>
      </c>
      <c r="U3390" s="77" t="s">
        <v>4075</v>
      </c>
      <c r="V3390" s="64" t="s">
        <v>650</v>
      </c>
    </row>
    <row r="3391" spans="20:22" x14ac:dyDescent="0.2">
      <c r="T3391" s="62" t="s">
        <v>4076</v>
      </c>
      <c r="U3391" s="77" t="s">
        <v>4076</v>
      </c>
      <c r="V3391" s="64" t="s">
        <v>653</v>
      </c>
    </row>
    <row r="3392" spans="20:22" x14ac:dyDescent="0.2">
      <c r="T3392" s="62" t="s">
        <v>4077</v>
      </c>
      <c r="U3392" s="77" t="s">
        <v>4077</v>
      </c>
      <c r="V3392" s="64" t="s">
        <v>621</v>
      </c>
    </row>
    <row r="3393" spans="20:22" x14ac:dyDescent="0.2">
      <c r="T3393" s="62" t="s">
        <v>4078</v>
      </c>
      <c r="U3393" s="77" t="s">
        <v>4078</v>
      </c>
      <c r="V3393" s="64" t="s">
        <v>624</v>
      </c>
    </row>
    <row r="3394" spans="20:22" x14ac:dyDescent="0.2">
      <c r="T3394" s="62" t="s">
        <v>4079</v>
      </c>
      <c r="U3394" s="77" t="s">
        <v>4079</v>
      </c>
      <c r="V3394" s="64" t="s">
        <v>643</v>
      </c>
    </row>
    <row r="3395" spans="20:22" x14ac:dyDescent="0.2">
      <c r="T3395" s="62" t="s">
        <v>4080</v>
      </c>
      <c r="U3395" s="77" t="s">
        <v>4080</v>
      </c>
      <c r="V3395" s="64" t="s">
        <v>645</v>
      </c>
    </row>
    <row r="3396" spans="20:22" x14ac:dyDescent="0.2">
      <c r="T3396" s="62" t="s">
        <v>4081</v>
      </c>
      <c r="U3396" s="77" t="s">
        <v>4081</v>
      </c>
      <c r="V3396" s="64" t="s">
        <v>647</v>
      </c>
    </row>
    <row r="3397" spans="20:22" x14ac:dyDescent="0.2">
      <c r="T3397" s="62" t="s">
        <v>4082</v>
      </c>
      <c r="U3397" s="77" t="s">
        <v>4082</v>
      </c>
      <c r="V3397" s="64" t="s">
        <v>650</v>
      </c>
    </row>
    <row r="3398" spans="20:22" x14ac:dyDescent="0.2">
      <c r="T3398" s="62" t="s">
        <v>4083</v>
      </c>
      <c r="U3398" s="77" t="s">
        <v>4083</v>
      </c>
      <c r="V3398" s="64" t="s">
        <v>653</v>
      </c>
    </row>
    <row r="3399" spans="20:22" x14ac:dyDescent="0.2">
      <c r="T3399" s="62" t="s">
        <v>4084</v>
      </c>
      <c r="U3399" s="77" t="s">
        <v>4084</v>
      </c>
      <c r="V3399" s="64" t="s">
        <v>621</v>
      </c>
    </row>
    <row r="3400" spans="20:22" x14ac:dyDescent="0.2">
      <c r="T3400" s="62" t="s">
        <v>4085</v>
      </c>
      <c r="U3400" s="77" t="s">
        <v>4085</v>
      </c>
      <c r="V3400" s="64" t="s">
        <v>624</v>
      </c>
    </row>
    <row r="3401" spans="20:22" x14ac:dyDescent="0.2">
      <c r="T3401" s="62" t="s">
        <v>4086</v>
      </c>
      <c r="U3401" s="77" t="s">
        <v>4086</v>
      </c>
      <c r="V3401" s="64" t="s">
        <v>643</v>
      </c>
    </row>
    <row r="3402" spans="20:22" x14ac:dyDescent="0.2">
      <c r="T3402" s="62" t="s">
        <v>4087</v>
      </c>
      <c r="U3402" s="77" t="s">
        <v>4087</v>
      </c>
      <c r="V3402" s="64" t="s">
        <v>645</v>
      </c>
    </row>
    <row r="3403" spans="20:22" x14ac:dyDescent="0.2">
      <c r="T3403" s="62" t="s">
        <v>4088</v>
      </c>
      <c r="U3403" s="77" t="s">
        <v>4088</v>
      </c>
      <c r="V3403" s="64" t="s">
        <v>647</v>
      </c>
    </row>
    <row r="3404" spans="20:22" x14ac:dyDescent="0.2">
      <c r="T3404" s="62" t="s">
        <v>4089</v>
      </c>
      <c r="U3404" s="77" t="s">
        <v>4089</v>
      </c>
      <c r="V3404" s="64" t="s">
        <v>650</v>
      </c>
    </row>
    <row r="3405" spans="20:22" x14ac:dyDescent="0.2">
      <c r="T3405" s="62" t="s">
        <v>4090</v>
      </c>
      <c r="U3405" s="77" t="s">
        <v>4090</v>
      </c>
      <c r="V3405" s="64" t="s">
        <v>653</v>
      </c>
    </row>
    <row r="3406" spans="20:22" x14ac:dyDescent="0.2">
      <c r="T3406" s="62" t="s">
        <v>4091</v>
      </c>
      <c r="U3406" s="77" t="s">
        <v>4091</v>
      </c>
      <c r="V3406" s="64" t="s">
        <v>621</v>
      </c>
    </row>
    <row r="3407" spans="20:22" x14ac:dyDescent="0.2">
      <c r="T3407" s="62" t="s">
        <v>4092</v>
      </c>
      <c r="U3407" s="77" t="s">
        <v>4092</v>
      </c>
      <c r="V3407" s="64" t="s">
        <v>624</v>
      </c>
    </row>
    <row r="3408" spans="20:22" x14ac:dyDescent="0.2">
      <c r="T3408" s="62" t="s">
        <v>4093</v>
      </c>
      <c r="U3408" s="77" t="s">
        <v>4093</v>
      </c>
      <c r="V3408" s="64" t="s">
        <v>643</v>
      </c>
    </row>
    <row r="3409" spans="20:22" x14ac:dyDescent="0.2">
      <c r="T3409" s="62" t="s">
        <v>4094</v>
      </c>
      <c r="U3409" s="77" t="s">
        <v>4094</v>
      </c>
      <c r="V3409" s="64" t="s">
        <v>645</v>
      </c>
    </row>
    <row r="3410" spans="20:22" x14ac:dyDescent="0.2">
      <c r="T3410" s="62" t="s">
        <v>4095</v>
      </c>
      <c r="U3410" s="77" t="s">
        <v>4095</v>
      </c>
      <c r="V3410" s="64" t="s">
        <v>647</v>
      </c>
    </row>
    <row r="3411" spans="20:22" x14ac:dyDescent="0.2">
      <c r="T3411" s="62" t="s">
        <v>4096</v>
      </c>
      <c r="U3411" s="77" t="s">
        <v>4096</v>
      </c>
      <c r="V3411" s="64" t="s">
        <v>650</v>
      </c>
    </row>
    <row r="3412" spans="20:22" x14ac:dyDescent="0.2">
      <c r="T3412" s="62" t="s">
        <v>4097</v>
      </c>
      <c r="U3412" s="77" t="s">
        <v>4097</v>
      </c>
      <c r="V3412" s="64" t="s">
        <v>653</v>
      </c>
    </row>
    <row r="3413" spans="20:22" x14ac:dyDescent="0.2">
      <c r="T3413" s="62" t="s">
        <v>4098</v>
      </c>
      <c r="U3413" s="77" t="s">
        <v>4098</v>
      </c>
      <c r="V3413" s="64" t="s">
        <v>621</v>
      </c>
    </row>
    <row r="3414" spans="20:22" x14ac:dyDescent="0.2">
      <c r="T3414" s="62" t="s">
        <v>4099</v>
      </c>
      <c r="U3414" s="77" t="s">
        <v>4099</v>
      </c>
      <c r="V3414" s="64" t="s">
        <v>624</v>
      </c>
    </row>
    <row r="3415" spans="20:22" x14ac:dyDescent="0.2">
      <c r="T3415" s="62" t="s">
        <v>4100</v>
      </c>
      <c r="U3415" s="77" t="s">
        <v>4100</v>
      </c>
      <c r="V3415" s="64" t="s">
        <v>643</v>
      </c>
    </row>
    <row r="3416" spans="20:22" x14ac:dyDescent="0.2">
      <c r="T3416" s="62" t="s">
        <v>4101</v>
      </c>
      <c r="U3416" s="77" t="s">
        <v>4101</v>
      </c>
      <c r="V3416" s="64" t="s">
        <v>645</v>
      </c>
    </row>
    <row r="3417" spans="20:22" x14ac:dyDescent="0.2">
      <c r="T3417" s="62" t="s">
        <v>4102</v>
      </c>
      <c r="U3417" s="77" t="s">
        <v>4102</v>
      </c>
      <c r="V3417" s="64" t="s">
        <v>647</v>
      </c>
    </row>
    <row r="3418" spans="20:22" x14ac:dyDescent="0.2">
      <c r="T3418" s="62" t="s">
        <v>4103</v>
      </c>
      <c r="U3418" s="77" t="s">
        <v>4103</v>
      </c>
      <c r="V3418" s="64" t="s">
        <v>650</v>
      </c>
    </row>
    <row r="3419" spans="20:22" x14ac:dyDescent="0.2">
      <c r="T3419" s="62" t="s">
        <v>4104</v>
      </c>
      <c r="U3419" s="77" t="s">
        <v>4104</v>
      </c>
      <c r="V3419" s="64" t="s">
        <v>653</v>
      </c>
    </row>
    <row r="3420" spans="20:22" x14ac:dyDescent="0.2">
      <c r="T3420" s="62" t="s">
        <v>4105</v>
      </c>
      <c r="U3420" s="77" t="s">
        <v>4105</v>
      </c>
      <c r="V3420" s="64" t="s">
        <v>621</v>
      </c>
    </row>
    <row r="3421" spans="20:22" x14ac:dyDescent="0.2">
      <c r="T3421" s="62" t="s">
        <v>4106</v>
      </c>
      <c r="U3421" s="77" t="s">
        <v>4106</v>
      </c>
      <c r="V3421" s="64" t="s">
        <v>624</v>
      </c>
    </row>
    <row r="3422" spans="20:22" x14ac:dyDescent="0.2">
      <c r="T3422" s="62" t="s">
        <v>4107</v>
      </c>
      <c r="U3422" s="77" t="s">
        <v>4107</v>
      </c>
      <c r="V3422" s="64" t="s">
        <v>643</v>
      </c>
    </row>
    <row r="3423" spans="20:22" x14ac:dyDescent="0.2">
      <c r="T3423" s="62" t="s">
        <v>4108</v>
      </c>
      <c r="U3423" s="77" t="s">
        <v>4108</v>
      </c>
      <c r="V3423" s="64" t="s">
        <v>645</v>
      </c>
    </row>
    <row r="3424" spans="20:22" x14ac:dyDescent="0.2">
      <c r="T3424" s="62" t="s">
        <v>4109</v>
      </c>
      <c r="U3424" s="77" t="s">
        <v>4109</v>
      </c>
      <c r="V3424" s="64" t="s">
        <v>647</v>
      </c>
    </row>
    <row r="3425" spans="20:22" x14ac:dyDescent="0.2">
      <c r="T3425" s="62" t="s">
        <v>4110</v>
      </c>
      <c r="U3425" s="77" t="s">
        <v>4110</v>
      </c>
      <c r="V3425" s="64" t="s">
        <v>650</v>
      </c>
    </row>
    <row r="3426" spans="20:22" x14ac:dyDescent="0.2">
      <c r="T3426" s="62" t="s">
        <v>4111</v>
      </c>
      <c r="U3426" s="77" t="s">
        <v>4111</v>
      </c>
      <c r="V3426" s="64" t="s">
        <v>653</v>
      </c>
    </row>
    <row r="3427" spans="20:22" x14ac:dyDescent="0.2">
      <c r="T3427" s="62" t="s">
        <v>4112</v>
      </c>
      <c r="U3427" s="77" t="s">
        <v>4112</v>
      </c>
      <c r="V3427" s="64" t="s">
        <v>621</v>
      </c>
    </row>
    <row r="3428" spans="20:22" x14ac:dyDescent="0.2">
      <c r="T3428" s="62" t="s">
        <v>4113</v>
      </c>
      <c r="U3428" s="77" t="s">
        <v>4113</v>
      </c>
      <c r="V3428" s="64" t="s">
        <v>624</v>
      </c>
    </row>
    <row r="3429" spans="20:22" x14ac:dyDescent="0.2">
      <c r="T3429" s="62" t="s">
        <v>4114</v>
      </c>
      <c r="U3429" s="77" t="s">
        <v>4114</v>
      </c>
      <c r="V3429" s="64" t="s">
        <v>643</v>
      </c>
    </row>
    <row r="3430" spans="20:22" x14ac:dyDescent="0.2">
      <c r="T3430" s="62" t="s">
        <v>4115</v>
      </c>
      <c r="U3430" s="77" t="s">
        <v>4115</v>
      </c>
      <c r="V3430" s="64" t="s">
        <v>645</v>
      </c>
    </row>
    <row r="3431" spans="20:22" x14ac:dyDescent="0.2">
      <c r="T3431" s="62" t="s">
        <v>4116</v>
      </c>
      <c r="U3431" s="77" t="s">
        <v>4116</v>
      </c>
      <c r="V3431" s="64" t="s">
        <v>647</v>
      </c>
    </row>
    <row r="3432" spans="20:22" x14ac:dyDescent="0.2">
      <c r="T3432" s="62" t="s">
        <v>4117</v>
      </c>
      <c r="U3432" s="77" t="s">
        <v>4117</v>
      </c>
      <c r="V3432" s="64" t="s">
        <v>650</v>
      </c>
    </row>
    <row r="3433" spans="20:22" x14ac:dyDescent="0.2">
      <c r="T3433" s="62" t="s">
        <v>4118</v>
      </c>
      <c r="U3433" s="77" t="s">
        <v>4118</v>
      </c>
      <c r="V3433" s="64" t="s">
        <v>653</v>
      </c>
    </row>
    <row r="3434" spans="20:22" x14ac:dyDescent="0.2">
      <c r="T3434" s="62" t="s">
        <v>4119</v>
      </c>
      <c r="U3434" s="77" t="s">
        <v>4119</v>
      </c>
      <c r="V3434" s="64" t="s">
        <v>621</v>
      </c>
    </row>
    <row r="3435" spans="20:22" x14ac:dyDescent="0.2">
      <c r="T3435" s="62" t="s">
        <v>4120</v>
      </c>
      <c r="U3435" s="77" t="s">
        <v>4120</v>
      </c>
      <c r="V3435" s="64" t="s">
        <v>624</v>
      </c>
    </row>
    <row r="3436" spans="20:22" x14ac:dyDescent="0.2">
      <c r="T3436" s="62" t="s">
        <v>4121</v>
      </c>
      <c r="U3436" s="77" t="s">
        <v>4121</v>
      </c>
      <c r="V3436" s="64" t="s">
        <v>643</v>
      </c>
    </row>
    <row r="3437" spans="20:22" x14ac:dyDescent="0.2">
      <c r="T3437" s="62" t="s">
        <v>4122</v>
      </c>
      <c r="U3437" s="77" t="s">
        <v>4122</v>
      </c>
      <c r="V3437" s="64" t="s">
        <v>645</v>
      </c>
    </row>
    <row r="3438" spans="20:22" x14ac:dyDescent="0.2">
      <c r="T3438" s="62" t="s">
        <v>4123</v>
      </c>
      <c r="U3438" s="77" t="s">
        <v>4123</v>
      </c>
      <c r="V3438" s="64" t="s">
        <v>647</v>
      </c>
    </row>
    <row r="3439" spans="20:22" x14ac:dyDescent="0.2">
      <c r="T3439" s="62" t="s">
        <v>4124</v>
      </c>
      <c r="U3439" s="77" t="s">
        <v>4124</v>
      </c>
      <c r="V3439" s="64" t="s">
        <v>650</v>
      </c>
    </row>
    <row r="3440" spans="20:22" x14ac:dyDescent="0.2">
      <c r="T3440" s="62" t="s">
        <v>4125</v>
      </c>
      <c r="U3440" s="77" t="s">
        <v>4125</v>
      </c>
      <c r="V3440" s="64" t="s">
        <v>653</v>
      </c>
    </row>
    <row r="3441" spans="20:22" x14ac:dyDescent="0.2">
      <c r="T3441" s="62" t="s">
        <v>4126</v>
      </c>
      <c r="U3441" s="77" t="s">
        <v>4126</v>
      </c>
      <c r="V3441" s="64" t="s">
        <v>621</v>
      </c>
    </row>
    <row r="3442" spans="20:22" x14ac:dyDescent="0.2">
      <c r="T3442" s="62" t="s">
        <v>4127</v>
      </c>
      <c r="U3442" s="77" t="s">
        <v>4127</v>
      </c>
      <c r="V3442" s="64" t="s">
        <v>624</v>
      </c>
    </row>
    <row r="3443" spans="20:22" x14ac:dyDescent="0.2">
      <c r="T3443" s="62" t="s">
        <v>4128</v>
      </c>
      <c r="U3443" s="77" t="s">
        <v>4128</v>
      </c>
      <c r="V3443" s="64" t="s">
        <v>643</v>
      </c>
    </row>
    <row r="3444" spans="20:22" x14ac:dyDescent="0.2">
      <c r="T3444" s="62" t="s">
        <v>4129</v>
      </c>
      <c r="U3444" s="77" t="s">
        <v>4129</v>
      </c>
      <c r="V3444" s="64" t="s">
        <v>645</v>
      </c>
    </row>
    <row r="3445" spans="20:22" x14ac:dyDescent="0.2">
      <c r="T3445" s="62" t="s">
        <v>4130</v>
      </c>
      <c r="U3445" s="77" t="s">
        <v>4130</v>
      </c>
      <c r="V3445" s="64" t="s">
        <v>647</v>
      </c>
    </row>
    <row r="3446" spans="20:22" x14ac:dyDescent="0.2">
      <c r="T3446" s="62" t="s">
        <v>4131</v>
      </c>
      <c r="U3446" s="77" t="s">
        <v>4131</v>
      </c>
      <c r="V3446" s="64" t="s">
        <v>650</v>
      </c>
    </row>
    <row r="3447" spans="20:22" x14ac:dyDescent="0.2">
      <c r="T3447" s="62" t="s">
        <v>4132</v>
      </c>
      <c r="U3447" s="77" t="s">
        <v>4132</v>
      </c>
      <c r="V3447" s="64" t="s">
        <v>653</v>
      </c>
    </row>
    <row r="3448" spans="20:22" x14ac:dyDescent="0.2">
      <c r="T3448" s="62" t="s">
        <v>4133</v>
      </c>
      <c r="U3448" s="77" t="s">
        <v>4133</v>
      </c>
      <c r="V3448" s="64" t="s">
        <v>621</v>
      </c>
    </row>
    <row r="3449" spans="20:22" x14ac:dyDescent="0.2">
      <c r="T3449" s="62" t="s">
        <v>4134</v>
      </c>
      <c r="U3449" s="77" t="s">
        <v>4134</v>
      </c>
      <c r="V3449" s="64" t="s">
        <v>624</v>
      </c>
    </row>
    <row r="3450" spans="20:22" x14ac:dyDescent="0.2">
      <c r="T3450" s="62" t="s">
        <v>4135</v>
      </c>
      <c r="U3450" s="77" t="s">
        <v>4135</v>
      </c>
      <c r="V3450" s="64" t="s">
        <v>643</v>
      </c>
    </row>
    <row r="3451" spans="20:22" x14ac:dyDescent="0.2">
      <c r="T3451" s="62" t="s">
        <v>4136</v>
      </c>
      <c r="U3451" s="77" t="s">
        <v>4136</v>
      </c>
      <c r="V3451" s="64" t="s">
        <v>645</v>
      </c>
    </row>
    <row r="3452" spans="20:22" x14ac:dyDescent="0.2">
      <c r="T3452" s="62" t="s">
        <v>4137</v>
      </c>
      <c r="U3452" s="77" t="s">
        <v>4137</v>
      </c>
      <c r="V3452" s="64" t="s">
        <v>647</v>
      </c>
    </row>
    <row r="3453" spans="20:22" x14ac:dyDescent="0.2">
      <c r="T3453" s="62" t="s">
        <v>4138</v>
      </c>
      <c r="U3453" s="77" t="s">
        <v>4138</v>
      </c>
      <c r="V3453" s="64" t="s">
        <v>650</v>
      </c>
    </row>
    <row r="3454" spans="20:22" x14ac:dyDescent="0.2">
      <c r="T3454" s="62" t="s">
        <v>4139</v>
      </c>
      <c r="U3454" s="77" t="s">
        <v>4139</v>
      </c>
      <c r="V3454" s="64" t="s">
        <v>653</v>
      </c>
    </row>
    <row r="3455" spans="20:22" x14ac:dyDescent="0.2">
      <c r="T3455" s="62" t="s">
        <v>4140</v>
      </c>
      <c r="U3455" s="77" t="s">
        <v>4140</v>
      </c>
      <c r="V3455" s="64" t="s">
        <v>621</v>
      </c>
    </row>
    <row r="3456" spans="20:22" x14ac:dyDescent="0.2">
      <c r="T3456" s="62" t="s">
        <v>4141</v>
      </c>
      <c r="U3456" s="77" t="s">
        <v>4141</v>
      </c>
      <c r="V3456" s="64" t="s">
        <v>624</v>
      </c>
    </row>
    <row r="3457" spans="20:22" x14ac:dyDescent="0.2">
      <c r="T3457" s="62" t="s">
        <v>4142</v>
      </c>
      <c r="U3457" s="77" t="s">
        <v>4142</v>
      </c>
      <c r="V3457" s="64" t="s">
        <v>643</v>
      </c>
    </row>
    <row r="3458" spans="20:22" x14ac:dyDescent="0.2">
      <c r="T3458" s="62" t="s">
        <v>4143</v>
      </c>
      <c r="U3458" s="77" t="s">
        <v>4143</v>
      </c>
      <c r="V3458" s="64" t="s">
        <v>645</v>
      </c>
    </row>
    <row r="3459" spans="20:22" x14ac:dyDescent="0.2">
      <c r="T3459" s="62" t="s">
        <v>4144</v>
      </c>
      <c r="U3459" s="77" t="s">
        <v>4144</v>
      </c>
      <c r="V3459" s="64" t="s">
        <v>647</v>
      </c>
    </row>
    <row r="3460" spans="20:22" x14ac:dyDescent="0.2">
      <c r="T3460" s="62" t="s">
        <v>4145</v>
      </c>
      <c r="U3460" s="77" t="s">
        <v>4145</v>
      </c>
      <c r="V3460" s="64" t="s">
        <v>650</v>
      </c>
    </row>
    <row r="3461" spans="20:22" x14ac:dyDescent="0.2">
      <c r="T3461" s="62" t="s">
        <v>4146</v>
      </c>
      <c r="U3461" s="77" t="s">
        <v>4146</v>
      </c>
      <c r="V3461" s="64" t="s">
        <v>653</v>
      </c>
    </row>
    <row r="3462" spans="20:22" x14ac:dyDescent="0.2">
      <c r="T3462" s="62" t="s">
        <v>4147</v>
      </c>
      <c r="U3462" s="77" t="s">
        <v>4147</v>
      </c>
      <c r="V3462" s="64" t="s">
        <v>621</v>
      </c>
    </row>
    <row r="3463" spans="20:22" x14ac:dyDescent="0.2">
      <c r="T3463" s="62" t="s">
        <v>4148</v>
      </c>
      <c r="U3463" s="77" t="s">
        <v>4148</v>
      </c>
      <c r="V3463" s="64" t="s">
        <v>624</v>
      </c>
    </row>
    <row r="3464" spans="20:22" x14ac:dyDescent="0.2">
      <c r="T3464" s="62" t="s">
        <v>4149</v>
      </c>
      <c r="U3464" s="77" t="s">
        <v>4149</v>
      </c>
      <c r="V3464" s="64" t="s">
        <v>643</v>
      </c>
    </row>
    <row r="3465" spans="20:22" x14ac:dyDescent="0.2">
      <c r="T3465" s="62" t="s">
        <v>4150</v>
      </c>
      <c r="U3465" s="77" t="s">
        <v>4150</v>
      </c>
      <c r="V3465" s="64" t="s">
        <v>645</v>
      </c>
    </row>
    <row r="3466" spans="20:22" x14ac:dyDescent="0.2">
      <c r="T3466" s="62" t="s">
        <v>4151</v>
      </c>
      <c r="U3466" s="77" t="s">
        <v>4151</v>
      </c>
      <c r="V3466" s="64" t="s">
        <v>647</v>
      </c>
    </row>
    <row r="3467" spans="20:22" x14ac:dyDescent="0.2">
      <c r="T3467" s="62" t="s">
        <v>4152</v>
      </c>
      <c r="U3467" s="77" t="s">
        <v>4152</v>
      </c>
      <c r="V3467" s="64" t="s">
        <v>650</v>
      </c>
    </row>
    <row r="3468" spans="20:22" x14ac:dyDescent="0.2">
      <c r="T3468" s="62" t="s">
        <v>4153</v>
      </c>
      <c r="U3468" s="77" t="s">
        <v>4153</v>
      </c>
      <c r="V3468" s="64" t="s">
        <v>653</v>
      </c>
    </row>
    <row r="3469" spans="20:22" x14ac:dyDescent="0.2">
      <c r="T3469" s="62" t="s">
        <v>4154</v>
      </c>
      <c r="U3469" s="77" t="s">
        <v>4154</v>
      </c>
      <c r="V3469" s="64" t="s">
        <v>621</v>
      </c>
    </row>
    <row r="3470" spans="20:22" x14ac:dyDescent="0.2">
      <c r="T3470" s="62" t="s">
        <v>4155</v>
      </c>
      <c r="U3470" s="77" t="s">
        <v>4155</v>
      </c>
      <c r="V3470" s="64" t="s">
        <v>624</v>
      </c>
    </row>
    <row r="3471" spans="20:22" x14ac:dyDescent="0.2">
      <c r="T3471" s="62" t="s">
        <v>4156</v>
      </c>
      <c r="U3471" s="77" t="s">
        <v>4156</v>
      </c>
      <c r="V3471" s="64" t="s">
        <v>643</v>
      </c>
    </row>
    <row r="3472" spans="20:22" x14ac:dyDescent="0.2">
      <c r="T3472" s="62" t="s">
        <v>4157</v>
      </c>
      <c r="U3472" s="77" t="s">
        <v>4157</v>
      </c>
      <c r="V3472" s="64" t="s">
        <v>645</v>
      </c>
    </row>
    <row r="3473" spans="20:22" x14ac:dyDescent="0.2">
      <c r="T3473" s="62" t="s">
        <v>4158</v>
      </c>
      <c r="U3473" s="77" t="s">
        <v>4158</v>
      </c>
      <c r="V3473" s="64" t="s">
        <v>647</v>
      </c>
    </row>
    <row r="3474" spans="20:22" x14ac:dyDescent="0.2">
      <c r="T3474" s="62" t="s">
        <v>4159</v>
      </c>
      <c r="U3474" s="77" t="s">
        <v>4159</v>
      </c>
      <c r="V3474" s="64" t="s">
        <v>650</v>
      </c>
    </row>
    <row r="3475" spans="20:22" x14ac:dyDescent="0.2">
      <c r="T3475" s="62" t="s">
        <v>4160</v>
      </c>
      <c r="U3475" s="77" t="s">
        <v>4160</v>
      </c>
      <c r="V3475" s="64" t="s">
        <v>653</v>
      </c>
    </row>
    <row r="3476" spans="20:22" x14ac:dyDescent="0.2">
      <c r="T3476" s="62" t="s">
        <v>4161</v>
      </c>
      <c r="U3476" s="77" t="s">
        <v>4161</v>
      </c>
      <c r="V3476" s="64" t="s">
        <v>621</v>
      </c>
    </row>
    <row r="3477" spans="20:22" x14ac:dyDescent="0.2">
      <c r="T3477" s="62" t="s">
        <v>4162</v>
      </c>
      <c r="U3477" s="77" t="s">
        <v>4162</v>
      </c>
      <c r="V3477" s="64" t="s">
        <v>624</v>
      </c>
    </row>
    <row r="3478" spans="20:22" x14ac:dyDescent="0.2">
      <c r="T3478" s="62" t="s">
        <v>4163</v>
      </c>
      <c r="U3478" s="77" t="s">
        <v>4163</v>
      </c>
      <c r="V3478" s="64" t="s">
        <v>643</v>
      </c>
    </row>
    <row r="3479" spans="20:22" x14ac:dyDescent="0.2">
      <c r="T3479" s="62" t="s">
        <v>4164</v>
      </c>
      <c r="U3479" s="77" t="s">
        <v>4164</v>
      </c>
      <c r="V3479" s="64" t="s">
        <v>645</v>
      </c>
    </row>
    <row r="3480" spans="20:22" x14ac:dyDescent="0.2">
      <c r="T3480" s="62" t="s">
        <v>4165</v>
      </c>
      <c r="U3480" s="77" t="s">
        <v>4165</v>
      </c>
      <c r="V3480" s="64" t="s">
        <v>647</v>
      </c>
    </row>
    <row r="3481" spans="20:22" x14ac:dyDescent="0.2">
      <c r="T3481" s="62" t="s">
        <v>4166</v>
      </c>
      <c r="U3481" s="77" t="s">
        <v>4166</v>
      </c>
      <c r="V3481" s="64" t="s">
        <v>650</v>
      </c>
    </row>
    <row r="3482" spans="20:22" x14ac:dyDescent="0.2">
      <c r="T3482" s="62" t="s">
        <v>4167</v>
      </c>
      <c r="U3482" s="77" t="s">
        <v>4167</v>
      </c>
      <c r="V3482" s="64" t="s">
        <v>653</v>
      </c>
    </row>
    <row r="3483" spans="20:22" x14ac:dyDescent="0.2">
      <c r="T3483" s="62" t="s">
        <v>4168</v>
      </c>
      <c r="U3483" s="77" t="s">
        <v>4168</v>
      </c>
      <c r="V3483" s="64" t="s">
        <v>621</v>
      </c>
    </row>
    <row r="3484" spans="20:22" x14ac:dyDescent="0.2">
      <c r="T3484" s="62" t="s">
        <v>4169</v>
      </c>
      <c r="U3484" s="77" t="s">
        <v>4169</v>
      </c>
      <c r="V3484" s="64" t="s">
        <v>624</v>
      </c>
    </row>
    <row r="3485" spans="20:22" x14ac:dyDescent="0.2">
      <c r="T3485" s="62" t="s">
        <v>4170</v>
      </c>
      <c r="U3485" s="77" t="s">
        <v>4170</v>
      </c>
      <c r="V3485" s="64" t="s">
        <v>643</v>
      </c>
    </row>
    <row r="3486" spans="20:22" x14ac:dyDescent="0.2">
      <c r="T3486" s="62" t="s">
        <v>4171</v>
      </c>
      <c r="U3486" s="77" t="s">
        <v>4171</v>
      </c>
      <c r="V3486" s="64" t="s">
        <v>645</v>
      </c>
    </row>
    <row r="3487" spans="20:22" x14ac:dyDescent="0.2">
      <c r="T3487" s="62" t="s">
        <v>4172</v>
      </c>
      <c r="U3487" s="77" t="s">
        <v>4172</v>
      </c>
      <c r="V3487" s="64" t="s">
        <v>647</v>
      </c>
    </row>
    <row r="3488" spans="20:22" x14ac:dyDescent="0.2">
      <c r="T3488" s="62" t="s">
        <v>4173</v>
      </c>
      <c r="U3488" s="77" t="s">
        <v>4173</v>
      </c>
      <c r="V3488" s="64" t="s">
        <v>650</v>
      </c>
    </row>
    <row r="3489" spans="20:22" x14ac:dyDescent="0.2">
      <c r="T3489" s="62" t="s">
        <v>4174</v>
      </c>
      <c r="U3489" s="77" t="s">
        <v>4174</v>
      </c>
      <c r="V3489" s="64" t="s">
        <v>653</v>
      </c>
    </row>
    <row r="3490" spans="20:22" x14ac:dyDescent="0.2">
      <c r="T3490" s="62" t="s">
        <v>4175</v>
      </c>
      <c r="U3490" s="77" t="s">
        <v>4175</v>
      </c>
      <c r="V3490" s="64" t="s">
        <v>621</v>
      </c>
    </row>
    <row r="3491" spans="20:22" x14ac:dyDescent="0.2">
      <c r="T3491" s="62" t="s">
        <v>4176</v>
      </c>
      <c r="U3491" s="77" t="s">
        <v>4176</v>
      </c>
      <c r="V3491" s="64" t="s">
        <v>624</v>
      </c>
    </row>
    <row r="3492" spans="20:22" x14ac:dyDescent="0.2">
      <c r="T3492" s="62" t="s">
        <v>4177</v>
      </c>
      <c r="U3492" s="77" t="s">
        <v>4177</v>
      </c>
      <c r="V3492" s="64" t="s">
        <v>643</v>
      </c>
    </row>
    <row r="3493" spans="20:22" x14ac:dyDescent="0.2">
      <c r="T3493" s="62" t="s">
        <v>4178</v>
      </c>
      <c r="U3493" s="77" t="s">
        <v>4178</v>
      </c>
      <c r="V3493" s="64" t="s">
        <v>645</v>
      </c>
    </row>
    <row r="3494" spans="20:22" x14ac:dyDescent="0.2">
      <c r="T3494" s="62" t="s">
        <v>4179</v>
      </c>
      <c r="U3494" s="77" t="s">
        <v>4179</v>
      </c>
      <c r="V3494" s="64" t="s">
        <v>647</v>
      </c>
    </row>
    <row r="3495" spans="20:22" x14ac:dyDescent="0.2">
      <c r="T3495" s="62" t="s">
        <v>4180</v>
      </c>
      <c r="U3495" s="77" t="s">
        <v>4180</v>
      </c>
      <c r="V3495" s="64" t="s">
        <v>650</v>
      </c>
    </row>
    <row r="3496" spans="20:22" x14ac:dyDescent="0.2">
      <c r="T3496" s="62" t="s">
        <v>4181</v>
      </c>
      <c r="U3496" s="77" t="s">
        <v>4181</v>
      </c>
      <c r="V3496" s="64" t="s">
        <v>653</v>
      </c>
    </row>
    <row r="3497" spans="20:22" x14ac:dyDescent="0.2">
      <c r="T3497" s="62" t="s">
        <v>4182</v>
      </c>
      <c r="U3497" s="77" t="s">
        <v>4182</v>
      </c>
      <c r="V3497" s="64" t="s">
        <v>621</v>
      </c>
    </row>
    <row r="3498" spans="20:22" x14ac:dyDescent="0.2">
      <c r="T3498" s="62" t="s">
        <v>4183</v>
      </c>
      <c r="U3498" s="77" t="s">
        <v>4183</v>
      </c>
      <c r="V3498" s="64" t="s">
        <v>624</v>
      </c>
    </row>
    <row r="3499" spans="20:22" x14ac:dyDescent="0.2">
      <c r="T3499" s="62" t="s">
        <v>4184</v>
      </c>
      <c r="U3499" s="77" t="s">
        <v>4184</v>
      </c>
      <c r="V3499" s="64" t="s">
        <v>643</v>
      </c>
    </row>
    <row r="3500" spans="20:22" x14ac:dyDescent="0.2">
      <c r="T3500" s="62" t="s">
        <v>4185</v>
      </c>
      <c r="U3500" s="77" t="s">
        <v>4185</v>
      </c>
      <c r="V3500" s="64" t="s">
        <v>645</v>
      </c>
    </row>
    <row r="3501" spans="20:22" x14ac:dyDescent="0.2">
      <c r="T3501" s="62" t="s">
        <v>4186</v>
      </c>
      <c r="U3501" s="77" t="s">
        <v>4186</v>
      </c>
      <c r="V3501" s="64" t="s">
        <v>647</v>
      </c>
    </row>
    <row r="3502" spans="20:22" x14ac:dyDescent="0.2">
      <c r="T3502" s="62" t="s">
        <v>4187</v>
      </c>
      <c r="U3502" s="77" t="s">
        <v>4187</v>
      </c>
      <c r="V3502" s="64" t="s">
        <v>650</v>
      </c>
    </row>
    <row r="3503" spans="20:22" x14ac:dyDescent="0.2">
      <c r="T3503" s="62" t="s">
        <v>4188</v>
      </c>
      <c r="U3503" s="77" t="s">
        <v>4188</v>
      </c>
      <c r="V3503" s="64" t="s">
        <v>653</v>
      </c>
    </row>
    <row r="3504" spans="20:22" x14ac:dyDescent="0.2">
      <c r="T3504" s="62" t="s">
        <v>4189</v>
      </c>
      <c r="U3504" s="77" t="s">
        <v>4189</v>
      </c>
      <c r="V3504" s="64" t="s">
        <v>621</v>
      </c>
    </row>
    <row r="3505" spans="20:22" x14ac:dyDescent="0.2">
      <c r="T3505" s="62" t="s">
        <v>4190</v>
      </c>
      <c r="U3505" s="77" t="s">
        <v>4190</v>
      </c>
      <c r="V3505" s="64" t="s">
        <v>624</v>
      </c>
    </row>
    <row r="3506" spans="20:22" x14ac:dyDescent="0.2">
      <c r="T3506" s="62" t="s">
        <v>4191</v>
      </c>
      <c r="U3506" s="77" t="s">
        <v>4191</v>
      </c>
      <c r="V3506" s="64" t="s">
        <v>643</v>
      </c>
    </row>
    <row r="3507" spans="20:22" x14ac:dyDescent="0.2">
      <c r="T3507" s="62" t="s">
        <v>4192</v>
      </c>
      <c r="U3507" s="77" t="s">
        <v>4192</v>
      </c>
      <c r="V3507" s="64" t="s">
        <v>645</v>
      </c>
    </row>
    <row r="3508" spans="20:22" x14ac:dyDescent="0.2">
      <c r="T3508" s="62" t="s">
        <v>4193</v>
      </c>
      <c r="U3508" s="77" t="s">
        <v>4193</v>
      </c>
      <c r="V3508" s="64" t="s">
        <v>647</v>
      </c>
    </row>
    <row r="3509" spans="20:22" x14ac:dyDescent="0.2">
      <c r="T3509" s="62" t="s">
        <v>4194</v>
      </c>
      <c r="U3509" s="77" t="s">
        <v>4194</v>
      </c>
      <c r="V3509" s="64" t="s">
        <v>650</v>
      </c>
    </row>
    <row r="3510" spans="20:22" x14ac:dyDescent="0.2">
      <c r="T3510" s="62" t="s">
        <v>4195</v>
      </c>
      <c r="U3510" s="77" t="s">
        <v>4195</v>
      </c>
      <c r="V3510" s="64" t="s">
        <v>653</v>
      </c>
    </row>
    <row r="3511" spans="20:22" x14ac:dyDescent="0.2">
      <c r="T3511" s="62" t="s">
        <v>4196</v>
      </c>
      <c r="U3511" s="77" t="s">
        <v>4196</v>
      </c>
      <c r="V3511" s="64" t="s">
        <v>621</v>
      </c>
    </row>
    <row r="3512" spans="20:22" x14ac:dyDescent="0.2">
      <c r="T3512" s="62" t="s">
        <v>4197</v>
      </c>
      <c r="U3512" s="77" t="s">
        <v>4197</v>
      </c>
      <c r="V3512" s="64" t="s">
        <v>624</v>
      </c>
    </row>
    <row r="3513" spans="20:22" x14ac:dyDescent="0.2">
      <c r="T3513" s="62" t="s">
        <v>4198</v>
      </c>
      <c r="U3513" s="77" t="s">
        <v>4198</v>
      </c>
      <c r="V3513" s="64" t="s">
        <v>643</v>
      </c>
    </row>
    <row r="3514" spans="20:22" x14ac:dyDescent="0.2">
      <c r="T3514" s="62" t="s">
        <v>4199</v>
      </c>
      <c r="U3514" s="77" t="s">
        <v>4199</v>
      </c>
      <c r="V3514" s="64" t="s">
        <v>645</v>
      </c>
    </row>
    <row r="3515" spans="20:22" x14ac:dyDescent="0.2">
      <c r="T3515" s="62" t="s">
        <v>4200</v>
      </c>
      <c r="U3515" s="77" t="s">
        <v>4200</v>
      </c>
      <c r="V3515" s="64" t="s">
        <v>647</v>
      </c>
    </row>
    <row r="3516" spans="20:22" x14ac:dyDescent="0.2">
      <c r="T3516" s="62" t="s">
        <v>4201</v>
      </c>
      <c r="U3516" s="77" t="s">
        <v>4201</v>
      </c>
      <c r="V3516" s="64" t="s">
        <v>650</v>
      </c>
    </row>
    <row r="3517" spans="20:22" x14ac:dyDescent="0.2">
      <c r="T3517" s="62" t="s">
        <v>4202</v>
      </c>
      <c r="U3517" s="77" t="s">
        <v>4202</v>
      </c>
      <c r="V3517" s="64" t="s">
        <v>653</v>
      </c>
    </row>
    <row r="3518" spans="20:22" x14ac:dyDescent="0.2">
      <c r="T3518" s="62" t="s">
        <v>4203</v>
      </c>
      <c r="U3518" s="77" t="s">
        <v>4203</v>
      </c>
      <c r="V3518" s="64" t="s">
        <v>621</v>
      </c>
    </row>
    <row r="3519" spans="20:22" x14ac:dyDescent="0.2">
      <c r="T3519" s="62" t="s">
        <v>4204</v>
      </c>
      <c r="U3519" s="77" t="s">
        <v>4204</v>
      </c>
      <c r="V3519" s="64" t="s">
        <v>624</v>
      </c>
    </row>
    <row r="3520" spans="20:22" x14ac:dyDescent="0.2">
      <c r="T3520" s="62" t="s">
        <v>4205</v>
      </c>
      <c r="U3520" s="77" t="s">
        <v>4205</v>
      </c>
      <c r="V3520" s="64" t="s">
        <v>643</v>
      </c>
    </row>
    <row r="3521" spans="20:22" x14ac:dyDescent="0.2">
      <c r="T3521" s="62" t="s">
        <v>4206</v>
      </c>
      <c r="U3521" s="77" t="s">
        <v>4206</v>
      </c>
      <c r="V3521" s="64" t="s">
        <v>645</v>
      </c>
    </row>
    <row r="3522" spans="20:22" x14ac:dyDescent="0.2">
      <c r="T3522" s="62" t="s">
        <v>4207</v>
      </c>
      <c r="U3522" s="77" t="s">
        <v>4207</v>
      </c>
      <c r="V3522" s="64" t="s">
        <v>647</v>
      </c>
    </row>
    <row r="3523" spans="20:22" x14ac:dyDescent="0.2">
      <c r="T3523" s="62" t="s">
        <v>4208</v>
      </c>
      <c r="U3523" s="77" t="s">
        <v>4208</v>
      </c>
      <c r="V3523" s="64" t="s">
        <v>650</v>
      </c>
    </row>
    <row r="3524" spans="20:22" x14ac:dyDescent="0.2">
      <c r="T3524" s="62" t="s">
        <v>4209</v>
      </c>
      <c r="U3524" s="77" t="s">
        <v>4209</v>
      </c>
      <c r="V3524" s="64" t="s">
        <v>653</v>
      </c>
    </row>
    <row r="3525" spans="20:22" x14ac:dyDescent="0.2">
      <c r="T3525" s="62" t="s">
        <v>4210</v>
      </c>
      <c r="U3525" s="77" t="s">
        <v>4210</v>
      </c>
      <c r="V3525" s="64" t="s">
        <v>621</v>
      </c>
    </row>
    <row r="3526" spans="20:22" x14ac:dyDescent="0.2">
      <c r="T3526" s="62" t="s">
        <v>4211</v>
      </c>
      <c r="U3526" s="77" t="s">
        <v>4211</v>
      </c>
      <c r="V3526" s="64" t="s">
        <v>624</v>
      </c>
    </row>
    <row r="3527" spans="20:22" x14ac:dyDescent="0.2">
      <c r="T3527" s="62" t="s">
        <v>4212</v>
      </c>
      <c r="U3527" s="77" t="s">
        <v>4212</v>
      </c>
      <c r="V3527" s="64" t="s">
        <v>643</v>
      </c>
    </row>
    <row r="3528" spans="20:22" x14ac:dyDescent="0.2">
      <c r="T3528" s="62" t="s">
        <v>4213</v>
      </c>
      <c r="U3528" s="77" t="s">
        <v>4213</v>
      </c>
      <c r="V3528" s="64" t="s">
        <v>645</v>
      </c>
    </row>
    <row r="3529" spans="20:22" x14ac:dyDescent="0.2">
      <c r="T3529" s="62" t="s">
        <v>4214</v>
      </c>
      <c r="U3529" s="77" t="s">
        <v>4214</v>
      </c>
      <c r="V3529" s="64" t="s">
        <v>647</v>
      </c>
    </row>
    <row r="3530" spans="20:22" x14ac:dyDescent="0.2">
      <c r="T3530" s="62" t="s">
        <v>4215</v>
      </c>
      <c r="U3530" s="77" t="s">
        <v>4215</v>
      </c>
      <c r="V3530" s="64" t="s">
        <v>650</v>
      </c>
    </row>
    <row r="3531" spans="20:22" x14ac:dyDescent="0.2">
      <c r="T3531" s="62" t="s">
        <v>4216</v>
      </c>
      <c r="U3531" s="77" t="s">
        <v>4216</v>
      </c>
      <c r="V3531" s="64" t="s">
        <v>653</v>
      </c>
    </row>
    <row r="3532" spans="20:22" x14ac:dyDescent="0.2">
      <c r="T3532" s="62" t="s">
        <v>4217</v>
      </c>
      <c r="U3532" s="77" t="s">
        <v>4217</v>
      </c>
      <c r="V3532" s="64" t="s">
        <v>621</v>
      </c>
    </row>
    <row r="3533" spans="20:22" x14ac:dyDescent="0.2">
      <c r="T3533" s="62" t="s">
        <v>4218</v>
      </c>
      <c r="U3533" s="77" t="s">
        <v>4218</v>
      </c>
      <c r="V3533" s="64" t="s">
        <v>624</v>
      </c>
    </row>
    <row r="3534" spans="20:22" x14ac:dyDescent="0.2">
      <c r="T3534" s="62" t="s">
        <v>4219</v>
      </c>
      <c r="U3534" s="77" t="s">
        <v>4219</v>
      </c>
      <c r="V3534" s="64" t="s">
        <v>643</v>
      </c>
    </row>
    <row r="3535" spans="20:22" x14ac:dyDescent="0.2">
      <c r="T3535" s="62" t="s">
        <v>4220</v>
      </c>
      <c r="U3535" s="77" t="s">
        <v>4220</v>
      </c>
      <c r="V3535" s="64" t="s">
        <v>645</v>
      </c>
    </row>
    <row r="3536" spans="20:22" x14ac:dyDescent="0.2">
      <c r="T3536" s="62" t="s">
        <v>4221</v>
      </c>
      <c r="U3536" s="77" t="s">
        <v>4221</v>
      </c>
      <c r="V3536" s="64" t="s">
        <v>647</v>
      </c>
    </row>
    <row r="3537" spans="20:22" x14ac:dyDescent="0.2">
      <c r="T3537" s="62" t="s">
        <v>4222</v>
      </c>
      <c r="U3537" s="77" t="s">
        <v>4222</v>
      </c>
      <c r="V3537" s="64" t="s">
        <v>650</v>
      </c>
    </row>
    <row r="3538" spans="20:22" x14ac:dyDescent="0.2">
      <c r="T3538" s="62" t="s">
        <v>4223</v>
      </c>
      <c r="U3538" s="77" t="s">
        <v>4223</v>
      </c>
      <c r="V3538" s="64" t="s">
        <v>653</v>
      </c>
    </row>
    <row r="3539" spans="20:22" x14ac:dyDescent="0.2">
      <c r="T3539" s="62" t="s">
        <v>4224</v>
      </c>
      <c r="U3539" s="77" t="s">
        <v>4224</v>
      </c>
      <c r="V3539" s="64" t="s">
        <v>621</v>
      </c>
    </row>
    <row r="3540" spans="20:22" x14ac:dyDescent="0.2">
      <c r="T3540" s="62" t="s">
        <v>4225</v>
      </c>
      <c r="U3540" s="77" t="s">
        <v>4225</v>
      </c>
      <c r="V3540" s="64" t="s">
        <v>624</v>
      </c>
    </row>
    <row r="3541" spans="20:22" x14ac:dyDescent="0.2">
      <c r="T3541" s="62" t="s">
        <v>4226</v>
      </c>
      <c r="U3541" s="77" t="s">
        <v>4226</v>
      </c>
      <c r="V3541" s="64" t="s">
        <v>643</v>
      </c>
    </row>
    <row r="3542" spans="20:22" x14ac:dyDescent="0.2">
      <c r="T3542" s="62" t="s">
        <v>4227</v>
      </c>
      <c r="U3542" s="77" t="s">
        <v>4227</v>
      </c>
      <c r="V3542" s="64" t="s">
        <v>645</v>
      </c>
    </row>
    <row r="3543" spans="20:22" x14ac:dyDescent="0.2">
      <c r="T3543" s="62" t="s">
        <v>4228</v>
      </c>
      <c r="U3543" s="77" t="s">
        <v>4228</v>
      </c>
      <c r="V3543" s="64" t="s">
        <v>647</v>
      </c>
    </row>
    <row r="3544" spans="20:22" x14ac:dyDescent="0.2">
      <c r="T3544" s="62" t="s">
        <v>4229</v>
      </c>
      <c r="U3544" s="77" t="s">
        <v>4229</v>
      </c>
      <c r="V3544" s="64" t="s">
        <v>650</v>
      </c>
    </row>
    <row r="3545" spans="20:22" x14ac:dyDescent="0.2">
      <c r="T3545" s="62" t="s">
        <v>4230</v>
      </c>
      <c r="U3545" s="77" t="s">
        <v>4230</v>
      </c>
      <c r="V3545" s="64" t="s">
        <v>653</v>
      </c>
    </row>
    <row r="3546" spans="20:22" x14ac:dyDescent="0.2">
      <c r="T3546" s="62" t="s">
        <v>4231</v>
      </c>
      <c r="U3546" s="77" t="s">
        <v>4231</v>
      </c>
      <c r="V3546" s="64" t="s">
        <v>621</v>
      </c>
    </row>
    <row r="3547" spans="20:22" x14ac:dyDescent="0.2">
      <c r="T3547" s="62" t="s">
        <v>4232</v>
      </c>
      <c r="U3547" s="77" t="s">
        <v>4232</v>
      </c>
      <c r="V3547" s="64" t="s">
        <v>624</v>
      </c>
    </row>
    <row r="3548" spans="20:22" x14ac:dyDescent="0.2">
      <c r="T3548" s="62" t="s">
        <v>4233</v>
      </c>
      <c r="U3548" s="77" t="s">
        <v>4233</v>
      </c>
      <c r="V3548" s="64" t="s">
        <v>643</v>
      </c>
    </row>
    <row r="3549" spans="20:22" x14ac:dyDescent="0.2">
      <c r="T3549" s="62" t="s">
        <v>4234</v>
      </c>
      <c r="U3549" s="77" t="s">
        <v>4234</v>
      </c>
      <c r="V3549" s="64" t="s">
        <v>645</v>
      </c>
    </row>
    <row r="3550" spans="20:22" x14ac:dyDescent="0.2">
      <c r="T3550" s="62" t="s">
        <v>4235</v>
      </c>
      <c r="U3550" s="77" t="s">
        <v>4235</v>
      </c>
      <c r="V3550" s="64" t="s">
        <v>647</v>
      </c>
    </row>
    <row r="3551" spans="20:22" x14ac:dyDescent="0.2">
      <c r="T3551" s="62" t="s">
        <v>4236</v>
      </c>
      <c r="U3551" s="77" t="s">
        <v>4236</v>
      </c>
      <c r="V3551" s="64" t="s">
        <v>650</v>
      </c>
    </row>
    <row r="3552" spans="20:22" x14ac:dyDescent="0.2">
      <c r="T3552" s="62" t="s">
        <v>4237</v>
      </c>
      <c r="U3552" s="77" t="s">
        <v>4237</v>
      </c>
      <c r="V3552" s="64" t="s">
        <v>653</v>
      </c>
    </row>
    <row r="3553" spans="20:22" x14ac:dyDescent="0.2">
      <c r="T3553" s="62" t="s">
        <v>4238</v>
      </c>
      <c r="U3553" s="77" t="s">
        <v>4238</v>
      </c>
      <c r="V3553" s="64" t="s">
        <v>621</v>
      </c>
    </row>
    <row r="3554" spans="20:22" x14ac:dyDescent="0.2">
      <c r="T3554" s="62" t="s">
        <v>4239</v>
      </c>
      <c r="U3554" s="77" t="s">
        <v>4239</v>
      </c>
      <c r="V3554" s="64" t="s">
        <v>624</v>
      </c>
    </row>
    <row r="3555" spans="20:22" x14ac:dyDescent="0.2">
      <c r="T3555" s="62" t="s">
        <v>4240</v>
      </c>
      <c r="U3555" s="77" t="s">
        <v>4240</v>
      </c>
      <c r="V3555" s="64" t="s">
        <v>643</v>
      </c>
    </row>
    <row r="3556" spans="20:22" x14ac:dyDescent="0.2">
      <c r="T3556" s="62" t="s">
        <v>4241</v>
      </c>
      <c r="U3556" s="77" t="s">
        <v>4241</v>
      </c>
      <c r="V3556" s="64" t="s">
        <v>645</v>
      </c>
    </row>
    <row r="3557" spans="20:22" x14ac:dyDescent="0.2">
      <c r="T3557" s="62" t="s">
        <v>4242</v>
      </c>
      <c r="U3557" s="77" t="s">
        <v>4242</v>
      </c>
      <c r="V3557" s="64" t="s">
        <v>647</v>
      </c>
    </row>
    <row r="3558" spans="20:22" x14ac:dyDescent="0.2">
      <c r="T3558" s="62" t="s">
        <v>4243</v>
      </c>
      <c r="U3558" s="77" t="s">
        <v>4243</v>
      </c>
      <c r="V3558" s="64" t="s">
        <v>650</v>
      </c>
    </row>
    <row r="3559" spans="20:22" x14ac:dyDescent="0.2">
      <c r="T3559" s="62" t="s">
        <v>4244</v>
      </c>
      <c r="U3559" s="77" t="s">
        <v>4244</v>
      </c>
      <c r="V3559" s="64" t="s">
        <v>653</v>
      </c>
    </row>
    <row r="3560" spans="20:22" x14ac:dyDescent="0.2">
      <c r="T3560" s="62" t="s">
        <v>4245</v>
      </c>
      <c r="U3560" s="77" t="s">
        <v>4245</v>
      </c>
      <c r="V3560" s="64" t="s">
        <v>621</v>
      </c>
    </row>
    <row r="3561" spans="20:22" x14ac:dyDescent="0.2">
      <c r="T3561" s="62" t="s">
        <v>4246</v>
      </c>
      <c r="U3561" s="77" t="s">
        <v>4246</v>
      </c>
      <c r="V3561" s="64" t="s">
        <v>624</v>
      </c>
    </row>
    <row r="3562" spans="20:22" x14ac:dyDescent="0.2">
      <c r="T3562" s="62" t="s">
        <v>4247</v>
      </c>
      <c r="U3562" s="77" t="s">
        <v>4247</v>
      </c>
      <c r="V3562" s="64" t="s">
        <v>643</v>
      </c>
    </row>
    <row r="3563" spans="20:22" x14ac:dyDescent="0.2">
      <c r="T3563" s="62" t="s">
        <v>4248</v>
      </c>
      <c r="U3563" s="77" t="s">
        <v>4248</v>
      </c>
      <c r="V3563" s="64" t="s">
        <v>645</v>
      </c>
    </row>
    <row r="3564" spans="20:22" x14ac:dyDescent="0.2">
      <c r="T3564" s="62" t="s">
        <v>4249</v>
      </c>
      <c r="U3564" s="77" t="s">
        <v>4249</v>
      </c>
      <c r="V3564" s="64" t="s">
        <v>647</v>
      </c>
    </row>
    <row r="3565" spans="20:22" x14ac:dyDescent="0.2">
      <c r="T3565" s="62" t="s">
        <v>4250</v>
      </c>
      <c r="U3565" s="77" t="s">
        <v>4250</v>
      </c>
      <c r="V3565" s="64" t="s">
        <v>650</v>
      </c>
    </row>
    <row r="3566" spans="20:22" x14ac:dyDescent="0.2">
      <c r="T3566" s="62" t="s">
        <v>4251</v>
      </c>
      <c r="U3566" s="77" t="s">
        <v>4251</v>
      </c>
      <c r="V3566" s="64" t="s">
        <v>653</v>
      </c>
    </row>
    <row r="3567" spans="20:22" x14ac:dyDescent="0.2">
      <c r="T3567" s="62" t="s">
        <v>4252</v>
      </c>
      <c r="U3567" s="77" t="s">
        <v>4252</v>
      </c>
      <c r="V3567" s="64" t="s">
        <v>621</v>
      </c>
    </row>
    <row r="3568" spans="20:22" x14ac:dyDescent="0.2">
      <c r="T3568" s="62" t="s">
        <v>4253</v>
      </c>
      <c r="U3568" s="77" t="s">
        <v>4253</v>
      </c>
      <c r="V3568" s="64" t="s">
        <v>624</v>
      </c>
    </row>
    <row r="3569" spans="20:22" x14ac:dyDescent="0.2">
      <c r="T3569" s="62" t="s">
        <v>4254</v>
      </c>
      <c r="U3569" s="77" t="s">
        <v>4254</v>
      </c>
      <c r="V3569" s="64" t="s">
        <v>643</v>
      </c>
    </row>
    <row r="3570" spans="20:22" x14ac:dyDescent="0.2">
      <c r="T3570" s="62" t="s">
        <v>4255</v>
      </c>
      <c r="U3570" s="77" t="s">
        <v>4255</v>
      </c>
      <c r="V3570" s="64" t="s">
        <v>645</v>
      </c>
    </row>
    <row r="3571" spans="20:22" x14ac:dyDescent="0.2">
      <c r="T3571" s="62" t="s">
        <v>4256</v>
      </c>
      <c r="U3571" s="77" t="s">
        <v>4256</v>
      </c>
      <c r="V3571" s="64" t="s">
        <v>647</v>
      </c>
    </row>
    <row r="3572" spans="20:22" x14ac:dyDescent="0.2">
      <c r="T3572" s="62" t="s">
        <v>4257</v>
      </c>
      <c r="U3572" s="77" t="s">
        <v>4257</v>
      </c>
      <c r="V3572" s="64" t="s">
        <v>650</v>
      </c>
    </row>
    <row r="3573" spans="20:22" x14ac:dyDescent="0.2">
      <c r="T3573" s="62" t="s">
        <v>4258</v>
      </c>
      <c r="U3573" s="77" t="s">
        <v>4258</v>
      </c>
      <c r="V3573" s="64" t="s">
        <v>653</v>
      </c>
    </row>
    <row r="3574" spans="20:22" x14ac:dyDescent="0.2">
      <c r="T3574" s="62" t="s">
        <v>4259</v>
      </c>
      <c r="U3574" s="77" t="s">
        <v>4259</v>
      </c>
      <c r="V3574" s="64" t="s">
        <v>621</v>
      </c>
    </row>
    <row r="3575" spans="20:22" x14ac:dyDescent="0.2">
      <c r="T3575" s="62" t="s">
        <v>4260</v>
      </c>
      <c r="U3575" s="77" t="s">
        <v>4260</v>
      </c>
      <c r="V3575" s="64" t="s">
        <v>624</v>
      </c>
    </row>
    <row r="3576" spans="20:22" x14ac:dyDescent="0.2">
      <c r="T3576" s="62" t="s">
        <v>4261</v>
      </c>
      <c r="U3576" s="77" t="s">
        <v>4261</v>
      </c>
      <c r="V3576" s="64" t="s">
        <v>643</v>
      </c>
    </row>
    <row r="3577" spans="20:22" x14ac:dyDescent="0.2">
      <c r="T3577" s="62" t="s">
        <v>4262</v>
      </c>
      <c r="U3577" s="77" t="s">
        <v>4262</v>
      </c>
      <c r="V3577" s="64" t="s">
        <v>645</v>
      </c>
    </row>
    <row r="3578" spans="20:22" x14ac:dyDescent="0.2">
      <c r="T3578" s="62" t="s">
        <v>4263</v>
      </c>
      <c r="U3578" s="77" t="s">
        <v>4263</v>
      </c>
      <c r="V3578" s="64" t="s">
        <v>647</v>
      </c>
    </row>
    <row r="3579" spans="20:22" x14ac:dyDescent="0.2">
      <c r="T3579" s="62" t="s">
        <v>4264</v>
      </c>
      <c r="U3579" s="77" t="s">
        <v>4264</v>
      </c>
      <c r="V3579" s="64" t="s">
        <v>650</v>
      </c>
    </row>
    <row r="3580" spans="20:22" x14ac:dyDescent="0.2">
      <c r="T3580" s="62" t="s">
        <v>4265</v>
      </c>
      <c r="U3580" s="77" t="s">
        <v>4265</v>
      </c>
      <c r="V3580" s="64" t="s">
        <v>653</v>
      </c>
    </row>
    <row r="3581" spans="20:22" x14ac:dyDescent="0.2">
      <c r="T3581" s="62" t="s">
        <v>4266</v>
      </c>
      <c r="U3581" s="77" t="s">
        <v>4266</v>
      </c>
      <c r="V3581" s="64" t="s">
        <v>621</v>
      </c>
    </row>
    <row r="3582" spans="20:22" x14ac:dyDescent="0.2">
      <c r="T3582" s="62" t="s">
        <v>4267</v>
      </c>
      <c r="U3582" s="77" t="s">
        <v>4267</v>
      </c>
      <c r="V3582" s="64" t="s">
        <v>624</v>
      </c>
    </row>
    <row r="3583" spans="20:22" x14ac:dyDescent="0.2">
      <c r="T3583" s="62" t="s">
        <v>4268</v>
      </c>
      <c r="U3583" s="77" t="s">
        <v>4268</v>
      </c>
      <c r="V3583" s="64" t="s">
        <v>643</v>
      </c>
    </row>
    <row r="3584" spans="20:22" x14ac:dyDescent="0.2">
      <c r="T3584" s="62" t="s">
        <v>4269</v>
      </c>
      <c r="U3584" s="77" t="s">
        <v>4269</v>
      </c>
      <c r="V3584" s="64" t="s">
        <v>645</v>
      </c>
    </row>
    <row r="3585" spans="20:22" x14ac:dyDescent="0.2">
      <c r="T3585" s="62" t="s">
        <v>4270</v>
      </c>
      <c r="U3585" s="77" t="s">
        <v>4270</v>
      </c>
      <c r="V3585" s="64" t="s">
        <v>647</v>
      </c>
    </row>
    <row r="3586" spans="20:22" x14ac:dyDescent="0.2">
      <c r="T3586" s="62" t="s">
        <v>4271</v>
      </c>
      <c r="U3586" s="77" t="s">
        <v>4271</v>
      </c>
      <c r="V3586" s="64" t="s">
        <v>650</v>
      </c>
    </row>
    <row r="3587" spans="20:22" x14ac:dyDescent="0.2">
      <c r="T3587" s="62" t="s">
        <v>4273</v>
      </c>
      <c r="U3587" s="77" t="s">
        <v>4273</v>
      </c>
      <c r="V3587" s="64" t="s">
        <v>653</v>
      </c>
    </row>
    <row r="3588" spans="20:22" x14ac:dyDescent="0.2">
      <c r="T3588" s="62" t="s">
        <v>4274</v>
      </c>
      <c r="U3588" s="77" t="s">
        <v>4274</v>
      </c>
      <c r="V3588" s="64" t="s">
        <v>621</v>
      </c>
    </row>
    <row r="3589" spans="20:22" x14ac:dyDescent="0.2">
      <c r="T3589" s="62" t="s">
        <v>4275</v>
      </c>
      <c r="U3589" s="77" t="s">
        <v>4275</v>
      </c>
      <c r="V3589" s="64" t="s">
        <v>624</v>
      </c>
    </row>
    <row r="3590" spans="20:22" x14ac:dyDescent="0.2">
      <c r="T3590" s="62" t="s">
        <v>4276</v>
      </c>
      <c r="U3590" s="77" t="s">
        <v>4276</v>
      </c>
      <c r="V3590" s="64" t="s">
        <v>643</v>
      </c>
    </row>
    <row r="3591" spans="20:22" x14ac:dyDescent="0.2">
      <c r="T3591" s="62" t="s">
        <v>4277</v>
      </c>
      <c r="U3591" s="77" t="s">
        <v>4277</v>
      </c>
      <c r="V3591" s="64" t="s">
        <v>645</v>
      </c>
    </row>
    <row r="3592" spans="20:22" x14ac:dyDescent="0.2">
      <c r="T3592" s="62" t="s">
        <v>4278</v>
      </c>
      <c r="U3592" s="77" t="s">
        <v>4278</v>
      </c>
      <c r="V3592" s="64" t="s">
        <v>647</v>
      </c>
    </row>
    <row r="3593" spans="20:22" x14ac:dyDescent="0.2">
      <c r="T3593" s="62" t="s">
        <v>4279</v>
      </c>
      <c r="U3593" s="77" t="s">
        <v>4279</v>
      </c>
      <c r="V3593" s="64" t="s">
        <v>650</v>
      </c>
    </row>
    <row r="3594" spans="20:22" x14ac:dyDescent="0.2">
      <c r="T3594" s="62" t="s">
        <v>4280</v>
      </c>
      <c r="U3594" s="77" t="s">
        <v>4280</v>
      </c>
      <c r="V3594" s="64" t="s">
        <v>653</v>
      </c>
    </row>
    <row r="3595" spans="20:22" x14ac:dyDescent="0.2">
      <c r="T3595" s="62" t="s">
        <v>4281</v>
      </c>
      <c r="U3595" s="77" t="s">
        <v>4281</v>
      </c>
      <c r="V3595" s="64" t="s">
        <v>621</v>
      </c>
    </row>
    <row r="3596" spans="20:22" x14ac:dyDescent="0.2">
      <c r="T3596" s="62" t="s">
        <v>4282</v>
      </c>
      <c r="U3596" s="77" t="s">
        <v>4282</v>
      </c>
      <c r="V3596" s="64" t="s">
        <v>624</v>
      </c>
    </row>
    <row r="3597" spans="20:22" x14ac:dyDescent="0.2">
      <c r="T3597" s="62" t="s">
        <v>4283</v>
      </c>
      <c r="U3597" s="77" t="s">
        <v>4283</v>
      </c>
      <c r="V3597" s="64" t="s">
        <v>643</v>
      </c>
    </row>
    <row r="3598" spans="20:22" x14ac:dyDescent="0.2">
      <c r="T3598" s="62" t="s">
        <v>4284</v>
      </c>
      <c r="U3598" s="77" t="s">
        <v>4284</v>
      </c>
      <c r="V3598" s="64" t="s">
        <v>645</v>
      </c>
    </row>
    <row r="3599" spans="20:22" x14ac:dyDescent="0.2">
      <c r="T3599" s="62" t="s">
        <v>4285</v>
      </c>
      <c r="U3599" s="77" t="s">
        <v>4285</v>
      </c>
      <c r="V3599" s="64" t="s">
        <v>647</v>
      </c>
    </row>
    <row r="3600" spans="20:22" x14ac:dyDescent="0.2">
      <c r="T3600" s="62" t="s">
        <v>4286</v>
      </c>
      <c r="U3600" s="77" t="s">
        <v>4286</v>
      </c>
      <c r="V3600" s="64" t="s">
        <v>650</v>
      </c>
    </row>
    <row r="3601" spans="20:22" x14ac:dyDescent="0.2">
      <c r="T3601" s="62" t="s">
        <v>4287</v>
      </c>
      <c r="U3601" s="77" t="s">
        <v>4287</v>
      </c>
      <c r="V3601" s="64" t="s">
        <v>653</v>
      </c>
    </row>
    <row r="3602" spans="20:22" x14ac:dyDescent="0.2">
      <c r="T3602" s="62" t="s">
        <v>4288</v>
      </c>
      <c r="U3602" s="77" t="s">
        <v>4288</v>
      </c>
      <c r="V3602" s="64" t="s">
        <v>621</v>
      </c>
    </row>
    <row r="3603" spans="20:22" x14ac:dyDescent="0.2">
      <c r="T3603" s="62" t="s">
        <v>4289</v>
      </c>
      <c r="U3603" s="77" t="s">
        <v>4289</v>
      </c>
      <c r="V3603" s="64" t="s">
        <v>624</v>
      </c>
    </row>
    <row r="3604" spans="20:22" x14ac:dyDescent="0.2">
      <c r="T3604" s="62" t="s">
        <v>4290</v>
      </c>
      <c r="U3604" s="77" t="s">
        <v>4290</v>
      </c>
      <c r="V3604" s="64" t="s">
        <v>643</v>
      </c>
    </row>
    <row r="3605" spans="20:22" x14ac:dyDescent="0.2">
      <c r="T3605" s="62" t="s">
        <v>4291</v>
      </c>
      <c r="U3605" s="77" t="s">
        <v>4291</v>
      </c>
      <c r="V3605" s="64" t="s">
        <v>645</v>
      </c>
    </row>
    <row r="3606" spans="20:22" x14ac:dyDescent="0.2">
      <c r="T3606" s="62" t="s">
        <v>4292</v>
      </c>
      <c r="U3606" s="77" t="s">
        <v>4292</v>
      </c>
      <c r="V3606" s="64" t="s">
        <v>647</v>
      </c>
    </row>
    <row r="3607" spans="20:22" x14ac:dyDescent="0.2">
      <c r="T3607" s="62" t="s">
        <v>4293</v>
      </c>
      <c r="U3607" s="77" t="s">
        <v>4293</v>
      </c>
      <c r="V3607" s="64" t="s">
        <v>650</v>
      </c>
    </row>
    <row r="3608" spans="20:22" x14ac:dyDescent="0.2">
      <c r="T3608" s="62" t="s">
        <v>4294</v>
      </c>
      <c r="U3608" s="77" t="s">
        <v>4294</v>
      </c>
      <c r="V3608" s="64" t="s">
        <v>653</v>
      </c>
    </row>
    <row r="3609" spans="20:22" x14ac:dyDescent="0.2">
      <c r="T3609" s="62" t="s">
        <v>4295</v>
      </c>
      <c r="U3609" s="77" t="s">
        <v>4295</v>
      </c>
      <c r="V3609" s="64" t="s">
        <v>621</v>
      </c>
    </row>
    <row r="3610" spans="20:22" x14ac:dyDescent="0.2">
      <c r="T3610" s="62" t="s">
        <v>4296</v>
      </c>
      <c r="U3610" s="77" t="s">
        <v>4296</v>
      </c>
      <c r="V3610" s="64" t="s">
        <v>624</v>
      </c>
    </row>
    <row r="3611" spans="20:22" x14ac:dyDescent="0.2">
      <c r="T3611" s="62" t="s">
        <v>4297</v>
      </c>
      <c r="U3611" s="77" t="s">
        <v>4297</v>
      </c>
      <c r="V3611" s="64" t="s">
        <v>643</v>
      </c>
    </row>
    <row r="3612" spans="20:22" x14ac:dyDescent="0.2">
      <c r="T3612" s="62" t="s">
        <v>4298</v>
      </c>
      <c r="U3612" s="77" t="s">
        <v>4298</v>
      </c>
      <c r="V3612" s="64" t="s">
        <v>645</v>
      </c>
    </row>
    <row r="3613" spans="20:22" x14ac:dyDescent="0.2">
      <c r="T3613" s="62" t="s">
        <v>4299</v>
      </c>
      <c r="U3613" s="77" t="s">
        <v>4299</v>
      </c>
      <c r="V3613" s="64" t="s">
        <v>647</v>
      </c>
    </row>
    <row r="3614" spans="20:22" x14ac:dyDescent="0.2">
      <c r="T3614" s="62" t="s">
        <v>4300</v>
      </c>
      <c r="U3614" s="77" t="s">
        <v>4300</v>
      </c>
      <c r="V3614" s="64" t="s">
        <v>650</v>
      </c>
    </row>
    <row r="3615" spans="20:22" x14ac:dyDescent="0.2">
      <c r="T3615" s="62" t="s">
        <v>4301</v>
      </c>
      <c r="U3615" s="77" t="s">
        <v>4301</v>
      </c>
      <c r="V3615" s="64" t="s">
        <v>653</v>
      </c>
    </row>
    <row r="3616" spans="20:22" x14ac:dyDescent="0.2">
      <c r="T3616" s="62" t="s">
        <v>4302</v>
      </c>
      <c r="U3616" s="77" t="s">
        <v>4302</v>
      </c>
      <c r="V3616" s="64" t="s">
        <v>621</v>
      </c>
    </row>
    <row r="3617" spans="20:22" x14ac:dyDescent="0.2">
      <c r="T3617" s="62" t="s">
        <v>4303</v>
      </c>
      <c r="U3617" s="77" t="s">
        <v>4303</v>
      </c>
      <c r="V3617" s="64" t="s">
        <v>624</v>
      </c>
    </row>
    <row r="3618" spans="20:22" x14ac:dyDescent="0.2">
      <c r="T3618" s="62" t="s">
        <v>4304</v>
      </c>
      <c r="U3618" s="77" t="s">
        <v>4304</v>
      </c>
      <c r="V3618" s="64" t="s">
        <v>643</v>
      </c>
    </row>
    <row r="3619" spans="20:22" x14ac:dyDescent="0.2">
      <c r="T3619" s="62" t="s">
        <v>4305</v>
      </c>
      <c r="U3619" s="77" t="s">
        <v>4305</v>
      </c>
      <c r="V3619" s="64" t="s">
        <v>645</v>
      </c>
    </row>
    <row r="3620" spans="20:22" x14ac:dyDescent="0.2">
      <c r="T3620" s="62" t="s">
        <v>4306</v>
      </c>
      <c r="U3620" s="77" t="s">
        <v>4306</v>
      </c>
      <c r="V3620" s="64" t="s">
        <v>647</v>
      </c>
    </row>
    <row r="3621" spans="20:22" x14ac:dyDescent="0.2">
      <c r="T3621" s="62" t="s">
        <v>4307</v>
      </c>
      <c r="U3621" s="77" t="s">
        <v>4307</v>
      </c>
      <c r="V3621" s="64" t="s">
        <v>650</v>
      </c>
    </row>
    <row r="3622" spans="20:22" x14ac:dyDescent="0.2">
      <c r="T3622" s="62" t="s">
        <v>4308</v>
      </c>
      <c r="U3622" s="77" t="s">
        <v>4308</v>
      </c>
      <c r="V3622" s="64" t="s">
        <v>653</v>
      </c>
    </row>
    <row r="3623" spans="20:22" x14ac:dyDescent="0.2">
      <c r="T3623" s="62" t="s">
        <v>4309</v>
      </c>
      <c r="U3623" s="77" t="s">
        <v>4309</v>
      </c>
      <c r="V3623" s="64" t="s">
        <v>621</v>
      </c>
    </row>
    <row r="3624" spans="20:22" x14ac:dyDescent="0.2">
      <c r="T3624" s="62" t="s">
        <v>4310</v>
      </c>
      <c r="U3624" s="77" t="s">
        <v>4310</v>
      </c>
      <c r="V3624" s="64" t="s">
        <v>624</v>
      </c>
    </row>
    <row r="3625" spans="20:22" x14ac:dyDescent="0.2">
      <c r="T3625" s="62" t="s">
        <v>4311</v>
      </c>
      <c r="U3625" s="77" t="s">
        <v>4311</v>
      </c>
      <c r="V3625" s="64" t="s">
        <v>643</v>
      </c>
    </row>
    <row r="3626" spans="20:22" x14ac:dyDescent="0.2">
      <c r="T3626" s="62" t="s">
        <v>4312</v>
      </c>
      <c r="U3626" s="77" t="s">
        <v>4312</v>
      </c>
      <c r="V3626" s="64" t="s">
        <v>645</v>
      </c>
    </row>
    <row r="3627" spans="20:22" x14ac:dyDescent="0.2">
      <c r="T3627" s="62" t="s">
        <v>4313</v>
      </c>
      <c r="U3627" s="77" t="s">
        <v>4313</v>
      </c>
      <c r="V3627" s="64" t="s">
        <v>647</v>
      </c>
    </row>
    <row r="3628" spans="20:22" x14ac:dyDescent="0.2">
      <c r="T3628" s="62" t="s">
        <v>4314</v>
      </c>
      <c r="U3628" s="77" t="s">
        <v>4314</v>
      </c>
      <c r="V3628" s="64" t="s">
        <v>650</v>
      </c>
    </row>
    <row r="3629" spans="20:22" x14ac:dyDescent="0.2">
      <c r="T3629" s="62" t="s">
        <v>4315</v>
      </c>
      <c r="U3629" s="77" t="s">
        <v>4315</v>
      </c>
      <c r="V3629" s="64" t="s">
        <v>653</v>
      </c>
    </row>
    <row r="3630" spans="20:22" x14ac:dyDescent="0.2">
      <c r="T3630" s="62" t="s">
        <v>4316</v>
      </c>
      <c r="U3630" s="77" t="s">
        <v>4316</v>
      </c>
      <c r="V3630" s="64" t="s">
        <v>621</v>
      </c>
    </row>
    <row r="3631" spans="20:22" x14ac:dyDescent="0.2">
      <c r="T3631" s="62" t="s">
        <v>4317</v>
      </c>
      <c r="U3631" s="77" t="s">
        <v>4317</v>
      </c>
      <c r="V3631" s="64" t="s">
        <v>624</v>
      </c>
    </row>
    <row r="3632" spans="20:22" x14ac:dyDescent="0.2">
      <c r="T3632" s="62" t="s">
        <v>4318</v>
      </c>
      <c r="U3632" s="77" t="s">
        <v>4318</v>
      </c>
      <c r="V3632" s="64" t="s">
        <v>643</v>
      </c>
    </row>
    <row r="3633" spans="20:22" x14ac:dyDescent="0.2">
      <c r="T3633" s="62" t="s">
        <v>4319</v>
      </c>
      <c r="U3633" s="77" t="s">
        <v>4319</v>
      </c>
      <c r="V3633" s="64" t="s">
        <v>645</v>
      </c>
    </row>
    <row r="3634" spans="20:22" x14ac:dyDescent="0.2">
      <c r="T3634" s="62" t="s">
        <v>4320</v>
      </c>
      <c r="U3634" s="77" t="s">
        <v>4320</v>
      </c>
      <c r="V3634" s="64" t="s">
        <v>647</v>
      </c>
    </row>
    <row r="3635" spans="20:22" x14ac:dyDescent="0.2">
      <c r="T3635" s="62" t="s">
        <v>4321</v>
      </c>
      <c r="U3635" s="77" t="s">
        <v>4321</v>
      </c>
      <c r="V3635" s="64" t="s">
        <v>650</v>
      </c>
    </row>
    <row r="3636" spans="20:22" x14ac:dyDescent="0.2">
      <c r="T3636" s="62" t="s">
        <v>4322</v>
      </c>
      <c r="U3636" s="77" t="s">
        <v>4322</v>
      </c>
      <c r="V3636" s="64" t="s">
        <v>653</v>
      </c>
    </row>
    <row r="3637" spans="20:22" x14ac:dyDescent="0.2">
      <c r="T3637" s="62" t="s">
        <v>4323</v>
      </c>
      <c r="U3637" s="77" t="s">
        <v>4323</v>
      </c>
      <c r="V3637" s="64" t="s">
        <v>621</v>
      </c>
    </row>
    <row r="3638" spans="20:22" x14ac:dyDescent="0.2">
      <c r="T3638" s="62" t="s">
        <v>4324</v>
      </c>
      <c r="U3638" s="77" t="s">
        <v>4324</v>
      </c>
      <c r="V3638" s="64" t="s">
        <v>624</v>
      </c>
    </row>
    <row r="3639" spans="20:22" x14ac:dyDescent="0.2">
      <c r="T3639" s="62" t="s">
        <v>4325</v>
      </c>
      <c r="U3639" s="77" t="s">
        <v>4325</v>
      </c>
      <c r="V3639" s="64" t="s">
        <v>643</v>
      </c>
    </row>
    <row r="3640" spans="20:22" x14ac:dyDescent="0.2">
      <c r="T3640" s="62" t="s">
        <v>4326</v>
      </c>
      <c r="U3640" s="77" t="s">
        <v>4326</v>
      </c>
      <c r="V3640" s="64" t="s">
        <v>645</v>
      </c>
    </row>
    <row r="3641" spans="20:22" x14ac:dyDescent="0.2">
      <c r="T3641" s="62" t="s">
        <v>4327</v>
      </c>
      <c r="U3641" s="77" t="s">
        <v>4327</v>
      </c>
      <c r="V3641" s="64" t="s">
        <v>647</v>
      </c>
    </row>
    <row r="3642" spans="20:22" x14ac:dyDescent="0.2">
      <c r="T3642" s="62" t="s">
        <v>4328</v>
      </c>
      <c r="U3642" s="77" t="s">
        <v>4328</v>
      </c>
      <c r="V3642" s="64" t="s">
        <v>650</v>
      </c>
    </row>
    <row r="3643" spans="20:22" x14ac:dyDescent="0.2">
      <c r="T3643" s="62" t="s">
        <v>4329</v>
      </c>
      <c r="U3643" s="77" t="s">
        <v>4329</v>
      </c>
      <c r="V3643" s="64" t="s">
        <v>653</v>
      </c>
    </row>
    <row r="3644" spans="20:22" x14ac:dyDescent="0.2">
      <c r="T3644" s="62" t="s">
        <v>4330</v>
      </c>
      <c r="U3644" s="77" t="s">
        <v>4330</v>
      </c>
      <c r="V3644" s="64" t="s">
        <v>621</v>
      </c>
    </row>
    <row r="3645" spans="20:22" x14ac:dyDescent="0.2">
      <c r="T3645" s="62" t="s">
        <v>4331</v>
      </c>
      <c r="U3645" s="77" t="s">
        <v>4331</v>
      </c>
      <c r="V3645" s="64" t="s">
        <v>624</v>
      </c>
    </row>
    <row r="3646" spans="20:22" x14ac:dyDescent="0.2">
      <c r="T3646" s="62" t="s">
        <v>4332</v>
      </c>
      <c r="U3646" s="77" t="s">
        <v>4332</v>
      </c>
      <c r="V3646" s="64" t="s">
        <v>643</v>
      </c>
    </row>
    <row r="3647" spans="20:22" x14ac:dyDescent="0.2">
      <c r="T3647" s="62" t="s">
        <v>4333</v>
      </c>
      <c r="U3647" s="77" t="s">
        <v>4333</v>
      </c>
      <c r="V3647" s="64" t="s">
        <v>645</v>
      </c>
    </row>
    <row r="3648" spans="20:22" x14ac:dyDescent="0.2">
      <c r="T3648" s="62" t="s">
        <v>4334</v>
      </c>
      <c r="U3648" s="77" t="s">
        <v>4334</v>
      </c>
      <c r="V3648" s="64" t="s">
        <v>647</v>
      </c>
    </row>
    <row r="3649" spans="20:22" x14ac:dyDescent="0.2">
      <c r="T3649" s="62" t="s">
        <v>4335</v>
      </c>
      <c r="U3649" s="77" t="s">
        <v>4335</v>
      </c>
      <c r="V3649" s="64" t="s">
        <v>650</v>
      </c>
    </row>
    <row r="3650" spans="20:22" x14ac:dyDescent="0.2">
      <c r="T3650" s="62" t="s">
        <v>4336</v>
      </c>
      <c r="U3650" s="77" t="s">
        <v>4336</v>
      </c>
      <c r="V3650" s="64" t="s">
        <v>653</v>
      </c>
    </row>
    <row r="3651" spans="20:22" x14ac:dyDescent="0.2">
      <c r="T3651" s="62" t="s">
        <v>4337</v>
      </c>
      <c r="U3651" s="77" t="s">
        <v>4337</v>
      </c>
      <c r="V3651" s="64" t="s">
        <v>621</v>
      </c>
    </row>
    <row r="3652" spans="20:22" x14ac:dyDescent="0.2">
      <c r="T3652" s="62" t="s">
        <v>4338</v>
      </c>
      <c r="U3652" s="77" t="s">
        <v>4338</v>
      </c>
      <c r="V3652" s="64" t="s">
        <v>624</v>
      </c>
    </row>
    <row r="3653" spans="20:22" x14ac:dyDescent="0.2">
      <c r="T3653" s="62" t="s">
        <v>4339</v>
      </c>
      <c r="U3653" s="77" t="s">
        <v>4339</v>
      </c>
      <c r="V3653" s="64" t="s">
        <v>643</v>
      </c>
    </row>
    <row r="3654" spans="20:22" x14ac:dyDescent="0.2">
      <c r="T3654" s="62" t="s">
        <v>4340</v>
      </c>
      <c r="U3654" s="77" t="s">
        <v>4340</v>
      </c>
      <c r="V3654" s="64" t="s">
        <v>645</v>
      </c>
    </row>
    <row r="3655" spans="20:22" x14ac:dyDescent="0.2">
      <c r="T3655" s="62" t="s">
        <v>4341</v>
      </c>
      <c r="U3655" s="77" t="s">
        <v>4341</v>
      </c>
      <c r="V3655" s="64" t="s">
        <v>647</v>
      </c>
    </row>
    <row r="3656" spans="20:22" x14ac:dyDescent="0.2">
      <c r="T3656" s="62" t="s">
        <v>4342</v>
      </c>
      <c r="U3656" s="77" t="s">
        <v>4342</v>
      </c>
      <c r="V3656" s="64" t="s">
        <v>650</v>
      </c>
    </row>
    <row r="3657" spans="20:22" x14ac:dyDescent="0.2">
      <c r="T3657" s="62" t="s">
        <v>4343</v>
      </c>
      <c r="U3657" s="77" t="s">
        <v>4343</v>
      </c>
      <c r="V3657" s="64" t="s">
        <v>653</v>
      </c>
    </row>
    <row r="3658" spans="20:22" x14ac:dyDescent="0.2">
      <c r="T3658" s="62" t="s">
        <v>4344</v>
      </c>
      <c r="U3658" s="77" t="s">
        <v>4344</v>
      </c>
      <c r="V3658" s="64" t="s">
        <v>621</v>
      </c>
    </row>
    <row r="3659" spans="20:22" x14ac:dyDescent="0.2">
      <c r="T3659" s="62" t="s">
        <v>4345</v>
      </c>
      <c r="U3659" s="77" t="s">
        <v>4345</v>
      </c>
      <c r="V3659" s="64" t="s">
        <v>624</v>
      </c>
    </row>
    <row r="3660" spans="20:22" x14ac:dyDescent="0.2">
      <c r="T3660" s="62" t="s">
        <v>4346</v>
      </c>
      <c r="U3660" s="77" t="s">
        <v>4346</v>
      </c>
      <c r="V3660" s="64" t="s">
        <v>643</v>
      </c>
    </row>
    <row r="3661" spans="20:22" x14ac:dyDescent="0.2">
      <c r="T3661" s="62" t="s">
        <v>4347</v>
      </c>
      <c r="U3661" s="77" t="s">
        <v>4347</v>
      </c>
      <c r="V3661" s="64" t="s">
        <v>645</v>
      </c>
    </row>
    <row r="3662" spans="20:22" x14ac:dyDescent="0.2">
      <c r="T3662" s="62" t="s">
        <v>4348</v>
      </c>
      <c r="U3662" s="77" t="s">
        <v>4348</v>
      </c>
      <c r="V3662" s="64" t="s">
        <v>647</v>
      </c>
    </row>
    <row r="3663" spans="20:22" x14ac:dyDescent="0.2">
      <c r="T3663" s="62" t="s">
        <v>4349</v>
      </c>
      <c r="U3663" s="77" t="s">
        <v>4349</v>
      </c>
      <c r="V3663" s="64" t="s">
        <v>650</v>
      </c>
    </row>
    <row r="3664" spans="20:22" x14ac:dyDescent="0.2">
      <c r="T3664" s="62" t="s">
        <v>4350</v>
      </c>
      <c r="U3664" s="77" t="s">
        <v>4350</v>
      </c>
      <c r="V3664" s="64" t="s">
        <v>653</v>
      </c>
    </row>
    <row r="3665" spans="20:22" x14ac:dyDescent="0.2">
      <c r="T3665" s="62" t="s">
        <v>4351</v>
      </c>
      <c r="U3665" s="77" t="s">
        <v>4351</v>
      </c>
      <c r="V3665" s="64" t="s">
        <v>621</v>
      </c>
    </row>
    <row r="3666" spans="20:22" x14ac:dyDescent="0.2">
      <c r="T3666" s="62" t="s">
        <v>4352</v>
      </c>
      <c r="U3666" s="77" t="s">
        <v>4352</v>
      </c>
      <c r="V3666" s="64" t="s">
        <v>624</v>
      </c>
    </row>
    <row r="3667" spans="20:22" x14ac:dyDescent="0.2">
      <c r="T3667" s="62" t="s">
        <v>4353</v>
      </c>
      <c r="U3667" s="77" t="s">
        <v>4353</v>
      </c>
      <c r="V3667" s="64" t="s">
        <v>643</v>
      </c>
    </row>
    <row r="3668" spans="20:22" x14ac:dyDescent="0.2">
      <c r="T3668" s="62" t="s">
        <v>4354</v>
      </c>
      <c r="U3668" s="77" t="s">
        <v>4354</v>
      </c>
      <c r="V3668" s="64" t="s">
        <v>645</v>
      </c>
    </row>
    <row r="3669" spans="20:22" x14ac:dyDescent="0.2">
      <c r="T3669" s="62" t="s">
        <v>4355</v>
      </c>
      <c r="U3669" s="77" t="s">
        <v>4355</v>
      </c>
      <c r="V3669" s="64" t="s">
        <v>647</v>
      </c>
    </row>
    <row r="3670" spans="20:22" x14ac:dyDescent="0.2">
      <c r="T3670" s="62" t="s">
        <v>4356</v>
      </c>
      <c r="U3670" s="77" t="s">
        <v>4356</v>
      </c>
      <c r="V3670" s="64" t="s">
        <v>650</v>
      </c>
    </row>
    <row r="3671" spans="20:22" x14ac:dyDescent="0.2">
      <c r="T3671" s="62" t="s">
        <v>4357</v>
      </c>
      <c r="U3671" s="77" t="s">
        <v>4357</v>
      </c>
      <c r="V3671" s="64" t="s">
        <v>653</v>
      </c>
    </row>
    <row r="3672" spans="20:22" x14ac:dyDescent="0.2">
      <c r="T3672" s="62" t="s">
        <v>4358</v>
      </c>
      <c r="U3672" s="77" t="s">
        <v>4358</v>
      </c>
      <c r="V3672" s="64" t="s">
        <v>621</v>
      </c>
    </row>
    <row r="3673" spans="20:22" x14ac:dyDescent="0.2">
      <c r="T3673" s="62" t="s">
        <v>4359</v>
      </c>
      <c r="U3673" s="77" t="s">
        <v>4359</v>
      </c>
      <c r="V3673" s="64" t="s">
        <v>624</v>
      </c>
    </row>
    <row r="3674" spans="20:22" x14ac:dyDescent="0.2">
      <c r="T3674" s="62" t="s">
        <v>4360</v>
      </c>
      <c r="U3674" s="77" t="s">
        <v>4360</v>
      </c>
      <c r="V3674" s="64" t="s">
        <v>643</v>
      </c>
    </row>
    <row r="3675" spans="20:22" x14ac:dyDescent="0.2">
      <c r="T3675" s="62" t="s">
        <v>4361</v>
      </c>
      <c r="U3675" s="77" t="s">
        <v>4361</v>
      </c>
      <c r="V3675" s="64" t="s">
        <v>645</v>
      </c>
    </row>
    <row r="3676" spans="20:22" x14ac:dyDescent="0.2">
      <c r="T3676" s="62" t="s">
        <v>4362</v>
      </c>
      <c r="U3676" s="77" t="s">
        <v>4362</v>
      </c>
      <c r="V3676" s="64" t="s">
        <v>647</v>
      </c>
    </row>
    <row r="3677" spans="20:22" x14ac:dyDescent="0.2">
      <c r="T3677" s="62" t="s">
        <v>4363</v>
      </c>
      <c r="U3677" s="77" t="s">
        <v>4363</v>
      </c>
      <c r="V3677" s="64" t="s">
        <v>650</v>
      </c>
    </row>
    <row r="3678" spans="20:22" x14ac:dyDescent="0.2">
      <c r="T3678" s="62" t="s">
        <v>4364</v>
      </c>
      <c r="U3678" s="77" t="s">
        <v>4364</v>
      </c>
      <c r="V3678" s="64" t="s">
        <v>653</v>
      </c>
    </row>
    <row r="3679" spans="20:22" x14ac:dyDescent="0.2">
      <c r="T3679" s="62" t="s">
        <v>4365</v>
      </c>
      <c r="U3679" s="77" t="s">
        <v>4365</v>
      </c>
      <c r="V3679" s="64" t="s">
        <v>621</v>
      </c>
    </row>
    <row r="3680" spans="20:22" x14ac:dyDescent="0.2">
      <c r="T3680" s="62" t="s">
        <v>4366</v>
      </c>
      <c r="U3680" s="77" t="s">
        <v>4366</v>
      </c>
      <c r="V3680" s="64" t="s">
        <v>624</v>
      </c>
    </row>
    <row r="3681" spans="20:22" x14ac:dyDescent="0.2">
      <c r="T3681" s="62" t="s">
        <v>4367</v>
      </c>
      <c r="U3681" s="77" t="s">
        <v>4367</v>
      </c>
      <c r="V3681" s="64" t="s">
        <v>643</v>
      </c>
    </row>
    <row r="3682" spans="20:22" x14ac:dyDescent="0.2">
      <c r="T3682" s="62" t="s">
        <v>4368</v>
      </c>
      <c r="U3682" s="77" t="s">
        <v>4368</v>
      </c>
      <c r="V3682" s="64" t="s">
        <v>645</v>
      </c>
    </row>
    <row r="3683" spans="20:22" x14ac:dyDescent="0.2">
      <c r="T3683" s="62" t="s">
        <v>4369</v>
      </c>
      <c r="U3683" s="77" t="s">
        <v>4369</v>
      </c>
      <c r="V3683" s="64" t="s">
        <v>647</v>
      </c>
    </row>
    <row r="3684" spans="20:22" x14ac:dyDescent="0.2">
      <c r="T3684" s="62" t="s">
        <v>4370</v>
      </c>
      <c r="U3684" s="77" t="s">
        <v>4370</v>
      </c>
      <c r="V3684" s="64" t="s">
        <v>650</v>
      </c>
    </row>
    <row r="3685" spans="20:22" x14ac:dyDescent="0.2">
      <c r="T3685" s="62" t="s">
        <v>4371</v>
      </c>
      <c r="U3685" s="77" t="s">
        <v>4371</v>
      </c>
      <c r="V3685" s="64" t="s">
        <v>653</v>
      </c>
    </row>
    <row r="3686" spans="20:22" x14ac:dyDescent="0.2">
      <c r="T3686" s="62" t="s">
        <v>4372</v>
      </c>
      <c r="U3686" s="77" t="s">
        <v>4372</v>
      </c>
      <c r="V3686" s="64" t="s">
        <v>621</v>
      </c>
    </row>
    <row r="3687" spans="20:22" x14ac:dyDescent="0.2">
      <c r="T3687" s="62" t="s">
        <v>4373</v>
      </c>
      <c r="U3687" s="77" t="s">
        <v>4373</v>
      </c>
      <c r="V3687" s="64" t="s">
        <v>624</v>
      </c>
    </row>
    <row r="3688" spans="20:22" x14ac:dyDescent="0.2">
      <c r="T3688" s="62" t="s">
        <v>4374</v>
      </c>
      <c r="U3688" s="77" t="s">
        <v>4374</v>
      </c>
      <c r="V3688" s="64" t="s">
        <v>643</v>
      </c>
    </row>
    <row r="3689" spans="20:22" x14ac:dyDescent="0.2">
      <c r="T3689" s="62" t="s">
        <v>4375</v>
      </c>
      <c r="U3689" s="77" t="s">
        <v>4375</v>
      </c>
      <c r="V3689" s="64" t="s">
        <v>645</v>
      </c>
    </row>
    <row r="3690" spans="20:22" x14ac:dyDescent="0.2">
      <c r="T3690" s="62" t="s">
        <v>4376</v>
      </c>
      <c r="U3690" s="77" t="s">
        <v>4376</v>
      </c>
      <c r="V3690" s="64" t="s">
        <v>647</v>
      </c>
    </row>
    <row r="3691" spans="20:22" x14ac:dyDescent="0.2">
      <c r="T3691" s="62" t="s">
        <v>4377</v>
      </c>
      <c r="U3691" s="77" t="s">
        <v>4377</v>
      </c>
      <c r="V3691" s="64" t="s">
        <v>650</v>
      </c>
    </row>
    <row r="3692" spans="20:22" x14ac:dyDescent="0.2">
      <c r="T3692" s="62" t="s">
        <v>4378</v>
      </c>
      <c r="U3692" s="77" t="s">
        <v>4378</v>
      </c>
      <c r="V3692" s="64" t="s">
        <v>653</v>
      </c>
    </row>
    <row r="3693" spans="20:22" x14ac:dyDescent="0.2">
      <c r="T3693" s="62" t="s">
        <v>4379</v>
      </c>
      <c r="U3693" s="77" t="s">
        <v>4379</v>
      </c>
      <c r="V3693" s="64" t="s">
        <v>621</v>
      </c>
    </row>
    <row r="3694" spans="20:22" x14ac:dyDescent="0.2">
      <c r="T3694" s="62" t="s">
        <v>4380</v>
      </c>
      <c r="U3694" s="77" t="s">
        <v>4380</v>
      </c>
      <c r="V3694" s="64" t="s">
        <v>624</v>
      </c>
    </row>
    <row r="3695" spans="20:22" x14ac:dyDescent="0.2">
      <c r="T3695" s="62" t="s">
        <v>4381</v>
      </c>
      <c r="U3695" s="77" t="s">
        <v>4381</v>
      </c>
      <c r="V3695" s="64" t="s">
        <v>643</v>
      </c>
    </row>
    <row r="3696" spans="20:22" x14ac:dyDescent="0.2">
      <c r="T3696" s="62" t="s">
        <v>4382</v>
      </c>
      <c r="U3696" s="77" t="s">
        <v>4382</v>
      </c>
      <c r="V3696" s="64" t="s">
        <v>645</v>
      </c>
    </row>
    <row r="3697" spans="20:22" x14ac:dyDescent="0.2">
      <c r="T3697" s="62" t="s">
        <v>4383</v>
      </c>
      <c r="U3697" s="77" t="s">
        <v>4383</v>
      </c>
      <c r="V3697" s="64" t="s">
        <v>647</v>
      </c>
    </row>
    <row r="3698" spans="20:22" x14ac:dyDescent="0.2">
      <c r="T3698" s="62" t="s">
        <v>4384</v>
      </c>
      <c r="U3698" s="77" t="s">
        <v>4384</v>
      </c>
      <c r="V3698" s="64" t="s">
        <v>650</v>
      </c>
    </row>
    <row r="3699" spans="20:22" x14ac:dyDescent="0.2">
      <c r="T3699" s="62" t="s">
        <v>4385</v>
      </c>
      <c r="U3699" s="77" t="s">
        <v>4385</v>
      </c>
      <c r="V3699" s="64" t="s">
        <v>653</v>
      </c>
    </row>
    <row r="3700" spans="20:22" x14ac:dyDescent="0.2">
      <c r="T3700" s="62" t="s">
        <v>4386</v>
      </c>
      <c r="U3700" s="77" t="s">
        <v>4386</v>
      </c>
      <c r="V3700" s="64" t="s">
        <v>621</v>
      </c>
    </row>
    <row r="3701" spans="20:22" x14ac:dyDescent="0.2">
      <c r="T3701" s="62" t="s">
        <v>4387</v>
      </c>
      <c r="U3701" s="77" t="s">
        <v>4387</v>
      </c>
      <c r="V3701" s="64" t="s">
        <v>624</v>
      </c>
    </row>
    <row r="3702" spans="20:22" x14ac:dyDescent="0.2">
      <c r="T3702" s="62" t="s">
        <v>4388</v>
      </c>
      <c r="U3702" s="77" t="s">
        <v>4388</v>
      </c>
      <c r="V3702" s="64" t="s">
        <v>643</v>
      </c>
    </row>
    <row r="3703" spans="20:22" x14ac:dyDescent="0.2">
      <c r="T3703" s="62" t="s">
        <v>4389</v>
      </c>
      <c r="U3703" s="77" t="s">
        <v>4389</v>
      </c>
      <c r="V3703" s="64" t="s">
        <v>645</v>
      </c>
    </row>
    <row r="3704" spans="20:22" x14ac:dyDescent="0.2">
      <c r="T3704" s="62" t="s">
        <v>4390</v>
      </c>
      <c r="U3704" s="77" t="s">
        <v>4390</v>
      </c>
      <c r="V3704" s="64" t="s">
        <v>647</v>
      </c>
    </row>
    <row r="3705" spans="20:22" x14ac:dyDescent="0.2">
      <c r="T3705" s="62" t="s">
        <v>4391</v>
      </c>
      <c r="U3705" s="77" t="s">
        <v>4391</v>
      </c>
      <c r="V3705" s="64" t="s">
        <v>650</v>
      </c>
    </row>
    <row r="3706" spans="20:22" x14ac:dyDescent="0.2">
      <c r="T3706" s="62" t="s">
        <v>4392</v>
      </c>
      <c r="U3706" s="77" t="s">
        <v>4392</v>
      </c>
      <c r="V3706" s="64" t="s">
        <v>653</v>
      </c>
    </row>
    <row r="3707" spans="20:22" x14ac:dyDescent="0.2">
      <c r="T3707" s="62" t="s">
        <v>4393</v>
      </c>
      <c r="U3707" s="77" t="s">
        <v>4393</v>
      </c>
      <c r="V3707" s="64" t="s">
        <v>621</v>
      </c>
    </row>
    <row r="3708" spans="20:22" x14ac:dyDescent="0.2">
      <c r="T3708" s="62" t="s">
        <v>4394</v>
      </c>
      <c r="U3708" s="77" t="s">
        <v>4394</v>
      </c>
      <c r="V3708" s="64" t="s">
        <v>624</v>
      </c>
    </row>
    <row r="3709" spans="20:22" x14ac:dyDescent="0.2">
      <c r="T3709" s="62" t="s">
        <v>4395</v>
      </c>
      <c r="U3709" s="77" t="s">
        <v>4395</v>
      </c>
      <c r="V3709" s="64" t="s">
        <v>643</v>
      </c>
    </row>
    <row r="3710" spans="20:22" x14ac:dyDescent="0.2">
      <c r="T3710" s="62" t="s">
        <v>4396</v>
      </c>
      <c r="U3710" s="77" t="s">
        <v>4396</v>
      </c>
      <c r="V3710" s="64" t="s">
        <v>645</v>
      </c>
    </row>
    <row r="3711" spans="20:22" x14ac:dyDescent="0.2">
      <c r="T3711" s="62" t="s">
        <v>4397</v>
      </c>
      <c r="U3711" s="77" t="s">
        <v>4397</v>
      </c>
      <c r="V3711" s="64" t="s">
        <v>647</v>
      </c>
    </row>
    <row r="3712" spans="20:22" x14ac:dyDescent="0.2">
      <c r="T3712" s="62" t="s">
        <v>4398</v>
      </c>
      <c r="U3712" s="77" t="s">
        <v>4398</v>
      </c>
      <c r="V3712" s="64" t="s">
        <v>650</v>
      </c>
    </row>
    <row r="3713" spans="20:22" x14ac:dyDescent="0.2">
      <c r="T3713" s="62" t="s">
        <v>4399</v>
      </c>
      <c r="U3713" s="77" t="s">
        <v>4399</v>
      </c>
      <c r="V3713" s="64" t="s">
        <v>653</v>
      </c>
    </row>
    <row r="3714" spans="20:22" x14ac:dyDescent="0.2">
      <c r="T3714" s="62" t="s">
        <v>4400</v>
      </c>
      <c r="U3714" s="77" t="s">
        <v>4400</v>
      </c>
      <c r="V3714" s="64" t="s">
        <v>621</v>
      </c>
    </row>
    <row r="3715" spans="20:22" x14ac:dyDescent="0.2">
      <c r="T3715" s="62" t="s">
        <v>4401</v>
      </c>
      <c r="U3715" s="77" t="s">
        <v>4401</v>
      </c>
      <c r="V3715" s="64" t="s">
        <v>624</v>
      </c>
    </row>
    <row r="3716" spans="20:22" x14ac:dyDescent="0.2">
      <c r="T3716" s="62" t="s">
        <v>4402</v>
      </c>
      <c r="U3716" s="77" t="s">
        <v>4402</v>
      </c>
      <c r="V3716" s="64" t="s">
        <v>643</v>
      </c>
    </row>
    <row r="3717" spans="20:22" x14ac:dyDescent="0.2">
      <c r="T3717" s="62" t="s">
        <v>4403</v>
      </c>
      <c r="U3717" s="77" t="s">
        <v>4403</v>
      </c>
      <c r="V3717" s="64" t="s">
        <v>645</v>
      </c>
    </row>
    <row r="3718" spans="20:22" x14ac:dyDescent="0.2">
      <c r="T3718" s="62" t="s">
        <v>4404</v>
      </c>
      <c r="U3718" s="77" t="s">
        <v>4404</v>
      </c>
      <c r="V3718" s="64" t="s">
        <v>647</v>
      </c>
    </row>
    <row r="3719" spans="20:22" x14ac:dyDescent="0.2">
      <c r="T3719" s="62" t="s">
        <v>4405</v>
      </c>
      <c r="U3719" s="77" t="s">
        <v>4405</v>
      </c>
      <c r="V3719" s="64" t="s">
        <v>650</v>
      </c>
    </row>
    <row r="3720" spans="20:22" x14ac:dyDescent="0.2">
      <c r="T3720" s="62" t="s">
        <v>4406</v>
      </c>
      <c r="U3720" s="77" t="s">
        <v>4406</v>
      </c>
      <c r="V3720" s="64" t="s">
        <v>653</v>
      </c>
    </row>
    <row r="3721" spans="20:22" x14ac:dyDescent="0.2">
      <c r="T3721" s="62" t="s">
        <v>4407</v>
      </c>
      <c r="U3721" s="77" t="s">
        <v>4407</v>
      </c>
      <c r="V3721" s="64" t="s">
        <v>621</v>
      </c>
    </row>
    <row r="3722" spans="20:22" x14ac:dyDescent="0.2">
      <c r="T3722" s="62" t="s">
        <v>4408</v>
      </c>
      <c r="U3722" s="77" t="s">
        <v>4408</v>
      </c>
      <c r="V3722" s="64" t="s">
        <v>624</v>
      </c>
    </row>
    <row r="3723" spans="20:22" x14ac:dyDescent="0.2">
      <c r="T3723" s="62" t="s">
        <v>4409</v>
      </c>
      <c r="U3723" s="77" t="s">
        <v>4409</v>
      </c>
      <c r="V3723" s="64" t="s">
        <v>643</v>
      </c>
    </row>
    <row r="3724" spans="20:22" x14ac:dyDescent="0.2">
      <c r="T3724" s="62" t="s">
        <v>4410</v>
      </c>
      <c r="U3724" s="77" t="s">
        <v>4410</v>
      </c>
      <c r="V3724" s="64" t="s">
        <v>645</v>
      </c>
    </row>
    <row r="3725" spans="20:22" x14ac:dyDescent="0.2">
      <c r="T3725" s="62" t="s">
        <v>4411</v>
      </c>
      <c r="U3725" s="77" t="s">
        <v>4411</v>
      </c>
      <c r="V3725" s="64" t="s">
        <v>647</v>
      </c>
    </row>
    <row r="3726" spans="20:22" x14ac:dyDescent="0.2">
      <c r="T3726" s="62" t="s">
        <v>4412</v>
      </c>
      <c r="U3726" s="77" t="s">
        <v>4412</v>
      </c>
      <c r="V3726" s="64" t="s">
        <v>650</v>
      </c>
    </row>
    <row r="3727" spans="20:22" x14ac:dyDescent="0.2">
      <c r="T3727" s="62" t="s">
        <v>4413</v>
      </c>
      <c r="U3727" s="77" t="s">
        <v>4413</v>
      </c>
      <c r="V3727" s="64" t="s">
        <v>653</v>
      </c>
    </row>
    <row r="3728" spans="20:22" x14ac:dyDescent="0.2">
      <c r="T3728" s="62" t="s">
        <v>4414</v>
      </c>
      <c r="U3728" s="77" t="s">
        <v>4414</v>
      </c>
      <c r="V3728" s="64" t="s">
        <v>621</v>
      </c>
    </row>
    <row r="3729" spans="20:22" x14ac:dyDescent="0.2">
      <c r="T3729" s="62" t="s">
        <v>4415</v>
      </c>
      <c r="U3729" s="77" t="s">
        <v>4415</v>
      </c>
      <c r="V3729" s="64" t="s">
        <v>624</v>
      </c>
    </row>
    <row r="3730" spans="20:22" x14ac:dyDescent="0.2">
      <c r="T3730" s="62" t="s">
        <v>4416</v>
      </c>
      <c r="U3730" s="77" t="s">
        <v>4416</v>
      </c>
      <c r="V3730" s="64" t="s">
        <v>643</v>
      </c>
    </row>
    <row r="3731" spans="20:22" x14ac:dyDescent="0.2">
      <c r="T3731" s="62" t="s">
        <v>4417</v>
      </c>
      <c r="U3731" s="77" t="s">
        <v>4417</v>
      </c>
      <c r="V3731" s="64" t="s">
        <v>645</v>
      </c>
    </row>
    <row r="3732" spans="20:22" x14ac:dyDescent="0.2">
      <c r="T3732" s="62" t="s">
        <v>4418</v>
      </c>
      <c r="U3732" s="77" t="s">
        <v>4418</v>
      </c>
      <c r="V3732" s="64" t="s">
        <v>647</v>
      </c>
    </row>
    <row r="3733" spans="20:22" x14ac:dyDescent="0.2">
      <c r="T3733" s="62" t="s">
        <v>4419</v>
      </c>
      <c r="U3733" s="77" t="s">
        <v>4419</v>
      </c>
      <c r="V3733" s="64" t="s">
        <v>650</v>
      </c>
    </row>
    <row r="3734" spans="20:22" x14ac:dyDescent="0.2">
      <c r="T3734" s="62" t="s">
        <v>4420</v>
      </c>
      <c r="U3734" s="77" t="s">
        <v>4420</v>
      </c>
      <c r="V3734" s="64" t="s">
        <v>653</v>
      </c>
    </row>
    <row r="3735" spans="20:22" x14ac:dyDescent="0.2">
      <c r="T3735" s="62" t="s">
        <v>4421</v>
      </c>
      <c r="U3735" s="77" t="s">
        <v>4421</v>
      </c>
      <c r="V3735" s="64" t="s">
        <v>621</v>
      </c>
    </row>
    <row r="3736" spans="20:22" x14ac:dyDescent="0.2">
      <c r="T3736" s="62" t="s">
        <v>4422</v>
      </c>
      <c r="U3736" s="77" t="s">
        <v>4422</v>
      </c>
      <c r="V3736" s="64" t="s">
        <v>624</v>
      </c>
    </row>
    <row r="3737" spans="20:22" x14ac:dyDescent="0.2">
      <c r="T3737" s="62" t="s">
        <v>4423</v>
      </c>
      <c r="U3737" s="77" t="s">
        <v>4423</v>
      </c>
      <c r="V3737" s="64" t="s">
        <v>643</v>
      </c>
    </row>
    <row r="3738" spans="20:22" x14ac:dyDescent="0.2">
      <c r="T3738" s="62" t="s">
        <v>4424</v>
      </c>
      <c r="U3738" s="77" t="s">
        <v>4424</v>
      </c>
      <c r="V3738" s="64" t="s">
        <v>645</v>
      </c>
    </row>
    <row r="3739" spans="20:22" x14ac:dyDescent="0.2">
      <c r="T3739" s="62" t="s">
        <v>4425</v>
      </c>
      <c r="U3739" s="77" t="s">
        <v>4425</v>
      </c>
      <c r="V3739" s="64" t="s">
        <v>647</v>
      </c>
    </row>
    <row r="3740" spans="20:22" x14ac:dyDescent="0.2">
      <c r="T3740" s="62" t="s">
        <v>4426</v>
      </c>
      <c r="U3740" s="77" t="s">
        <v>4426</v>
      </c>
      <c r="V3740" s="64" t="s">
        <v>650</v>
      </c>
    </row>
    <row r="3741" spans="20:22" x14ac:dyDescent="0.2">
      <c r="T3741" s="62" t="s">
        <v>4427</v>
      </c>
      <c r="U3741" s="77" t="s">
        <v>4427</v>
      </c>
      <c r="V3741" s="64" t="s">
        <v>653</v>
      </c>
    </row>
    <row r="3742" spans="20:22" x14ac:dyDescent="0.2">
      <c r="T3742" s="62" t="s">
        <v>4428</v>
      </c>
      <c r="U3742" s="77" t="s">
        <v>4428</v>
      </c>
      <c r="V3742" s="64" t="s">
        <v>621</v>
      </c>
    </row>
    <row r="3743" spans="20:22" x14ac:dyDescent="0.2">
      <c r="T3743" s="62" t="s">
        <v>4429</v>
      </c>
      <c r="U3743" s="77" t="s">
        <v>4429</v>
      </c>
      <c r="V3743" s="64" t="s">
        <v>624</v>
      </c>
    </row>
    <row r="3744" spans="20:22" x14ac:dyDescent="0.2">
      <c r="T3744" s="62" t="s">
        <v>4430</v>
      </c>
      <c r="U3744" s="77" t="s">
        <v>4430</v>
      </c>
      <c r="V3744" s="64" t="s">
        <v>643</v>
      </c>
    </row>
    <row r="3745" spans="20:22" x14ac:dyDescent="0.2">
      <c r="T3745" s="62" t="s">
        <v>4431</v>
      </c>
      <c r="U3745" s="77" t="s">
        <v>4431</v>
      </c>
      <c r="V3745" s="64" t="s">
        <v>645</v>
      </c>
    </row>
    <row r="3746" spans="20:22" x14ac:dyDescent="0.2">
      <c r="T3746" s="62" t="s">
        <v>4432</v>
      </c>
      <c r="U3746" s="77" t="s">
        <v>4432</v>
      </c>
      <c r="V3746" s="64" t="s">
        <v>647</v>
      </c>
    </row>
    <row r="3747" spans="20:22" x14ac:dyDescent="0.2">
      <c r="T3747" s="62" t="s">
        <v>4433</v>
      </c>
      <c r="U3747" s="77" t="s">
        <v>4433</v>
      </c>
      <c r="V3747" s="64" t="s">
        <v>650</v>
      </c>
    </row>
    <row r="3748" spans="20:22" x14ac:dyDescent="0.2">
      <c r="T3748" s="62" t="s">
        <v>4434</v>
      </c>
      <c r="U3748" s="77" t="s">
        <v>4434</v>
      </c>
      <c r="V3748" s="64" t="s">
        <v>653</v>
      </c>
    </row>
    <row r="3749" spans="20:22" x14ac:dyDescent="0.2">
      <c r="T3749" s="62" t="s">
        <v>4435</v>
      </c>
      <c r="U3749" s="77" t="s">
        <v>4435</v>
      </c>
      <c r="V3749" s="64" t="s">
        <v>621</v>
      </c>
    </row>
    <row r="3750" spans="20:22" x14ac:dyDescent="0.2">
      <c r="T3750" s="62" t="s">
        <v>4436</v>
      </c>
      <c r="U3750" s="77" t="s">
        <v>4436</v>
      </c>
      <c r="V3750" s="64" t="s">
        <v>624</v>
      </c>
    </row>
    <row r="3751" spans="20:22" x14ac:dyDescent="0.2">
      <c r="T3751" s="62" t="s">
        <v>4437</v>
      </c>
      <c r="U3751" s="77" t="s">
        <v>4437</v>
      </c>
      <c r="V3751" s="64" t="s">
        <v>643</v>
      </c>
    </row>
    <row r="3752" spans="20:22" x14ac:dyDescent="0.2">
      <c r="T3752" s="62" t="s">
        <v>4438</v>
      </c>
      <c r="U3752" s="77" t="s">
        <v>4438</v>
      </c>
      <c r="V3752" s="64" t="s">
        <v>645</v>
      </c>
    </row>
    <row r="3753" spans="20:22" x14ac:dyDescent="0.2">
      <c r="T3753" s="62" t="s">
        <v>4439</v>
      </c>
      <c r="U3753" s="77" t="s">
        <v>4439</v>
      </c>
      <c r="V3753" s="64" t="s">
        <v>647</v>
      </c>
    </row>
    <row r="3754" spans="20:22" x14ac:dyDescent="0.2">
      <c r="T3754" s="62" t="s">
        <v>4440</v>
      </c>
      <c r="U3754" s="77" t="s">
        <v>4440</v>
      </c>
      <c r="V3754" s="64" t="s">
        <v>650</v>
      </c>
    </row>
    <row r="3755" spans="20:22" x14ac:dyDescent="0.2">
      <c r="T3755" s="62" t="s">
        <v>4441</v>
      </c>
      <c r="U3755" s="77" t="s">
        <v>4441</v>
      </c>
      <c r="V3755" s="64" t="s">
        <v>653</v>
      </c>
    </row>
    <row r="3756" spans="20:22" x14ac:dyDescent="0.2">
      <c r="T3756" s="62" t="s">
        <v>4442</v>
      </c>
      <c r="U3756" s="77" t="s">
        <v>4442</v>
      </c>
      <c r="V3756" s="64" t="s">
        <v>621</v>
      </c>
    </row>
    <row r="3757" spans="20:22" x14ac:dyDescent="0.2">
      <c r="T3757" s="62" t="s">
        <v>4443</v>
      </c>
      <c r="U3757" s="77" t="s">
        <v>4443</v>
      </c>
      <c r="V3757" s="64" t="s">
        <v>624</v>
      </c>
    </row>
    <row r="3758" spans="20:22" x14ac:dyDescent="0.2">
      <c r="T3758" s="62" t="s">
        <v>4444</v>
      </c>
      <c r="U3758" s="77" t="s">
        <v>4444</v>
      </c>
      <c r="V3758" s="64" t="s">
        <v>643</v>
      </c>
    </row>
    <row r="3759" spans="20:22" x14ac:dyDescent="0.2">
      <c r="T3759" s="62" t="s">
        <v>4445</v>
      </c>
      <c r="U3759" s="77" t="s">
        <v>4445</v>
      </c>
      <c r="V3759" s="64" t="s">
        <v>645</v>
      </c>
    </row>
    <row r="3760" spans="20:22" x14ac:dyDescent="0.2">
      <c r="T3760" s="62" t="s">
        <v>4446</v>
      </c>
      <c r="U3760" s="77" t="s">
        <v>4446</v>
      </c>
      <c r="V3760" s="64" t="s">
        <v>647</v>
      </c>
    </row>
    <row r="3761" spans="20:22" x14ac:dyDescent="0.2">
      <c r="T3761" s="62" t="s">
        <v>4447</v>
      </c>
      <c r="U3761" s="77" t="s">
        <v>4447</v>
      </c>
      <c r="V3761" s="64" t="s">
        <v>650</v>
      </c>
    </row>
    <row r="3762" spans="20:22" x14ac:dyDescent="0.2">
      <c r="T3762" s="62" t="s">
        <v>4448</v>
      </c>
      <c r="U3762" s="77" t="s">
        <v>4448</v>
      </c>
      <c r="V3762" s="64" t="s">
        <v>653</v>
      </c>
    </row>
    <row r="3763" spans="20:22" x14ac:dyDescent="0.2">
      <c r="T3763" s="62" t="s">
        <v>4449</v>
      </c>
      <c r="U3763" s="77" t="s">
        <v>4449</v>
      </c>
      <c r="V3763" s="64" t="s">
        <v>621</v>
      </c>
    </row>
    <row r="3764" spans="20:22" x14ac:dyDescent="0.2">
      <c r="T3764" s="62" t="s">
        <v>4450</v>
      </c>
      <c r="U3764" s="77" t="s">
        <v>4450</v>
      </c>
      <c r="V3764" s="64" t="s">
        <v>624</v>
      </c>
    </row>
    <row r="3765" spans="20:22" x14ac:dyDescent="0.2">
      <c r="T3765" s="62" t="s">
        <v>4451</v>
      </c>
      <c r="U3765" s="77" t="s">
        <v>4451</v>
      </c>
      <c r="V3765" s="64" t="s">
        <v>643</v>
      </c>
    </row>
    <row r="3766" spans="20:22" x14ac:dyDescent="0.2">
      <c r="T3766" s="62" t="s">
        <v>4452</v>
      </c>
      <c r="U3766" s="77" t="s">
        <v>4452</v>
      </c>
      <c r="V3766" s="64" t="s">
        <v>645</v>
      </c>
    </row>
    <row r="3767" spans="20:22" x14ac:dyDescent="0.2">
      <c r="T3767" s="62" t="s">
        <v>4453</v>
      </c>
      <c r="U3767" s="77" t="s">
        <v>4453</v>
      </c>
      <c r="V3767" s="64" t="s">
        <v>647</v>
      </c>
    </row>
    <row r="3768" spans="20:22" x14ac:dyDescent="0.2">
      <c r="T3768" s="62" t="s">
        <v>4454</v>
      </c>
      <c r="U3768" s="77" t="s">
        <v>4454</v>
      </c>
      <c r="V3768" s="64" t="s">
        <v>650</v>
      </c>
    </row>
    <row r="3769" spans="20:22" x14ac:dyDescent="0.2">
      <c r="T3769" s="62" t="s">
        <v>4455</v>
      </c>
      <c r="U3769" s="77" t="s">
        <v>4455</v>
      </c>
      <c r="V3769" s="64" t="s">
        <v>653</v>
      </c>
    </row>
    <row r="3770" spans="20:22" x14ac:dyDescent="0.2">
      <c r="T3770" s="62" t="s">
        <v>4456</v>
      </c>
      <c r="U3770" s="77" t="s">
        <v>4456</v>
      </c>
      <c r="V3770" s="64" t="s">
        <v>621</v>
      </c>
    </row>
    <row r="3771" spans="20:22" x14ac:dyDescent="0.2">
      <c r="T3771" s="62" t="s">
        <v>4457</v>
      </c>
      <c r="U3771" s="77" t="s">
        <v>4457</v>
      </c>
      <c r="V3771" s="64" t="s">
        <v>624</v>
      </c>
    </row>
    <row r="3772" spans="20:22" x14ac:dyDescent="0.2">
      <c r="T3772" s="62" t="s">
        <v>4458</v>
      </c>
      <c r="U3772" s="77" t="s">
        <v>4458</v>
      </c>
      <c r="V3772" s="64" t="s">
        <v>643</v>
      </c>
    </row>
    <row r="3773" spans="20:22" x14ac:dyDescent="0.2">
      <c r="T3773" s="62" t="s">
        <v>4459</v>
      </c>
      <c r="U3773" s="77" t="s">
        <v>4459</v>
      </c>
      <c r="V3773" s="64" t="s">
        <v>645</v>
      </c>
    </row>
    <row r="3774" spans="20:22" x14ac:dyDescent="0.2">
      <c r="T3774" s="62" t="s">
        <v>4460</v>
      </c>
      <c r="U3774" s="77" t="s">
        <v>4460</v>
      </c>
      <c r="V3774" s="64" t="s">
        <v>647</v>
      </c>
    </row>
    <row r="3775" spans="20:22" x14ac:dyDescent="0.2">
      <c r="T3775" s="62" t="s">
        <v>4461</v>
      </c>
      <c r="U3775" s="77" t="s">
        <v>4461</v>
      </c>
      <c r="V3775" s="64" t="s">
        <v>650</v>
      </c>
    </row>
    <row r="3776" spans="20:22" x14ac:dyDescent="0.2">
      <c r="T3776" s="62" t="s">
        <v>4462</v>
      </c>
      <c r="U3776" s="77" t="s">
        <v>4462</v>
      </c>
      <c r="V3776" s="64" t="s">
        <v>653</v>
      </c>
    </row>
    <row r="3777" spans="20:22" x14ac:dyDescent="0.2">
      <c r="T3777" s="62" t="s">
        <v>4463</v>
      </c>
      <c r="U3777" s="77" t="s">
        <v>4463</v>
      </c>
      <c r="V3777" s="64" t="s">
        <v>621</v>
      </c>
    </row>
    <row r="3778" spans="20:22" x14ac:dyDescent="0.2">
      <c r="T3778" s="62" t="s">
        <v>4464</v>
      </c>
      <c r="U3778" s="77" t="s">
        <v>4464</v>
      </c>
      <c r="V3778" s="64" t="s">
        <v>624</v>
      </c>
    </row>
    <row r="3779" spans="20:22" x14ac:dyDescent="0.2">
      <c r="T3779" s="62" t="s">
        <v>4465</v>
      </c>
      <c r="U3779" s="77" t="s">
        <v>4465</v>
      </c>
      <c r="V3779" s="64" t="s">
        <v>643</v>
      </c>
    </row>
    <row r="3780" spans="20:22" x14ac:dyDescent="0.2">
      <c r="T3780" s="62" t="s">
        <v>4466</v>
      </c>
      <c r="U3780" s="77" t="s">
        <v>4466</v>
      </c>
      <c r="V3780" s="64" t="s">
        <v>645</v>
      </c>
    </row>
    <row r="3781" spans="20:22" x14ac:dyDescent="0.2">
      <c r="T3781" s="62" t="s">
        <v>4467</v>
      </c>
      <c r="U3781" s="77" t="s">
        <v>4467</v>
      </c>
      <c r="V3781" s="64" t="s">
        <v>647</v>
      </c>
    </row>
    <row r="3782" spans="20:22" x14ac:dyDescent="0.2">
      <c r="T3782" s="62" t="s">
        <v>4468</v>
      </c>
      <c r="U3782" s="77" t="s">
        <v>4468</v>
      </c>
      <c r="V3782" s="64" t="s">
        <v>650</v>
      </c>
    </row>
    <row r="3783" spans="20:22" x14ac:dyDescent="0.2">
      <c r="T3783" s="62" t="s">
        <v>4469</v>
      </c>
      <c r="U3783" s="77" t="s">
        <v>4469</v>
      </c>
      <c r="V3783" s="64" t="s">
        <v>653</v>
      </c>
    </row>
    <row r="3784" spans="20:22" x14ac:dyDescent="0.2">
      <c r="T3784" s="62" t="s">
        <v>4470</v>
      </c>
      <c r="U3784" s="77" t="s">
        <v>4470</v>
      </c>
      <c r="V3784" s="64" t="s">
        <v>621</v>
      </c>
    </row>
    <row r="3785" spans="20:22" x14ac:dyDescent="0.2">
      <c r="T3785" s="62" t="s">
        <v>4471</v>
      </c>
      <c r="U3785" s="77" t="s">
        <v>4471</v>
      </c>
      <c r="V3785" s="64" t="s">
        <v>624</v>
      </c>
    </row>
    <row r="3786" spans="20:22" x14ac:dyDescent="0.2">
      <c r="T3786" s="62" t="s">
        <v>4472</v>
      </c>
      <c r="U3786" s="77" t="s">
        <v>4472</v>
      </c>
      <c r="V3786" s="64" t="s">
        <v>643</v>
      </c>
    </row>
    <row r="3787" spans="20:22" x14ac:dyDescent="0.2">
      <c r="T3787" s="62" t="s">
        <v>4473</v>
      </c>
      <c r="U3787" s="77" t="s">
        <v>4473</v>
      </c>
      <c r="V3787" s="64" t="s">
        <v>645</v>
      </c>
    </row>
    <row r="3788" spans="20:22" x14ac:dyDescent="0.2">
      <c r="T3788" s="62" t="s">
        <v>4474</v>
      </c>
      <c r="U3788" s="77" t="s">
        <v>4474</v>
      </c>
      <c r="V3788" s="64" t="s">
        <v>647</v>
      </c>
    </row>
    <row r="3789" spans="20:22" x14ac:dyDescent="0.2">
      <c r="T3789" s="62" t="s">
        <v>4475</v>
      </c>
      <c r="U3789" s="77" t="s">
        <v>4475</v>
      </c>
      <c r="V3789" s="64" t="s">
        <v>650</v>
      </c>
    </row>
    <row r="3790" spans="20:22" x14ac:dyDescent="0.2">
      <c r="T3790" s="62" t="s">
        <v>4476</v>
      </c>
      <c r="U3790" s="77" t="s">
        <v>4476</v>
      </c>
      <c r="V3790" s="64" t="s">
        <v>653</v>
      </c>
    </row>
    <row r="3791" spans="20:22" x14ac:dyDescent="0.2">
      <c r="T3791" s="62" t="s">
        <v>4477</v>
      </c>
      <c r="U3791" s="77" t="s">
        <v>4477</v>
      </c>
      <c r="V3791" s="64" t="s">
        <v>621</v>
      </c>
    </row>
    <row r="3792" spans="20:22" x14ac:dyDescent="0.2">
      <c r="T3792" s="62" t="s">
        <v>4478</v>
      </c>
      <c r="U3792" s="77" t="s">
        <v>4478</v>
      </c>
      <c r="V3792" s="64" t="s">
        <v>624</v>
      </c>
    </row>
    <row r="3793" spans="20:22" x14ac:dyDescent="0.2">
      <c r="T3793" s="62" t="s">
        <v>4479</v>
      </c>
      <c r="U3793" s="77" t="s">
        <v>4479</v>
      </c>
      <c r="V3793" s="64" t="s">
        <v>643</v>
      </c>
    </row>
    <row r="3794" spans="20:22" x14ac:dyDescent="0.2">
      <c r="T3794" s="62" t="s">
        <v>4480</v>
      </c>
      <c r="U3794" s="77" t="s">
        <v>4480</v>
      </c>
      <c r="V3794" s="64" t="s">
        <v>645</v>
      </c>
    </row>
    <row r="3795" spans="20:22" x14ac:dyDescent="0.2">
      <c r="T3795" s="62" t="s">
        <v>4481</v>
      </c>
      <c r="U3795" s="77" t="s">
        <v>4481</v>
      </c>
      <c r="V3795" s="64" t="s">
        <v>647</v>
      </c>
    </row>
    <row r="3796" spans="20:22" x14ac:dyDescent="0.2">
      <c r="T3796" s="62" t="s">
        <v>4482</v>
      </c>
      <c r="U3796" s="77" t="s">
        <v>4482</v>
      </c>
      <c r="V3796" s="64" t="s">
        <v>650</v>
      </c>
    </row>
    <row r="3797" spans="20:22" x14ac:dyDescent="0.2">
      <c r="T3797" s="62" t="s">
        <v>4483</v>
      </c>
      <c r="U3797" s="77" t="s">
        <v>4483</v>
      </c>
      <c r="V3797" s="64" t="s">
        <v>653</v>
      </c>
    </row>
    <row r="3798" spans="20:22" x14ac:dyDescent="0.2">
      <c r="T3798" s="62" t="s">
        <v>4484</v>
      </c>
      <c r="U3798" s="77" t="s">
        <v>4484</v>
      </c>
      <c r="V3798" s="64" t="s">
        <v>621</v>
      </c>
    </row>
    <row r="3799" spans="20:22" x14ac:dyDescent="0.2">
      <c r="T3799" s="62" t="s">
        <v>4485</v>
      </c>
      <c r="U3799" s="77" t="s">
        <v>4485</v>
      </c>
      <c r="V3799" s="64" t="s">
        <v>624</v>
      </c>
    </row>
    <row r="3800" spans="20:22" x14ac:dyDescent="0.2">
      <c r="T3800" s="62" t="s">
        <v>4486</v>
      </c>
      <c r="U3800" s="77" t="s">
        <v>4486</v>
      </c>
      <c r="V3800" s="64" t="s">
        <v>643</v>
      </c>
    </row>
    <row r="3801" spans="20:22" x14ac:dyDescent="0.2">
      <c r="T3801" s="62" t="s">
        <v>4487</v>
      </c>
      <c r="U3801" s="77" t="s">
        <v>4487</v>
      </c>
      <c r="V3801" s="64" t="s">
        <v>645</v>
      </c>
    </row>
    <row r="3802" spans="20:22" x14ac:dyDescent="0.2">
      <c r="T3802" s="62" t="s">
        <v>4488</v>
      </c>
      <c r="U3802" s="77" t="s">
        <v>4488</v>
      </c>
      <c r="V3802" s="64" t="s">
        <v>647</v>
      </c>
    </row>
    <row r="3803" spans="20:22" x14ac:dyDescent="0.2">
      <c r="T3803" s="62" t="s">
        <v>4489</v>
      </c>
      <c r="U3803" s="77" t="s">
        <v>4489</v>
      </c>
      <c r="V3803" s="64" t="s">
        <v>650</v>
      </c>
    </row>
    <row r="3804" spans="20:22" x14ac:dyDescent="0.2">
      <c r="T3804" s="62" t="s">
        <v>4490</v>
      </c>
      <c r="U3804" s="77" t="s">
        <v>4490</v>
      </c>
      <c r="V3804" s="64" t="s">
        <v>653</v>
      </c>
    </row>
    <row r="3805" spans="20:22" x14ac:dyDescent="0.2">
      <c r="T3805" s="62" t="s">
        <v>4491</v>
      </c>
      <c r="U3805" s="77" t="s">
        <v>4491</v>
      </c>
      <c r="V3805" s="64" t="s">
        <v>621</v>
      </c>
    </row>
    <row r="3806" spans="20:22" x14ac:dyDescent="0.2">
      <c r="T3806" s="62" t="s">
        <v>4492</v>
      </c>
      <c r="U3806" s="77" t="s">
        <v>4492</v>
      </c>
      <c r="V3806" s="64" t="s">
        <v>624</v>
      </c>
    </row>
    <row r="3807" spans="20:22" x14ac:dyDescent="0.2">
      <c r="T3807" s="62" t="s">
        <v>4493</v>
      </c>
      <c r="U3807" s="77" t="s">
        <v>4493</v>
      </c>
      <c r="V3807" s="64" t="s">
        <v>643</v>
      </c>
    </row>
    <row r="3808" spans="20:22" x14ac:dyDescent="0.2">
      <c r="T3808" s="62" t="s">
        <v>4494</v>
      </c>
      <c r="U3808" s="77" t="s">
        <v>4494</v>
      </c>
      <c r="V3808" s="64" t="s">
        <v>645</v>
      </c>
    </row>
    <row r="3809" spans="20:22" x14ac:dyDescent="0.2">
      <c r="T3809" s="62" t="s">
        <v>4495</v>
      </c>
      <c r="U3809" s="77" t="s">
        <v>4495</v>
      </c>
      <c r="V3809" s="64" t="s">
        <v>647</v>
      </c>
    </row>
    <row r="3810" spans="20:22" x14ac:dyDescent="0.2">
      <c r="T3810" s="62" t="s">
        <v>4496</v>
      </c>
      <c r="U3810" s="77" t="s">
        <v>4496</v>
      </c>
      <c r="V3810" s="64" t="s">
        <v>650</v>
      </c>
    </row>
    <row r="3811" spans="20:22" x14ac:dyDescent="0.2">
      <c r="T3811" s="62" t="s">
        <v>4497</v>
      </c>
      <c r="U3811" s="77" t="s">
        <v>4497</v>
      </c>
      <c r="V3811" s="64" t="s">
        <v>653</v>
      </c>
    </row>
    <row r="3812" spans="20:22" x14ac:dyDescent="0.2">
      <c r="T3812" s="62" t="s">
        <v>4498</v>
      </c>
      <c r="U3812" s="77" t="s">
        <v>4498</v>
      </c>
      <c r="V3812" s="64" t="s">
        <v>621</v>
      </c>
    </row>
    <row r="3813" spans="20:22" x14ac:dyDescent="0.2">
      <c r="T3813" s="62" t="s">
        <v>4499</v>
      </c>
      <c r="U3813" s="77" t="s">
        <v>4499</v>
      </c>
      <c r="V3813" s="64" t="s">
        <v>624</v>
      </c>
    </row>
    <row r="3814" spans="20:22" x14ac:dyDescent="0.2">
      <c r="T3814" s="62" t="s">
        <v>4500</v>
      </c>
      <c r="U3814" s="77" t="s">
        <v>4500</v>
      </c>
      <c r="V3814" s="64" t="s">
        <v>643</v>
      </c>
    </row>
    <row r="3815" spans="20:22" x14ac:dyDescent="0.2">
      <c r="T3815" s="62" t="s">
        <v>4501</v>
      </c>
      <c r="U3815" s="77" t="s">
        <v>4501</v>
      </c>
      <c r="V3815" s="64" t="s">
        <v>645</v>
      </c>
    </row>
    <row r="3816" spans="20:22" x14ac:dyDescent="0.2">
      <c r="T3816" s="62" t="s">
        <v>4502</v>
      </c>
      <c r="U3816" s="77" t="s">
        <v>4502</v>
      </c>
      <c r="V3816" s="64" t="s">
        <v>647</v>
      </c>
    </row>
    <row r="3817" spans="20:22" x14ac:dyDescent="0.2">
      <c r="T3817" s="62" t="s">
        <v>4503</v>
      </c>
      <c r="U3817" s="77" t="s">
        <v>4503</v>
      </c>
      <c r="V3817" s="64" t="s">
        <v>650</v>
      </c>
    </row>
    <row r="3818" spans="20:22" x14ac:dyDescent="0.2">
      <c r="T3818" s="62" t="s">
        <v>4504</v>
      </c>
      <c r="U3818" s="77" t="s">
        <v>4504</v>
      </c>
      <c r="V3818" s="64" t="s">
        <v>653</v>
      </c>
    </row>
    <row r="3819" spans="20:22" x14ac:dyDescent="0.2">
      <c r="T3819" s="62" t="s">
        <v>4505</v>
      </c>
      <c r="U3819" s="77" t="s">
        <v>4505</v>
      </c>
      <c r="V3819" s="64" t="s">
        <v>621</v>
      </c>
    </row>
    <row r="3820" spans="20:22" x14ac:dyDescent="0.2">
      <c r="T3820" s="62" t="s">
        <v>4506</v>
      </c>
      <c r="U3820" s="77" t="s">
        <v>4506</v>
      </c>
      <c r="V3820" s="64" t="s">
        <v>624</v>
      </c>
    </row>
    <row r="3821" spans="20:22" x14ac:dyDescent="0.2">
      <c r="T3821" s="62" t="s">
        <v>4507</v>
      </c>
      <c r="U3821" s="77" t="s">
        <v>4507</v>
      </c>
      <c r="V3821" s="64" t="s">
        <v>643</v>
      </c>
    </row>
    <row r="3822" spans="20:22" x14ac:dyDescent="0.2">
      <c r="T3822" s="62" t="s">
        <v>4508</v>
      </c>
      <c r="U3822" s="77" t="s">
        <v>4508</v>
      </c>
      <c r="V3822" s="64" t="s">
        <v>645</v>
      </c>
    </row>
    <row r="3823" spans="20:22" x14ac:dyDescent="0.2">
      <c r="T3823" s="62" t="s">
        <v>4509</v>
      </c>
      <c r="U3823" s="77" t="s">
        <v>4509</v>
      </c>
      <c r="V3823" s="64" t="s">
        <v>647</v>
      </c>
    </row>
    <row r="3824" spans="20:22" x14ac:dyDescent="0.2">
      <c r="T3824" s="62" t="s">
        <v>4510</v>
      </c>
      <c r="U3824" s="77" t="s">
        <v>4510</v>
      </c>
      <c r="V3824" s="64" t="s">
        <v>650</v>
      </c>
    </row>
    <row r="3825" spans="20:22" x14ac:dyDescent="0.2">
      <c r="T3825" s="62" t="s">
        <v>4511</v>
      </c>
      <c r="U3825" s="77" t="s">
        <v>4511</v>
      </c>
      <c r="V3825" s="64" t="s">
        <v>653</v>
      </c>
    </row>
    <row r="3826" spans="20:22" x14ac:dyDescent="0.2">
      <c r="T3826" s="62" t="s">
        <v>4512</v>
      </c>
      <c r="U3826" s="77" t="s">
        <v>4512</v>
      </c>
      <c r="V3826" s="64" t="s">
        <v>621</v>
      </c>
    </row>
    <row r="3827" spans="20:22" x14ac:dyDescent="0.2">
      <c r="T3827" s="62" t="s">
        <v>4513</v>
      </c>
      <c r="U3827" s="77" t="s">
        <v>4513</v>
      </c>
      <c r="V3827" s="64" t="s">
        <v>624</v>
      </c>
    </row>
    <row r="3828" spans="20:22" x14ac:dyDescent="0.2">
      <c r="T3828" s="62" t="s">
        <v>4514</v>
      </c>
      <c r="U3828" s="77" t="s">
        <v>4514</v>
      </c>
      <c r="V3828" s="64" t="s">
        <v>643</v>
      </c>
    </row>
    <row r="3829" spans="20:22" x14ac:dyDescent="0.2">
      <c r="T3829" s="62" t="s">
        <v>4515</v>
      </c>
      <c r="U3829" s="77" t="s">
        <v>4515</v>
      </c>
      <c r="V3829" s="64" t="s">
        <v>645</v>
      </c>
    </row>
    <row r="3830" spans="20:22" x14ac:dyDescent="0.2">
      <c r="T3830" s="62" t="s">
        <v>4516</v>
      </c>
      <c r="U3830" s="77" t="s">
        <v>4516</v>
      </c>
      <c r="V3830" s="64" t="s">
        <v>647</v>
      </c>
    </row>
    <row r="3831" spans="20:22" x14ac:dyDescent="0.2">
      <c r="T3831" s="62" t="s">
        <v>4517</v>
      </c>
      <c r="U3831" s="77" t="s">
        <v>4517</v>
      </c>
      <c r="V3831" s="64" t="s">
        <v>650</v>
      </c>
    </row>
    <row r="3832" spans="20:22" x14ac:dyDescent="0.2">
      <c r="T3832" s="62" t="s">
        <v>4518</v>
      </c>
      <c r="U3832" s="77" t="s">
        <v>4518</v>
      </c>
      <c r="V3832" s="64" t="s">
        <v>653</v>
      </c>
    </row>
    <row r="3833" spans="20:22" x14ac:dyDescent="0.2">
      <c r="T3833" s="62" t="s">
        <v>4519</v>
      </c>
      <c r="U3833" s="77" t="s">
        <v>4519</v>
      </c>
      <c r="V3833" s="64" t="s">
        <v>621</v>
      </c>
    </row>
    <row r="3834" spans="20:22" x14ac:dyDescent="0.2">
      <c r="T3834" s="62" t="s">
        <v>4520</v>
      </c>
      <c r="U3834" s="77" t="s">
        <v>4520</v>
      </c>
      <c r="V3834" s="64" t="s">
        <v>624</v>
      </c>
    </row>
    <row r="3835" spans="20:22" x14ac:dyDescent="0.2">
      <c r="T3835" s="62" t="s">
        <v>4521</v>
      </c>
      <c r="U3835" s="77" t="s">
        <v>4521</v>
      </c>
      <c r="V3835" s="64" t="s">
        <v>643</v>
      </c>
    </row>
    <row r="3836" spans="20:22" x14ac:dyDescent="0.2">
      <c r="T3836" s="62" t="s">
        <v>4522</v>
      </c>
      <c r="U3836" s="77" t="s">
        <v>4522</v>
      </c>
      <c r="V3836" s="64" t="s">
        <v>645</v>
      </c>
    </row>
    <row r="3837" spans="20:22" x14ac:dyDescent="0.2">
      <c r="T3837" s="62" t="s">
        <v>4523</v>
      </c>
      <c r="U3837" s="77" t="s">
        <v>4523</v>
      </c>
      <c r="V3837" s="64" t="s">
        <v>647</v>
      </c>
    </row>
    <row r="3838" spans="20:22" x14ac:dyDescent="0.2">
      <c r="T3838" s="62" t="s">
        <v>4524</v>
      </c>
      <c r="U3838" s="77" t="s">
        <v>4524</v>
      </c>
      <c r="V3838" s="64" t="s">
        <v>650</v>
      </c>
    </row>
    <row r="3839" spans="20:22" x14ac:dyDescent="0.2">
      <c r="T3839" s="62" t="s">
        <v>4525</v>
      </c>
      <c r="U3839" s="77" t="s">
        <v>4525</v>
      </c>
      <c r="V3839" s="64" t="s">
        <v>653</v>
      </c>
    </row>
    <row r="3840" spans="20:22" x14ac:dyDescent="0.2">
      <c r="T3840" s="62" t="s">
        <v>4526</v>
      </c>
      <c r="U3840" s="77" t="s">
        <v>4526</v>
      </c>
      <c r="V3840" s="64" t="s">
        <v>621</v>
      </c>
    </row>
    <row r="3841" spans="20:22" x14ac:dyDescent="0.2">
      <c r="T3841" s="62" t="s">
        <v>4527</v>
      </c>
      <c r="U3841" s="77" t="s">
        <v>4527</v>
      </c>
      <c r="V3841" s="64" t="s">
        <v>624</v>
      </c>
    </row>
    <row r="3842" spans="20:22" x14ac:dyDescent="0.2">
      <c r="T3842" s="62" t="s">
        <v>4528</v>
      </c>
      <c r="U3842" s="77" t="s">
        <v>4528</v>
      </c>
      <c r="V3842" s="64" t="s">
        <v>643</v>
      </c>
    </row>
    <row r="3843" spans="20:22" x14ac:dyDescent="0.2">
      <c r="T3843" s="62" t="s">
        <v>4529</v>
      </c>
      <c r="U3843" s="77" t="s">
        <v>4529</v>
      </c>
      <c r="V3843" s="64" t="s">
        <v>645</v>
      </c>
    </row>
    <row r="3844" spans="20:22" x14ac:dyDescent="0.2">
      <c r="T3844" s="62" t="s">
        <v>4530</v>
      </c>
      <c r="U3844" s="77" t="s">
        <v>4530</v>
      </c>
      <c r="V3844" s="64" t="s">
        <v>647</v>
      </c>
    </row>
    <row r="3845" spans="20:22" x14ac:dyDescent="0.2">
      <c r="T3845" s="62" t="s">
        <v>4531</v>
      </c>
      <c r="U3845" s="77" t="s">
        <v>4531</v>
      </c>
      <c r="V3845" s="64" t="s">
        <v>650</v>
      </c>
    </row>
    <row r="3846" spans="20:22" x14ac:dyDescent="0.2">
      <c r="T3846" s="62" t="s">
        <v>4532</v>
      </c>
      <c r="U3846" s="77" t="s">
        <v>4532</v>
      </c>
      <c r="V3846" s="64" t="s">
        <v>653</v>
      </c>
    </row>
    <row r="3847" spans="20:22" x14ac:dyDescent="0.2">
      <c r="T3847" s="62" t="s">
        <v>4533</v>
      </c>
      <c r="U3847" s="77" t="s">
        <v>4533</v>
      </c>
      <c r="V3847" s="64" t="s">
        <v>621</v>
      </c>
    </row>
    <row r="3848" spans="20:22" x14ac:dyDescent="0.2">
      <c r="T3848" s="62" t="s">
        <v>4534</v>
      </c>
      <c r="U3848" s="77" t="s">
        <v>4534</v>
      </c>
      <c r="V3848" s="64" t="s">
        <v>624</v>
      </c>
    </row>
    <row r="3849" spans="20:22" x14ac:dyDescent="0.2">
      <c r="T3849" s="62" t="s">
        <v>4535</v>
      </c>
      <c r="U3849" s="77" t="s">
        <v>4535</v>
      </c>
      <c r="V3849" s="64" t="s">
        <v>643</v>
      </c>
    </row>
    <row r="3850" spans="20:22" x14ac:dyDescent="0.2">
      <c r="T3850" s="62" t="s">
        <v>4536</v>
      </c>
      <c r="U3850" s="77" t="s">
        <v>4536</v>
      </c>
      <c r="V3850" s="64" t="s">
        <v>645</v>
      </c>
    </row>
    <row r="3851" spans="20:22" x14ac:dyDescent="0.2">
      <c r="T3851" s="62" t="s">
        <v>4537</v>
      </c>
      <c r="U3851" s="77" t="s">
        <v>4537</v>
      </c>
      <c r="V3851" s="64" t="s">
        <v>647</v>
      </c>
    </row>
    <row r="3852" spans="20:22" x14ac:dyDescent="0.2">
      <c r="T3852" s="62" t="s">
        <v>4538</v>
      </c>
      <c r="U3852" s="77" t="s">
        <v>4538</v>
      </c>
      <c r="V3852" s="64" t="s">
        <v>650</v>
      </c>
    </row>
    <row r="3853" spans="20:22" x14ac:dyDescent="0.2">
      <c r="T3853" s="62" t="s">
        <v>4539</v>
      </c>
      <c r="U3853" s="77" t="s">
        <v>4539</v>
      </c>
      <c r="V3853" s="64" t="s">
        <v>653</v>
      </c>
    </row>
    <row r="3854" spans="20:22" x14ac:dyDescent="0.2">
      <c r="T3854" s="62" t="s">
        <v>4540</v>
      </c>
      <c r="U3854" s="77" t="s">
        <v>4540</v>
      </c>
      <c r="V3854" s="64" t="s">
        <v>621</v>
      </c>
    </row>
    <row r="3855" spans="20:22" x14ac:dyDescent="0.2">
      <c r="T3855" s="62" t="s">
        <v>4541</v>
      </c>
      <c r="U3855" s="77" t="s">
        <v>4541</v>
      </c>
      <c r="V3855" s="64" t="s">
        <v>624</v>
      </c>
    </row>
    <row r="3856" spans="20:22" x14ac:dyDescent="0.2">
      <c r="T3856" s="62" t="s">
        <v>4542</v>
      </c>
      <c r="U3856" s="77" t="s">
        <v>4542</v>
      </c>
      <c r="V3856" s="64" t="s">
        <v>643</v>
      </c>
    </row>
    <row r="3857" spans="20:22" x14ac:dyDescent="0.2">
      <c r="T3857" s="62" t="s">
        <v>4543</v>
      </c>
      <c r="U3857" s="77" t="s">
        <v>4543</v>
      </c>
      <c r="V3857" s="64" t="s">
        <v>645</v>
      </c>
    </row>
    <row r="3858" spans="20:22" x14ac:dyDescent="0.2">
      <c r="T3858" s="62" t="s">
        <v>4544</v>
      </c>
      <c r="U3858" s="77" t="s">
        <v>4544</v>
      </c>
      <c r="V3858" s="64" t="s">
        <v>647</v>
      </c>
    </row>
    <row r="3859" spans="20:22" x14ac:dyDescent="0.2">
      <c r="T3859" s="62" t="s">
        <v>4545</v>
      </c>
      <c r="U3859" s="77" t="s">
        <v>4545</v>
      </c>
      <c r="V3859" s="64" t="s">
        <v>650</v>
      </c>
    </row>
    <row r="3860" spans="20:22" x14ac:dyDescent="0.2">
      <c r="T3860" s="62" t="s">
        <v>4546</v>
      </c>
      <c r="U3860" s="77" t="s">
        <v>4546</v>
      </c>
      <c r="V3860" s="64" t="s">
        <v>653</v>
      </c>
    </row>
    <row r="3861" spans="20:22" x14ac:dyDescent="0.2">
      <c r="T3861" s="62" t="s">
        <v>4547</v>
      </c>
      <c r="U3861" s="77" t="s">
        <v>4547</v>
      </c>
      <c r="V3861" s="64" t="s">
        <v>621</v>
      </c>
    </row>
    <row r="3862" spans="20:22" x14ac:dyDescent="0.2">
      <c r="T3862" s="62" t="s">
        <v>4548</v>
      </c>
      <c r="U3862" s="77" t="s">
        <v>4548</v>
      </c>
      <c r="V3862" s="64" t="s">
        <v>624</v>
      </c>
    </row>
    <row r="3863" spans="20:22" x14ac:dyDescent="0.2">
      <c r="T3863" s="62" t="s">
        <v>4549</v>
      </c>
      <c r="U3863" s="77" t="s">
        <v>4549</v>
      </c>
      <c r="V3863" s="64" t="s">
        <v>643</v>
      </c>
    </row>
    <row r="3864" spans="20:22" x14ac:dyDescent="0.2">
      <c r="T3864" s="62" t="s">
        <v>4550</v>
      </c>
      <c r="U3864" s="77" t="s">
        <v>4550</v>
      </c>
      <c r="V3864" s="64" t="s">
        <v>645</v>
      </c>
    </row>
    <row r="3865" spans="20:22" x14ac:dyDescent="0.2">
      <c r="T3865" s="62" t="s">
        <v>4551</v>
      </c>
      <c r="U3865" s="77" t="s">
        <v>4551</v>
      </c>
      <c r="V3865" s="64" t="s">
        <v>647</v>
      </c>
    </row>
    <row r="3866" spans="20:22" x14ac:dyDescent="0.2">
      <c r="T3866" s="62" t="s">
        <v>4552</v>
      </c>
      <c r="U3866" s="77" t="s">
        <v>4552</v>
      </c>
      <c r="V3866" s="64" t="s">
        <v>650</v>
      </c>
    </row>
    <row r="3867" spans="20:22" x14ac:dyDescent="0.2">
      <c r="T3867" s="62" t="s">
        <v>4553</v>
      </c>
      <c r="U3867" s="77" t="s">
        <v>4553</v>
      </c>
      <c r="V3867" s="64" t="s">
        <v>653</v>
      </c>
    </row>
    <row r="3868" spans="20:22" x14ac:dyDescent="0.2">
      <c r="T3868" s="62" t="s">
        <v>4554</v>
      </c>
      <c r="U3868" s="77" t="s">
        <v>4554</v>
      </c>
      <c r="V3868" s="64" t="s">
        <v>621</v>
      </c>
    </row>
    <row r="3869" spans="20:22" x14ac:dyDescent="0.2">
      <c r="T3869" s="62" t="s">
        <v>4555</v>
      </c>
      <c r="U3869" s="77" t="s">
        <v>4555</v>
      </c>
      <c r="V3869" s="64" t="s">
        <v>624</v>
      </c>
    </row>
    <row r="3870" spans="20:22" x14ac:dyDescent="0.2">
      <c r="T3870" s="62" t="s">
        <v>4556</v>
      </c>
      <c r="U3870" s="77" t="s">
        <v>4556</v>
      </c>
      <c r="V3870" s="64" t="s">
        <v>643</v>
      </c>
    </row>
    <row r="3871" spans="20:22" x14ac:dyDescent="0.2">
      <c r="T3871" s="62" t="s">
        <v>4557</v>
      </c>
      <c r="U3871" s="77" t="s">
        <v>4557</v>
      </c>
      <c r="V3871" s="64" t="s">
        <v>645</v>
      </c>
    </row>
    <row r="3872" spans="20:22" x14ac:dyDescent="0.2">
      <c r="T3872" s="62" t="s">
        <v>4558</v>
      </c>
      <c r="U3872" s="77" t="s">
        <v>4558</v>
      </c>
      <c r="V3872" s="64" t="s">
        <v>647</v>
      </c>
    </row>
    <row r="3873" spans="20:22" x14ac:dyDescent="0.2">
      <c r="T3873" s="62" t="s">
        <v>4559</v>
      </c>
      <c r="U3873" s="77" t="s">
        <v>4559</v>
      </c>
      <c r="V3873" s="64" t="s">
        <v>650</v>
      </c>
    </row>
    <row r="3874" spans="20:22" x14ac:dyDescent="0.2">
      <c r="T3874" s="62" t="s">
        <v>4560</v>
      </c>
      <c r="U3874" s="77" t="s">
        <v>4560</v>
      </c>
      <c r="V3874" s="64" t="s">
        <v>653</v>
      </c>
    </row>
    <row r="3875" spans="20:22" x14ac:dyDescent="0.2">
      <c r="T3875" s="62" t="s">
        <v>4561</v>
      </c>
      <c r="U3875" s="77" t="s">
        <v>4561</v>
      </c>
      <c r="V3875" s="64" t="s">
        <v>621</v>
      </c>
    </row>
    <row r="3876" spans="20:22" x14ac:dyDescent="0.2">
      <c r="T3876" s="62" t="s">
        <v>4562</v>
      </c>
      <c r="U3876" s="77" t="s">
        <v>4562</v>
      </c>
      <c r="V3876" s="64" t="s">
        <v>624</v>
      </c>
    </row>
    <row r="3877" spans="20:22" x14ac:dyDescent="0.2">
      <c r="T3877" s="62" t="s">
        <v>4563</v>
      </c>
      <c r="U3877" s="77" t="s">
        <v>4563</v>
      </c>
      <c r="V3877" s="64" t="s">
        <v>643</v>
      </c>
    </row>
    <row r="3878" spans="20:22" x14ac:dyDescent="0.2">
      <c r="T3878" s="62" t="s">
        <v>4564</v>
      </c>
      <c r="U3878" s="77" t="s">
        <v>4564</v>
      </c>
      <c r="V3878" s="64" t="s">
        <v>645</v>
      </c>
    </row>
    <row r="3879" spans="20:22" x14ac:dyDescent="0.2">
      <c r="T3879" s="62" t="s">
        <v>4565</v>
      </c>
      <c r="U3879" s="77" t="s">
        <v>4565</v>
      </c>
      <c r="V3879" s="64" t="s">
        <v>647</v>
      </c>
    </row>
    <row r="3880" spans="20:22" x14ac:dyDescent="0.2">
      <c r="T3880" s="62" t="s">
        <v>4566</v>
      </c>
      <c r="U3880" s="77" t="s">
        <v>4566</v>
      </c>
      <c r="V3880" s="64" t="s">
        <v>650</v>
      </c>
    </row>
    <row r="3881" spans="20:22" x14ac:dyDescent="0.2">
      <c r="T3881" s="62" t="s">
        <v>4567</v>
      </c>
      <c r="U3881" s="77" t="s">
        <v>4567</v>
      </c>
      <c r="V3881" s="64" t="s">
        <v>653</v>
      </c>
    </row>
    <row r="3882" spans="20:22" x14ac:dyDescent="0.2">
      <c r="T3882" s="62" t="s">
        <v>4568</v>
      </c>
      <c r="U3882" s="77" t="s">
        <v>4568</v>
      </c>
      <c r="V3882" s="64" t="s">
        <v>621</v>
      </c>
    </row>
    <row r="3883" spans="20:22" x14ac:dyDescent="0.2">
      <c r="T3883" s="62" t="s">
        <v>4569</v>
      </c>
      <c r="U3883" s="77" t="s">
        <v>4569</v>
      </c>
      <c r="V3883" s="64" t="s">
        <v>624</v>
      </c>
    </row>
    <row r="3884" spans="20:22" x14ac:dyDescent="0.2">
      <c r="T3884" s="62" t="s">
        <v>4570</v>
      </c>
      <c r="U3884" s="77" t="s">
        <v>4570</v>
      </c>
      <c r="V3884" s="64" t="s">
        <v>643</v>
      </c>
    </row>
    <row r="3885" spans="20:22" x14ac:dyDescent="0.2">
      <c r="T3885" s="62" t="s">
        <v>4571</v>
      </c>
      <c r="U3885" s="77" t="s">
        <v>4571</v>
      </c>
      <c r="V3885" s="64" t="s">
        <v>645</v>
      </c>
    </row>
    <row r="3886" spans="20:22" x14ac:dyDescent="0.2">
      <c r="T3886" s="62" t="s">
        <v>4572</v>
      </c>
      <c r="U3886" s="77" t="s">
        <v>4572</v>
      </c>
      <c r="V3886" s="64" t="s">
        <v>647</v>
      </c>
    </row>
    <row r="3887" spans="20:22" x14ac:dyDescent="0.2">
      <c r="T3887" s="62" t="s">
        <v>4573</v>
      </c>
      <c r="U3887" s="77" t="s">
        <v>4573</v>
      </c>
      <c r="V3887" s="64" t="s">
        <v>650</v>
      </c>
    </row>
    <row r="3888" spans="20:22" x14ac:dyDescent="0.2">
      <c r="T3888" s="62" t="s">
        <v>4574</v>
      </c>
      <c r="U3888" s="77" t="s">
        <v>4574</v>
      </c>
      <c r="V3888" s="64" t="s">
        <v>653</v>
      </c>
    </row>
    <row r="3889" spans="20:22" x14ac:dyDescent="0.2">
      <c r="T3889" s="62" t="s">
        <v>4575</v>
      </c>
      <c r="U3889" s="77" t="s">
        <v>4575</v>
      </c>
      <c r="V3889" s="64" t="s">
        <v>621</v>
      </c>
    </row>
    <row r="3890" spans="20:22" x14ac:dyDescent="0.2">
      <c r="T3890" s="62" t="s">
        <v>4576</v>
      </c>
      <c r="U3890" s="77" t="s">
        <v>4576</v>
      </c>
      <c r="V3890" s="64" t="s">
        <v>624</v>
      </c>
    </row>
    <row r="3891" spans="20:22" x14ac:dyDescent="0.2">
      <c r="T3891" s="62" t="s">
        <v>4577</v>
      </c>
      <c r="U3891" s="77" t="s">
        <v>4577</v>
      </c>
      <c r="V3891" s="64" t="s">
        <v>643</v>
      </c>
    </row>
    <row r="3892" spans="20:22" x14ac:dyDescent="0.2">
      <c r="T3892" s="62" t="s">
        <v>4578</v>
      </c>
      <c r="U3892" s="77" t="s">
        <v>4578</v>
      </c>
      <c r="V3892" s="64" t="s">
        <v>645</v>
      </c>
    </row>
    <row r="3893" spans="20:22" x14ac:dyDescent="0.2">
      <c r="T3893" s="62" t="s">
        <v>4579</v>
      </c>
      <c r="U3893" s="77" t="s">
        <v>4579</v>
      </c>
      <c r="V3893" s="64" t="s">
        <v>647</v>
      </c>
    </row>
    <row r="3894" spans="20:22" x14ac:dyDescent="0.2">
      <c r="T3894" s="62" t="s">
        <v>4580</v>
      </c>
      <c r="U3894" s="77" t="s">
        <v>4580</v>
      </c>
      <c r="V3894" s="64" t="s">
        <v>650</v>
      </c>
    </row>
    <row r="3895" spans="20:22" x14ac:dyDescent="0.2">
      <c r="T3895" s="62" t="s">
        <v>4581</v>
      </c>
      <c r="U3895" s="77" t="s">
        <v>4581</v>
      </c>
      <c r="V3895" s="64" t="s">
        <v>653</v>
      </c>
    </row>
    <row r="3896" spans="20:22" x14ac:dyDescent="0.2">
      <c r="T3896" s="62" t="s">
        <v>4582</v>
      </c>
      <c r="U3896" s="77" t="s">
        <v>4582</v>
      </c>
      <c r="V3896" s="64" t="s">
        <v>621</v>
      </c>
    </row>
    <row r="3897" spans="20:22" x14ac:dyDescent="0.2">
      <c r="T3897" s="62" t="s">
        <v>4583</v>
      </c>
      <c r="U3897" s="77" t="s">
        <v>4583</v>
      </c>
      <c r="V3897" s="64" t="s">
        <v>624</v>
      </c>
    </row>
    <row r="3898" spans="20:22" x14ac:dyDescent="0.2">
      <c r="T3898" s="62" t="s">
        <v>4584</v>
      </c>
      <c r="U3898" s="77" t="s">
        <v>4584</v>
      </c>
      <c r="V3898" s="64" t="s">
        <v>643</v>
      </c>
    </row>
    <row r="3899" spans="20:22" x14ac:dyDescent="0.2">
      <c r="T3899" s="62" t="s">
        <v>4585</v>
      </c>
      <c r="U3899" s="77" t="s">
        <v>4585</v>
      </c>
      <c r="V3899" s="64" t="s">
        <v>645</v>
      </c>
    </row>
    <row r="3900" spans="20:22" x14ac:dyDescent="0.2">
      <c r="T3900" s="62" t="s">
        <v>4586</v>
      </c>
      <c r="U3900" s="77" t="s">
        <v>4586</v>
      </c>
      <c r="V3900" s="64" t="s">
        <v>647</v>
      </c>
    </row>
    <row r="3901" spans="20:22" x14ac:dyDescent="0.2">
      <c r="T3901" s="62" t="s">
        <v>4587</v>
      </c>
      <c r="U3901" s="77" t="s">
        <v>4587</v>
      </c>
      <c r="V3901" s="64" t="s">
        <v>650</v>
      </c>
    </row>
    <row r="3902" spans="20:22" x14ac:dyDescent="0.2">
      <c r="T3902" s="62" t="s">
        <v>4588</v>
      </c>
      <c r="U3902" s="77" t="s">
        <v>4588</v>
      </c>
      <c r="V3902" s="64" t="s">
        <v>653</v>
      </c>
    </row>
    <row r="3903" spans="20:22" x14ac:dyDescent="0.2">
      <c r="T3903" s="62" t="s">
        <v>4589</v>
      </c>
      <c r="U3903" s="77" t="s">
        <v>4589</v>
      </c>
      <c r="V3903" s="64" t="s">
        <v>621</v>
      </c>
    </row>
    <row r="3904" spans="20:22" x14ac:dyDescent="0.2">
      <c r="T3904" s="62" t="s">
        <v>4590</v>
      </c>
      <c r="U3904" s="77" t="s">
        <v>4590</v>
      </c>
      <c r="V3904" s="64" t="s">
        <v>624</v>
      </c>
    </row>
    <row r="3905" spans="20:22" x14ac:dyDescent="0.2">
      <c r="T3905" s="62" t="s">
        <v>4591</v>
      </c>
      <c r="U3905" s="77" t="s">
        <v>4591</v>
      </c>
      <c r="V3905" s="64" t="s">
        <v>643</v>
      </c>
    </row>
    <row r="3906" spans="20:22" x14ac:dyDescent="0.2">
      <c r="T3906" s="62" t="s">
        <v>4592</v>
      </c>
      <c r="U3906" s="77" t="s">
        <v>4592</v>
      </c>
      <c r="V3906" s="64" t="s">
        <v>645</v>
      </c>
    </row>
    <row r="3907" spans="20:22" x14ac:dyDescent="0.2">
      <c r="T3907" s="62" t="s">
        <v>4593</v>
      </c>
      <c r="U3907" s="77" t="s">
        <v>4593</v>
      </c>
      <c r="V3907" s="64" t="s">
        <v>647</v>
      </c>
    </row>
    <row r="3908" spans="20:22" x14ac:dyDescent="0.2">
      <c r="T3908" s="62" t="s">
        <v>4594</v>
      </c>
      <c r="U3908" s="77" t="s">
        <v>4594</v>
      </c>
      <c r="V3908" s="64" t="s">
        <v>650</v>
      </c>
    </row>
    <row r="3909" spans="20:22" x14ac:dyDescent="0.2">
      <c r="T3909" s="62" t="s">
        <v>4595</v>
      </c>
      <c r="U3909" s="77" t="s">
        <v>4595</v>
      </c>
      <c r="V3909" s="64" t="s">
        <v>653</v>
      </c>
    </row>
    <row r="3910" spans="20:22" x14ac:dyDescent="0.2">
      <c r="T3910" s="62" t="s">
        <v>4596</v>
      </c>
      <c r="U3910" s="77" t="s">
        <v>4596</v>
      </c>
      <c r="V3910" s="64" t="s">
        <v>621</v>
      </c>
    </row>
    <row r="3911" spans="20:22" x14ac:dyDescent="0.2">
      <c r="T3911" s="62" t="s">
        <v>4597</v>
      </c>
      <c r="U3911" s="77" t="s">
        <v>4597</v>
      </c>
      <c r="V3911" s="64" t="s">
        <v>624</v>
      </c>
    </row>
    <row r="3912" spans="20:22" x14ac:dyDescent="0.2">
      <c r="T3912" s="62" t="s">
        <v>4598</v>
      </c>
      <c r="U3912" s="77" t="s">
        <v>4598</v>
      </c>
      <c r="V3912" s="64" t="s">
        <v>643</v>
      </c>
    </row>
    <row r="3913" spans="20:22" x14ac:dyDescent="0.2">
      <c r="T3913" s="62" t="s">
        <v>4599</v>
      </c>
      <c r="U3913" s="77" t="s">
        <v>4599</v>
      </c>
      <c r="V3913" s="64" t="s">
        <v>645</v>
      </c>
    </row>
    <row r="3914" spans="20:22" x14ac:dyDescent="0.2">
      <c r="T3914" s="62" t="s">
        <v>4600</v>
      </c>
      <c r="U3914" s="77" t="s">
        <v>4600</v>
      </c>
      <c r="V3914" s="64" t="s">
        <v>647</v>
      </c>
    </row>
    <row r="3915" spans="20:22" x14ac:dyDescent="0.2">
      <c r="T3915" s="62" t="s">
        <v>4601</v>
      </c>
      <c r="U3915" s="77" t="s">
        <v>4601</v>
      </c>
      <c r="V3915" s="64" t="s">
        <v>650</v>
      </c>
    </row>
    <row r="3916" spans="20:22" x14ac:dyDescent="0.2">
      <c r="T3916" s="62" t="s">
        <v>4602</v>
      </c>
      <c r="U3916" s="77" t="s">
        <v>4602</v>
      </c>
      <c r="V3916" s="64" t="s">
        <v>653</v>
      </c>
    </row>
    <row r="3917" spans="20:22" x14ac:dyDescent="0.2">
      <c r="T3917" s="62" t="s">
        <v>4603</v>
      </c>
      <c r="U3917" s="77" t="s">
        <v>4603</v>
      </c>
      <c r="V3917" s="64" t="s">
        <v>621</v>
      </c>
    </row>
    <row r="3918" spans="20:22" x14ac:dyDescent="0.2">
      <c r="T3918" s="62" t="s">
        <v>4604</v>
      </c>
      <c r="U3918" s="77" t="s">
        <v>4604</v>
      </c>
      <c r="V3918" s="64" t="s">
        <v>624</v>
      </c>
    </row>
    <row r="3919" spans="20:22" x14ac:dyDescent="0.2">
      <c r="T3919" s="62" t="s">
        <v>4605</v>
      </c>
      <c r="U3919" s="77" t="s">
        <v>4605</v>
      </c>
      <c r="V3919" s="64" t="s">
        <v>643</v>
      </c>
    </row>
    <row r="3920" spans="20:22" x14ac:dyDescent="0.2">
      <c r="T3920" s="62" t="s">
        <v>4606</v>
      </c>
      <c r="U3920" s="77" t="s">
        <v>4606</v>
      </c>
      <c r="V3920" s="64" t="s">
        <v>645</v>
      </c>
    </row>
    <row r="3921" spans="20:22" x14ac:dyDescent="0.2">
      <c r="T3921" s="62" t="s">
        <v>4607</v>
      </c>
      <c r="U3921" s="77" t="s">
        <v>4607</v>
      </c>
      <c r="V3921" s="64" t="s">
        <v>647</v>
      </c>
    </row>
    <row r="3922" spans="20:22" x14ac:dyDescent="0.2">
      <c r="T3922" s="62" t="s">
        <v>4608</v>
      </c>
      <c r="U3922" s="77" t="s">
        <v>4608</v>
      </c>
      <c r="V3922" s="64" t="s">
        <v>650</v>
      </c>
    </row>
    <row r="3923" spans="20:22" x14ac:dyDescent="0.2">
      <c r="T3923" s="62" t="s">
        <v>4609</v>
      </c>
      <c r="U3923" s="77" t="s">
        <v>4609</v>
      </c>
      <c r="V3923" s="64" t="s">
        <v>653</v>
      </c>
    </row>
    <row r="3924" spans="20:22" x14ac:dyDescent="0.2">
      <c r="T3924" s="62" t="s">
        <v>4610</v>
      </c>
      <c r="U3924" s="77" t="s">
        <v>4610</v>
      </c>
      <c r="V3924" s="64" t="s">
        <v>621</v>
      </c>
    </row>
    <row r="3925" spans="20:22" x14ac:dyDescent="0.2">
      <c r="T3925" s="62" t="s">
        <v>4611</v>
      </c>
      <c r="U3925" s="77" t="s">
        <v>4611</v>
      </c>
      <c r="V3925" s="64" t="s">
        <v>624</v>
      </c>
    </row>
    <row r="3926" spans="20:22" x14ac:dyDescent="0.2">
      <c r="T3926" s="62" t="s">
        <v>4612</v>
      </c>
      <c r="U3926" s="77" t="s">
        <v>4612</v>
      </c>
      <c r="V3926" s="64" t="s">
        <v>643</v>
      </c>
    </row>
    <row r="3927" spans="20:22" x14ac:dyDescent="0.2">
      <c r="T3927" s="62" t="s">
        <v>4613</v>
      </c>
      <c r="U3927" s="77" t="s">
        <v>4613</v>
      </c>
      <c r="V3927" s="64" t="s">
        <v>645</v>
      </c>
    </row>
    <row r="3928" spans="20:22" x14ac:dyDescent="0.2">
      <c r="T3928" s="62" t="s">
        <v>4614</v>
      </c>
      <c r="U3928" s="77" t="s">
        <v>4614</v>
      </c>
      <c r="V3928" s="64" t="s">
        <v>647</v>
      </c>
    </row>
    <row r="3929" spans="20:22" x14ac:dyDescent="0.2">
      <c r="T3929" s="62" t="s">
        <v>4615</v>
      </c>
      <c r="U3929" s="77" t="s">
        <v>4615</v>
      </c>
      <c r="V3929" s="64" t="s">
        <v>650</v>
      </c>
    </row>
    <row r="3930" spans="20:22" x14ac:dyDescent="0.2">
      <c r="T3930" s="62" t="s">
        <v>4616</v>
      </c>
      <c r="U3930" s="77" t="s">
        <v>4616</v>
      </c>
      <c r="V3930" s="64" t="s">
        <v>653</v>
      </c>
    </row>
    <row r="3931" spans="20:22" x14ac:dyDescent="0.2">
      <c r="T3931" s="62" t="s">
        <v>4617</v>
      </c>
      <c r="U3931" s="77" t="s">
        <v>4617</v>
      </c>
      <c r="V3931" s="64" t="s">
        <v>621</v>
      </c>
    </row>
    <row r="3932" spans="20:22" x14ac:dyDescent="0.2">
      <c r="T3932" s="62" t="s">
        <v>4618</v>
      </c>
      <c r="U3932" s="77" t="s">
        <v>4618</v>
      </c>
      <c r="V3932" s="64" t="s">
        <v>624</v>
      </c>
    </row>
    <row r="3933" spans="20:22" x14ac:dyDescent="0.2">
      <c r="T3933" s="62" t="s">
        <v>4619</v>
      </c>
      <c r="U3933" s="77" t="s">
        <v>4619</v>
      </c>
      <c r="V3933" s="64" t="s">
        <v>643</v>
      </c>
    </row>
    <row r="3934" spans="20:22" x14ac:dyDescent="0.2">
      <c r="T3934" s="62" t="s">
        <v>4620</v>
      </c>
      <c r="U3934" s="77" t="s">
        <v>4620</v>
      </c>
      <c r="V3934" s="64" t="s">
        <v>645</v>
      </c>
    </row>
    <row r="3935" spans="20:22" x14ac:dyDescent="0.2">
      <c r="T3935" s="62" t="s">
        <v>4621</v>
      </c>
      <c r="U3935" s="77" t="s">
        <v>4621</v>
      </c>
      <c r="V3935" s="64" t="s">
        <v>647</v>
      </c>
    </row>
    <row r="3936" spans="20:22" x14ac:dyDescent="0.2">
      <c r="T3936" s="62" t="s">
        <v>4622</v>
      </c>
      <c r="U3936" s="77" t="s">
        <v>4622</v>
      </c>
      <c r="V3936" s="64" t="s">
        <v>650</v>
      </c>
    </row>
    <row r="3937" spans="20:22" x14ac:dyDescent="0.2">
      <c r="T3937" s="62" t="s">
        <v>4623</v>
      </c>
      <c r="U3937" s="77" t="s">
        <v>4623</v>
      </c>
      <c r="V3937" s="64" t="s">
        <v>653</v>
      </c>
    </row>
    <row r="3938" spans="20:22" x14ac:dyDescent="0.2">
      <c r="T3938" s="62" t="s">
        <v>4624</v>
      </c>
      <c r="U3938" s="77" t="s">
        <v>4624</v>
      </c>
      <c r="V3938" s="64" t="s">
        <v>621</v>
      </c>
    </row>
    <row r="3939" spans="20:22" x14ac:dyDescent="0.2">
      <c r="T3939" s="62" t="s">
        <v>4625</v>
      </c>
      <c r="U3939" s="77" t="s">
        <v>4625</v>
      </c>
      <c r="V3939" s="64" t="s">
        <v>624</v>
      </c>
    </row>
    <row r="3940" spans="20:22" x14ac:dyDescent="0.2">
      <c r="T3940" s="62" t="s">
        <v>4626</v>
      </c>
      <c r="U3940" s="77" t="s">
        <v>4626</v>
      </c>
      <c r="V3940" s="64" t="s">
        <v>643</v>
      </c>
    </row>
    <row r="3941" spans="20:22" x14ac:dyDescent="0.2">
      <c r="T3941" s="62" t="s">
        <v>4627</v>
      </c>
      <c r="U3941" s="77" t="s">
        <v>4627</v>
      </c>
      <c r="V3941" s="64" t="s">
        <v>645</v>
      </c>
    </row>
    <row r="3942" spans="20:22" x14ac:dyDescent="0.2">
      <c r="T3942" s="62" t="s">
        <v>4628</v>
      </c>
      <c r="U3942" s="77" t="s">
        <v>4628</v>
      </c>
      <c r="V3942" s="64" t="s">
        <v>647</v>
      </c>
    </row>
    <row r="3943" spans="20:22" x14ac:dyDescent="0.2">
      <c r="T3943" s="62" t="s">
        <v>4629</v>
      </c>
      <c r="U3943" s="77" t="s">
        <v>4629</v>
      </c>
      <c r="V3943" s="64" t="s">
        <v>650</v>
      </c>
    </row>
    <row r="3944" spans="20:22" x14ac:dyDescent="0.2">
      <c r="T3944" s="62" t="s">
        <v>4630</v>
      </c>
      <c r="U3944" s="77" t="s">
        <v>4630</v>
      </c>
      <c r="V3944" s="64" t="s">
        <v>653</v>
      </c>
    </row>
    <row r="3945" spans="20:22" x14ac:dyDescent="0.2">
      <c r="T3945" s="62" t="s">
        <v>4631</v>
      </c>
      <c r="U3945" s="77" t="s">
        <v>4631</v>
      </c>
      <c r="V3945" s="64" t="s">
        <v>621</v>
      </c>
    </row>
    <row r="3946" spans="20:22" x14ac:dyDescent="0.2">
      <c r="T3946" s="62" t="s">
        <v>4632</v>
      </c>
      <c r="U3946" s="77" t="s">
        <v>4632</v>
      </c>
      <c r="V3946" s="64" t="s">
        <v>624</v>
      </c>
    </row>
    <row r="3947" spans="20:22" x14ac:dyDescent="0.2">
      <c r="T3947" s="62" t="s">
        <v>4633</v>
      </c>
      <c r="U3947" s="77" t="s">
        <v>4633</v>
      </c>
      <c r="V3947" s="64" t="s">
        <v>643</v>
      </c>
    </row>
    <row r="3948" spans="20:22" x14ac:dyDescent="0.2">
      <c r="T3948" s="62" t="s">
        <v>4634</v>
      </c>
      <c r="U3948" s="77" t="s">
        <v>4634</v>
      </c>
      <c r="V3948" s="64" t="s">
        <v>645</v>
      </c>
    </row>
    <row r="3949" spans="20:22" x14ac:dyDescent="0.2">
      <c r="T3949" s="62" t="s">
        <v>4635</v>
      </c>
      <c r="U3949" s="77" t="s">
        <v>4635</v>
      </c>
      <c r="V3949" s="64" t="s">
        <v>647</v>
      </c>
    </row>
    <row r="3950" spans="20:22" x14ac:dyDescent="0.2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4 G25:G29">
    <cfRule type="cellIs" dxfId="1621" priority="57" stopIfTrue="1" operator="between">
      <formula>"r3"</formula>
      <formula>"r4"</formula>
    </cfRule>
    <cfRule type="cellIs" dxfId="1620" priority="58" stopIfTrue="1" operator="between">
      <formula>"r5"</formula>
      <formula>"r6"</formula>
    </cfRule>
    <cfRule type="cellIs" dxfId="1619" priority="59" stopIfTrue="1" operator="between">
      <formula>"r1"</formula>
      <formula>"r2"</formula>
    </cfRule>
  </conditionalFormatting>
  <conditionalFormatting sqref="H3:I4 H25:I29">
    <cfRule type="containsText" dxfId="1618" priority="56" stopIfTrue="1" operator="containsText" text="X">
      <formula>NOT(ISERROR(SEARCH("X",H3)))</formula>
    </cfRule>
  </conditionalFormatting>
  <conditionalFormatting sqref="F3:F4 F25:F29">
    <cfRule type="expression" dxfId="1617" priority="47">
      <formula>OR(H3="x",I3="x")</formula>
    </cfRule>
  </conditionalFormatting>
  <conditionalFormatting sqref="A3:A4 A25:A29">
    <cfRule type="expression" dxfId="1616" priority="35">
      <formula>OR(H3="x",I3="x")</formula>
    </cfRule>
  </conditionalFormatting>
  <conditionalFormatting sqref="B3:B4 B25:B29">
    <cfRule type="expression" dxfId="1615" priority="34">
      <formula>OR($H3="x",$I3="x")</formula>
    </cfRule>
  </conditionalFormatting>
  <conditionalFormatting sqref="D3:E4 D25:E29">
    <cfRule type="expression" dxfId="1614" priority="33">
      <formula>OR(H3="x",I3="x")</formula>
    </cfRule>
  </conditionalFormatting>
  <conditionalFormatting sqref="C3:C4 C25:C29">
    <cfRule type="expression" dxfId="1613" priority="32">
      <formula>OR(H3="x",I3="x")</formula>
    </cfRule>
  </conditionalFormatting>
  <conditionalFormatting sqref="G5:G22">
    <cfRule type="cellIs" dxfId="1612" priority="16" stopIfTrue="1" operator="between">
      <formula>"r3"</formula>
      <formula>"r4"</formula>
    </cfRule>
    <cfRule type="cellIs" dxfId="1611" priority="17" stopIfTrue="1" operator="between">
      <formula>"r5"</formula>
      <formula>"r6"</formula>
    </cfRule>
    <cfRule type="cellIs" dxfId="1610" priority="18" stopIfTrue="1" operator="between">
      <formula>"r1"</formula>
      <formula>"r2"</formula>
    </cfRule>
  </conditionalFormatting>
  <conditionalFormatting sqref="H5:I22">
    <cfRule type="containsText" dxfId="1609" priority="15" stopIfTrue="1" operator="containsText" text="X">
      <formula>NOT(ISERROR(SEARCH("X",H5)))</formula>
    </cfRule>
  </conditionalFormatting>
  <conditionalFormatting sqref="F5:F22">
    <cfRule type="expression" dxfId="1608" priority="14">
      <formula>OR(H5="x",I5="x")</formula>
    </cfRule>
  </conditionalFormatting>
  <conditionalFormatting sqref="A5:A22">
    <cfRule type="expression" dxfId="1607" priority="13">
      <formula>OR(H5="x",I5="x")</formula>
    </cfRule>
  </conditionalFormatting>
  <conditionalFormatting sqref="B5:B22">
    <cfRule type="expression" dxfId="1606" priority="12">
      <formula>OR($H5="x",$I5="x")</formula>
    </cfRule>
  </conditionalFormatting>
  <conditionalFormatting sqref="D5:E22">
    <cfRule type="expression" dxfId="1605" priority="11">
      <formula>OR(H5="x",I5="x")</formula>
    </cfRule>
  </conditionalFormatting>
  <conditionalFormatting sqref="C5:C22">
    <cfRule type="expression" dxfId="1604" priority="10">
      <formula>OR(H5="x",I5="x")</formula>
    </cfRule>
  </conditionalFormatting>
  <conditionalFormatting sqref="G23:G24">
    <cfRule type="cellIs" dxfId="1603" priority="7" stopIfTrue="1" operator="between">
      <formula>"r3"</formula>
      <formula>"r4"</formula>
    </cfRule>
    <cfRule type="cellIs" dxfId="1602" priority="8" stopIfTrue="1" operator="between">
      <formula>"r5"</formula>
      <formula>"r6"</formula>
    </cfRule>
    <cfRule type="cellIs" dxfId="1601" priority="9" stopIfTrue="1" operator="between">
      <formula>"r1"</formula>
      <formula>"r2"</formula>
    </cfRule>
  </conditionalFormatting>
  <conditionalFormatting sqref="H23:I24">
    <cfRule type="containsText" dxfId="1600" priority="6" stopIfTrue="1" operator="containsText" text="X">
      <formula>NOT(ISERROR(SEARCH("X",H23)))</formula>
    </cfRule>
  </conditionalFormatting>
  <conditionalFormatting sqref="F23:F24">
    <cfRule type="expression" dxfId="1599" priority="5">
      <formula>OR(H23="x",I23="x")</formula>
    </cfRule>
  </conditionalFormatting>
  <conditionalFormatting sqref="A23:A24">
    <cfRule type="expression" dxfId="1598" priority="4">
      <formula>OR(H23="x",I23="x")</formula>
    </cfRule>
  </conditionalFormatting>
  <conditionalFormatting sqref="B23:B24">
    <cfRule type="expression" dxfId="1597" priority="3">
      <formula>OR($H23="x",$I23="x")</formula>
    </cfRule>
  </conditionalFormatting>
  <conditionalFormatting sqref="D23:E24">
    <cfRule type="expression" dxfId="1596" priority="2">
      <formula>OR(H23="x",I23="x")</formula>
    </cfRule>
  </conditionalFormatting>
  <conditionalFormatting sqref="C23:C24">
    <cfRule type="expression" dxfId="1595" priority="1">
      <formula>OR(H23="x",I23="x")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35">
    <tabColor rgb="FFFFC000"/>
    <pageSetUpPr fitToPage="1"/>
  </sheetPr>
  <dimension ref="A1:AB3950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16384" width="11.42578125" style="32"/>
  </cols>
  <sheetData>
    <row r="1" spans="1:22" ht="37.5" customHeight="1" x14ac:dyDescent="0.2">
      <c r="A1" s="1252" t="s">
        <v>4678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22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2" x14ac:dyDescent="0.2">
      <c r="A3" s="50" t="s">
        <v>144</v>
      </c>
      <c r="B3" s="50">
        <v>1</v>
      </c>
      <c r="C3" s="50">
        <v>9201</v>
      </c>
      <c r="D3" s="51">
        <v>0.17916666666666667</v>
      </c>
      <c r="E3" s="80" t="s">
        <v>555</v>
      </c>
      <c r="F3" s="41" t="str">
        <f>IF('Samedi S3'!X13&lt;&gt;"",'Samedi S3'!X13,"")</f>
        <v/>
      </c>
      <c r="G3" s="41" t="str">
        <f>IF('Samedi S3'!X13&lt;&gt;"",'Samedi S3'!A13,"")</f>
        <v/>
      </c>
      <c r="H3" s="41" t="str">
        <f t="shared" ref="H3:H10" si="0">IF(F3="","",INDEX($L$3:$M$37,MATCH(F3,$L$3:$L$35,0),2))</f>
        <v/>
      </c>
      <c r="I3" s="41" t="str">
        <f t="shared" ref="I3:I10" si="1">IF(F3="","",INDEX($L$3:$M$37,MATCH(F3,$L$3:$L$35,0),2))</f>
        <v/>
      </c>
      <c r="J3" s="45" t="s">
        <v>486</v>
      </c>
      <c r="K3" s="40"/>
      <c r="L3" s="34">
        <v>1001</v>
      </c>
      <c r="M3" s="34" t="str">
        <f t="shared" ref="M3:M8" si="2">IF(WEEKDAY($A$1)=2,"X","")</f>
        <v/>
      </c>
      <c r="U3" s="62"/>
    </row>
    <row r="4" spans="1:22" x14ac:dyDescent="0.2">
      <c r="A4" s="50" t="s">
        <v>86</v>
      </c>
      <c r="B4" s="50">
        <v>1</v>
      </c>
      <c r="C4" s="50">
        <v>9101</v>
      </c>
      <c r="D4" s="51">
        <v>0.18958333333333333</v>
      </c>
      <c r="E4" s="80" t="s">
        <v>513</v>
      </c>
      <c r="F4" s="41" t="str">
        <f>IF('Samedi S3'!X9&lt;&gt;"",'Samedi S3'!X9,"")</f>
        <v/>
      </c>
      <c r="G4" s="41" t="str">
        <f>IF('Samedi S3'!X9&lt;&gt;"",'Samedi S3'!A9,"")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str">
        <f t="shared" si="2"/>
        <v/>
      </c>
      <c r="N4" s="34"/>
      <c r="O4" s="34"/>
      <c r="P4" s="34" t="e">
        <f>INDEX(U3:V3950,MATCH(A1,U3:U3950,0),2)</f>
        <v>#N/A</v>
      </c>
      <c r="Q4" s="34"/>
      <c r="V4" s="63"/>
    </row>
    <row r="5" spans="1:22" x14ac:dyDescent="0.2">
      <c r="A5" s="50" t="s">
        <v>144</v>
      </c>
      <c r="B5" s="50">
        <v>2</v>
      </c>
      <c r="C5" s="50">
        <v>9202</v>
      </c>
      <c r="D5" s="51">
        <v>0.19930555555555554</v>
      </c>
      <c r="E5" s="80" t="s">
        <v>606</v>
      </c>
      <c r="F5" s="41" t="str">
        <f>IF('Samedi S3'!S13&lt;&gt;"",'Samedi S3'!S13,"")</f>
        <v/>
      </c>
      <c r="G5" s="41" t="str">
        <f>IF('Samedi S3'!S13&lt;&gt;"",'Samedi S3'!A13,"")</f>
        <v/>
      </c>
      <c r="H5" s="41" t="str">
        <f t="shared" si="0"/>
        <v/>
      </c>
      <c r="I5" s="41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64"/>
    </row>
    <row r="6" spans="1:22" x14ac:dyDescent="0.2">
      <c r="A6" s="50" t="s">
        <v>86</v>
      </c>
      <c r="B6" s="50">
        <v>2</v>
      </c>
      <c r="C6" s="50">
        <v>9102</v>
      </c>
      <c r="D6" s="51">
        <v>0.20416666666666669</v>
      </c>
      <c r="E6" s="80" t="s">
        <v>502</v>
      </c>
      <c r="F6" s="41" t="str">
        <f>IF('Samedi S3'!S9&lt;&gt;"",'Samedi S3'!S9,"")</f>
        <v/>
      </c>
      <c r="G6" s="41" t="str">
        <f>IF('Samedi S3'!S9&lt;&gt;"",'Samedi S3'!A9,"")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</row>
    <row r="7" spans="1:22" x14ac:dyDescent="0.2">
      <c r="A7" s="50" t="s">
        <v>144</v>
      </c>
      <c r="B7" s="50">
        <v>3</v>
      </c>
      <c r="C7" s="50">
        <v>9203</v>
      </c>
      <c r="D7" s="51">
        <v>0.20625000000000002</v>
      </c>
      <c r="E7" s="80" t="s">
        <v>4679</v>
      </c>
      <c r="F7" s="41" t="str">
        <f>IF('Samedi S3'!X17&lt;&gt;"",'Samedi S3'!X17,"")</f>
        <v/>
      </c>
      <c r="G7" s="41" t="str">
        <f>IF('Samedi S3'!X17&lt;&gt;"",'Samedi S3'!A17,"")</f>
        <v/>
      </c>
      <c r="H7" s="41" t="str">
        <f t="shared" si="0"/>
        <v/>
      </c>
      <c r="I7" s="41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</row>
    <row r="8" spans="1:22" x14ac:dyDescent="0.2">
      <c r="A8" s="50" t="s">
        <v>144</v>
      </c>
      <c r="B8" s="50">
        <v>4</v>
      </c>
      <c r="C8" s="50">
        <v>9204</v>
      </c>
      <c r="D8" s="51">
        <v>0.20972222222222223</v>
      </c>
      <c r="E8" s="80" t="s">
        <v>651</v>
      </c>
      <c r="F8" s="41" t="str">
        <f>IF('Samedi S3'!X21&lt;&gt;"",'Samedi S3'!X21,"")</f>
        <v/>
      </c>
      <c r="G8" s="41" t="str">
        <f>IF('Samedi S3'!X21&lt;&gt;"",'Samedi S3'!A21,"")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</row>
    <row r="9" spans="1:22" x14ac:dyDescent="0.2">
      <c r="A9" s="50" t="s">
        <v>86</v>
      </c>
      <c r="B9" s="50">
        <v>3</v>
      </c>
      <c r="C9" s="50">
        <v>9103</v>
      </c>
      <c r="D9" s="51">
        <v>0.21944444444444444</v>
      </c>
      <c r="E9" s="80" t="s">
        <v>567</v>
      </c>
      <c r="F9" s="41" t="str">
        <f>IF('Samedi S3'!S21&lt;&gt;"",'Samedi S3'!S21,"")</f>
        <v/>
      </c>
      <c r="G9" s="41" t="str">
        <f>IF('Samedi S3'!S21&lt;&gt;"",'Samedi S3'!A21,"")</f>
        <v/>
      </c>
      <c r="H9" s="41" t="str">
        <f t="shared" si="0"/>
        <v/>
      </c>
      <c r="I9" s="41" t="str">
        <f t="shared" si="1"/>
        <v/>
      </c>
      <c r="J9" s="45" t="s">
        <v>486</v>
      </c>
      <c r="K9" s="40"/>
      <c r="L9" s="34">
        <v>1007</v>
      </c>
      <c r="M9" s="34" t="str">
        <f t="shared" ref="M9:M14" si="3">IF(WEEKDAY($A$1)=3,"X","")</f>
        <v/>
      </c>
    </row>
    <row r="10" spans="1:22" x14ac:dyDescent="0.2">
      <c r="A10" s="50" t="s">
        <v>144</v>
      </c>
      <c r="B10" s="50">
        <v>5</v>
      </c>
      <c r="C10" s="50">
        <v>9205</v>
      </c>
      <c r="D10" s="51">
        <v>0.22013888888888888</v>
      </c>
      <c r="E10" s="80" t="s">
        <v>4680</v>
      </c>
      <c r="F10" s="41" t="str">
        <f>IF('Samedi S3'!N9&lt;&gt;"",'Samedi S3'!N9,"")</f>
        <v/>
      </c>
      <c r="G10" s="41" t="str">
        <f>IF('Samedi S3'!N9&lt;&gt;"",'Samedi S3'!A9,"")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str">
        <f t="shared" si="3"/>
        <v/>
      </c>
      <c r="N10" s="34"/>
      <c r="O10" s="34"/>
      <c r="P10" s="34"/>
      <c r="Q10" s="34"/>
    </row>
    <row r="11" spans="1:22" x14ac:dyDescent="0.2">
      <c r="A11" s="50" t="s">
        <v>86</v>
      </c>
      <c r="B11" s="50">
        <v>4</v>
      </c>
      <c r="C11" s="50">
        <v>9104</v>
      </c>
      <c r="D11" s="51">
        <v>0.22916666666666666</v>
      </c>
      <c r="E11" s="80" t="s">
        <v>490</v>
      </c>
      <c r="F11" s="41" t="str">
        <f>IF('Samedi S3'!N13&lt;&gt;"",'Samedi S3'!N13,"")</f>
        <v/>
      </c>
      <c r="G11" s="41" t="str">
        <f>IF('Samedi S3'!N13&lt;&gt;"",'Samedi S3'!A13,"")</f>
        <v/>
      </c>
      <c r="H11" s="41" t="str">
        <f t="shared" ref="H11:H18" si="4">IF(F11="","",INDEX($L$3:$M$37,MATCH(F11,$L$3:$L$35,0),2))</f>
        <v/>
      </c>
      <c r="I11" s="41" t="str">
        <f t="shared" ref="I11:I18" si="5">IF(F11="","",INDEX($L$3:$M$37,MATCH(F11,$L$3:$L$35,0),2))</f>
        <v/>
      </c>
      <c r="J11" s="45" t="s">
        <v>486</v>
      </c>
      <c r="K11" s="40"/>
      <c r="L11" s="34">
        <v>1009</v>
      </c>
      <c r="M11" s="34" t="str">
        <f t="shared" si="3"/>
        <v/>
      </c>
      <c r="V11" s="63"/>
    </row>
    <row r="12" spans="1:22" x14ac:dyDescent="0.2">
      <c r="A12" s="50" t="s">
        <v>144</v>
      </c>
      <c r="B12" s="50">
        <v>6</v>
      </c>
      <c r="C12" s="50">
        <v>9206</v>
      </c>
      <c r="D12" s="51">
        <v>0.23750000000000002</v>
      </c>
      <c r="E12" s="80" t="s">
        <v>543</v>
      </c>
      <c r="F12" s="41" t="str">
        <f>IF('Samedi S3'!S17&lt;&gt;"",'Samedi S3'!S17,"")</f>
        <v/>
      </c>
      <c r="G12" s="41" t="str">
        <f>IF('Samedi S3'!S17&lt;&gt;"",'Samedi S3'!A17,"")</f>
        <v/>
      </c>
      <c r="H12" s="41" t="str">
        <f t="shared" si="4"/>
        <v/>
      </c>
      <c r="I12" s="41" t="str">
        <f t="shared" si="5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64"/>
    </row>
    <row r="13" spans="1:22" x14ac:dyDescent="0.2">
      <c r="A13" s="50" t="s">
        <v>86</v>
      </c>
      <c r="B13" s="50">
        <v>5</v>
      </c>
      <c r="C13" s="50">
        <v>9105</v>
      </c>
      <c r="D13" s="51">
        <v>0.23819444444444446</v>
      </c>
      <c r="E13" s="80" t="s">
        <v>495</v>
      </c>
      <c r="F13" s="41" t="str">
        <f>IF('Samedi S3'!I9&lt;&gt;"",'Samedi S3'!I9,"")</f>
        <v/>
      </c>
      <c r="G13" s="41" t="str">
        <f>IF('Samedi S3'!I9&lt;&gt;"",'Samedi S3'!A9,"")</f>
        <v/>
      </c>
      <c r="H13" s="41" t="str">
        <f t="shared" si="4"/>
        <v/>
      </c>
      <c r="I13" s="41" t="str">
        <f t="shared" si="5"/>
        <v/>
      </c>
      <c r="J13" s="45" t="s">
        <v>486</v>
      </c>
      <c r="K13" s="40"/>
      <c r="L13" s="34">
        <v>1011</v>
      </c>
      <c r="M13" s="34" t="str">
        <f t="shared" si="3"/>
        <v/>
      </c>
    </row>
    <row r="14" spans="1:22" x14ac:dyDescent="0.2">
      <c r="A14" s="50" t="s">
        <v>144</v>
      </c>
      <c r="B14" s="50">
        <v>7</v>
      </c>
      <c r="C14" s="50">
        <v>9207</v>
      </c>
      <c r="D14" s="51">
        <v>0.28125</v>
      </c>
      <c r="E14" s="80" t="s">
        <v>4644</v>
      </c>
      <c r="F14" s="41" t="str">
        <f>IF('Samedi S3'!I13&lt;&gt;"",'Samedi S3'!I13,"")</f>
        <v/>
      </c>
      <c r="G14" s="41" t="str">
        <f>IF('Samedi S3'!I13&lt;&gt;"",'Samedi S3'!A13,"")</f>
        <v/>
      </c>
      <c r="H14" s="41" t="str">
        <f t="shared" si="4"/>
        <v/>
      </c>
      <c r="I14" s="41" t="str">
        <f t="shared" si="5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</row>
    <row r="15" spans="1:22" x14ac:dyDescent="0.2">
      <c r="A15" s="50" t="s">
        <v>86</v>
      </c>
      <c r="B15" s="50">
        <v>6</v>
      </c>
      <c r="C15" s="50">
        <v>9106</v>
      </c>
      <c r="D15" s="51">
        <v>0.30138888888888887</v>
      </c>
      <c r="E15" s="80" t="s">
        <v>501</v>
      </c>
      <c r="F15" s="41" t="str">
        <f>IF('Samedi S3'!N21&lt;&gt;"",'Samedi S3'!N21,"")</f>
        <v/>
      </c>
      <c r="G15" s="41" t="str">
        <f>IF('Samedi S3'!N21&lt;&gt;"",'Samedi S3'!A21,"")</f>
        <v/>
      </c>
      <c r="H15" s="41" t="str">
        <f t="shared" si="4"/>
        <v/>
      </c>
      <c r="I15" s="41" t="str">
        <f t="shared" si="5"/>
        <v/>
      </c>
      <c r="J15" s="45" t="s">
        <v>486</v>
      </c>
      <c r="K15" s="40"/>
      <c r="L15" s="34">
        <v>1013</v>
      </c>
      <c r="M15" s="34" t="str">
        <f t="shared" ref="M15:M20" si="6">IF(WEEKDAY($A$1)=4,"X","")</f>
        <v/>
      </c>
    </row>
    <row r="16" spans="1:22" x14ac:dyDescent="0.2">
      <c r="A16" s="50" t="s">
        <v>144</v>
      </c>
      <c r="B16" s="50">
        <v>8</v>
      </c>
      <c r="C16" s="50">
        <v>9208</v>
      </c>
      <c r="D16" s="51">
        <v>0.3125</v>
      </c>
      <c r="E16" s="80" t="s">
        <v>630</v>
      </c>
      <c r="F16" s="41" t="str">
        <f>IF('Samedi S3'!N17&lt;&gt;"",'Samedi S3'!N17,"")</f>
        <v/>
      </c>
      <c r="G16" s="41" t="str">
        <f>IF('Samedi S3'!N17&lt;&gt;"",'Samedi S3'!A17,"")</f>
        <v/>
      </c>
      <c r="H16" s="41" t="str">
        <f t="shared" si="4"/>
        <v/>
      </c>
      <c r="I16" s="41" t="str">
        <f t="shared" si="5"/>
        <v/>
      </c>
      <c r="J16" s="45" t="s">
        <v>486</v>
      </c>
      <c r="L16" s="34">
        <v>1014</v>
      </c>
      <c r="M16" s="34" t="str">
        <f t="shared" si="6"/>
        <v/>
      </c>
      <c r="N16" s="34"/>
      <c r="O16" s="34"/>
      <c r="P16" s="34"/>
      <c r="Q16" s="34"/>
    </row>
    <row r="17" spans="1:22" x14ac:dyDescent="0.2">
      <c r="A17" s="50" t="s">
        <v>144</v>
      </c>
      <c r="B17" s="50">
        <v>9</v>
      </c>
      <c r="C17" s="50">
        <v>9209</v>
      </c>
      <c r="D17" s="51">
        <v>0.31805555555555554</v>
      </c>
      <c r="E17" s="80" t="s">
        <v>641</v>
      </c>
      <c r="F17" s="41" t="str">
        <f>IF('Samedi S3'!I17&lt;&gt;"",'Samedi S3'!I17,"")</f>
        <v/>
      </c>
      <c r="G17" s="41" t="str">
        <f>IF('Samedi S3'!I17&lt;&gt;"",'Samedi S3'!A17,"")</f>
        <v/>
      </c>
      <c r="H17" s="41" t="str">
        <f t="shared" si="4"/>
        <v/>
      </c>
      <c r="I17" s="41" t="str">
        <f t="shared" si="5"/>
        <v/>
      </c>
      <c r="J17" s="45" t="s">
        <v>491</v>
      </c>
      <c r="K17" s="40"/>
      <c r="L17" s="34">
        <v>1015</v>
      </c>
      <c r="M17" s="34" t="str">
        <f t="shared" si="6"/>
        <v/>
      </c>
    </row>
    <row r="18" spans="1:22" x14ac:dyDescent="0.2">
      <c r="A18" s="52" t="s">
        <v>86</v>
      </c>
      <c r="B18" s="52">
        <v>7</v>
      </c>
      <c r="C18" s="52">
        <v>9107</v>
      </c>
      <c r="D18" s="53">
        <v>0.3215277777777778</v>
      </c>
      <c r="E18" s="81" t="s">
        <v>578</v>
      </c>
      <c r="F18" s="46" t="str">
        <f>IF('Samedi S3'!I21&lt;&gt;"",'Samedi S3'!I21,"")</f>
        <v/>
      </c>
      <c r="G18" s="46" t="str">
        <f>IF('Samedi S3'!I21&lt;&gt;"",'Samedi S3'!A21,"")</f>
        <v/>
      </c>
      <c r="H18" s="46" t="str">
        <f t="shared" si="4"/>
        <v/>
      </c>
      <c r="I18" s="46" t="str">
        <f t="shared" si="5"/>
        <v/>
      </c>
      <c r="J18" s="47" t="s">
        <v>486</v>
      </c>
      <c r="L18" s="34">
        <v>1016</v>
      </c>
      <c r="M18" s="34" t="str">
        <f t="shared" si="6"/>
        <v/>
      </c>
      <c r="N18" s="34"/>
      <c r="O18" s="34"/>
      <c r="P18" s="34"/>
      <c r="Q18" s="34"/>
      <c r="V18" s="63"/>
    </row>
    <row r="19" spans="1:22" x14ac:dyDescent="0.2">
      <c r="A19" s="90"/>
      <c r="B19" s="90"/>
      <c r="C19" s="90"/>
      <c r="D19" s="90"/>
      <c r="E19" s="90"/>
      <c r="F19" s="90" t="s">
        <v>34</v>
      </c>
      <c r="G19" s="90"/>
      <c r="H19" s="90"/>
      <c r="I19" s="90"/>
      <c r="J19" s="90"/>
      <c r="K19" s="40"/>
      <c r="L19" s="34">
        <v>1017</v>
      </c>
      <c r="M19" s="34" t="str">
        <f t="shared" si="6"/>
        <v/>
      </c>
      <c r="V19" s="64"/>
    </row>
    <row r="20" spans="1:22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L20" s="34">
        <v>1018</v>
      </c>
      <c r="M20" s="34" t="str">
        <f t="shared" si="6"/>
        <v/>
      </c>
      <c r="N20" s="34"/>
      <c r="O20" s="34"/>
      <c r="P20" s="34"/>
      <c r="Q20" s="34"/>
    </row>
    <row r="21" spans="1:22" x14ac:dyDescent="0.2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40"/>
      <c r="L21" s="34">
        <v>1019</v>
      </c>
      <c r="M21" s="34" t="str">
        <f t="shared" ref="M21:M26" si="7">IF(WEEKDAY($A$1)=5,"X","")</f>
        <v/>
      </c>
    </row>
    <row r="22" spans="1:22" x14ac:dyDescent="0.2">
      <c r="A22" s="90"/>
      <c r="B22" s="90"/>
      <c r="C22" s="90"/>
      <c r="D22" s="90"/>
      <c r="E22" s="90"/>
      <c r="F22" s="90"/>
      <c r="G22" s="90"/>
      <c r="H22" s="90"/>
      <c r="I22" s="90"/>
      <c r="J22" s="90"/>
      <c r="L22" s="34">
        <v>1020</v>
      </c>
      <c r="M22" s="34" t="str">
        <f t="shared" si="7"/>
        <v/>
      </c>
      <c r="N22" s="34"/>
      <c r="O22" s="34"/>
      <c r="P22" s="34"/>
      <c r="Q22" s="34"/>
    </row>
    <row r="23" spans="1:22" x14ac:dyDescent="0.2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40"/>
      <c r="L23" s="34">
        <v>1021</v>
      </c>
      <c r="M23" s="34" t="str">
        <f t="shared" si="7"/>
        <v/>
      </c>
    </row>
    <row r="24" spans="1:22" x14ac:dyDescent="0.2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7"/>
        <v/>
      </c>
      <c r="N24" s="34"/>
      <c r="O24" s="34"/>
      <c r="P24" s="34"/>
      <c r="Q24" s="34"/>
      <c r="U24" s="62"/>
    </row>
    <row r="25" spans="1:22" x14ac:dyDescent="0.2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40"/>
      <c r="L25" s="34">
        <v>1023</v>
      </c>
      <c r="M25" s="34" t="str">
        <f t="shared" si="7"/>
        <v/>
      </c>
      <c r="U25" s="62"/>
      <c r="V25" s="63"/>
    </row>
    <row r="26" spans="1:22" x14ac:dyDescent="0.2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7"/>
        <v/>
      </c>
      <c r="N26" s="34"/>
      <c r="O26" s="34"/>
      <c r="P26" s="34"/>
      <c r="Q26" s="34"/>
      <c r="U26" s="62"/>
      <c r="V26" s="64"/>
    </row>
    <row r="27" spans="1:22" x14ac:dyDescent="0.2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40"/>
      <c r="L27" s="34">
        <v>1025</v>
      </c>
      <c r="M27" s="34" t="str">
        <f t="shared" ref="M27:M32" si="8">IF(WEEKDAY($A$1)=6,"X","")</f>
        <v/>
      </c>
      <c r="U27" s="62"/>
    </row>
    <row r="28" spans="1:22" x14ac:dyDescent="0.2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si="8"/>
        <v/>
      </c>
      <c r="N28" s="34"/>
      <c r="O28" s="34"/>
      <c r="P28" s="34"/>
      <c r="Q28" s="34"/>
      <c r="U28" s="62"/>
    </row>
    <row r="29" spans="1:22" x14ac:dyDescent="0.2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40"/>
      <c r="L29" s="34">
        <v>1027</v>
      </c>
      <c r="M29" s="34" t="str">
        <f t="shared" si="8"/>
        <v/>
      </c>
      <c r="U29" s="62"/>
    </row>
    <row r="30" spans="1:22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8"/>
        <v/>
      </c>
      <c r="N30" s="34"/>
      <c r="O30" s="34"/>
      <c r="P30" s="34"/>
      <c r="Q30" s="34"/>
      <c r="U30" s="62"/>
    </row>
    <row r="31" spans="1:22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str">
        <f t="shared" si="8"/>
        <v/>
      </c>
      <c r="U31" s="62"/>
    </row>
    <row r="32" spans="1:22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8"/>
        <v/>
      </c>
      <c r="N32" s="34"/>
      <c r="O32" s="34"/>
      <c r="P32" s="34"/>
      <c r="Q32" s="34"/>
      <c r="U32" s="62"/>
      <c r="V32" s="63"/>
    </row>
    <row r="33" spans="1:22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34">
        <v>1031</v>
      </c>
      <c r="M33" s="34" t="str">
        <f>IF(WEEKDAY($A$1)=7,"X","")</f>
        <v>X</v>
      </c>
      <c r="U33" s="62"/>
      <c r="V33" s="64"/>
    </row>
    <row r="34" spans="1:22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>
        <v>1032</v>
      </c>
      <c r="M34" s="34" t="str">
        <f>IF(WEEKDAY($A$1)=7,"X","")</f>
        <v>X</v>
      </c>
      <c r="N34" s="34"/>
      <c r="O34" s="34"/>
      <c r="P34" s="34"/>
      <c r="Q34" s="34"/>
      <c r="U34" s="62"/>
    </row>
    <row r="35" spans="1:22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34">
        <v>1033</v>
      </c>
      <c r="M35" s="34" t="str">
        <f>IF(WEEKDAY($A$1)=7,"X","")</f>
        <v>X</v>
      </c>
      <c r="U35" s="62"/>
    </row>
    <row r="36" spans="1:22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  <c r="U36" s="62"/>
    </row>
    <row r="37" spans="1:22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  <c r="U37" s="62"/>
    </row>
    <row r="38" spans="1:22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U38" s="62"/>
    </row>
    <row r="39" spans="1:22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  <c r="U39" s="62"/>
      <c r="V39" s="63"/>
    </row>
    <row r="40" spans="1:22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U40" s="62"/>
      <c r="V40" s="64"/>
    </row>
    <row r="41" spans="1:22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  <c r="U41" s="62"/>
    </row>
    <row r="42" spans="1:22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U42" s="62"/>
    </row>
    <row r="43" spans="1:22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  <c r="U43" s="62"/>
    </row>
    <row r="44" spans="1:22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U44" s="62"/>
    </row>
    <row r="45" spans="1:22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  <c r="U45" s="62"/>
    </row>
    <row r="46" spans="1:22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U46" s="62"/>
      <c r="V46" s="63"/>
    </row>
    <row r="47" spans="1:22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  <c r="U47" s="62"/>
      <c r="V47" s="64"/>
    </row>
    <row r="48" spans="1:22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U48" s="62"/>
    </row>
    <row r="49" spans="3:22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  <c r="U49" s="62"/>
    </row>
    <row r="50" spans="3:22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U50" s="62"/>
    </row>
    <row r="51" spans="3:22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  <c r="U51" s="62"/>
    </row>
    <row r="52" spans="3:22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U52" s="62"/>
    </row>
    <row r="53" spans="3:22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  <c r="U53" s="62"/>
      <c r="V53" s="63"/>
    </row>
    <row r="54" spans="3:22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U54" s="62"/>
      <c r="V54" s="64"/>
    </row>
    <row r="55" spans="3:22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  <c r="U55" s="62"/>
    </row>
    <row r="56" spans="3:22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U56" s="62"/>
    </row>
    <row r="57" spans="3:22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  <c r="U57" s="62"/>
    </row>
    <row r="58" spans="3:22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U58" s="62"/>
    </row>
    <row r="59" spans="3:22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  <c r="U59" s="62"/>
    </row>
    <row r="60" spans="3:22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U60" s="62"/>
      <c r="V60" s="63"/>
    </row>
    <row r="61" spans="3:22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  <c r="U61" s="62"/>
      <c r="V61" s="64"/>
    </row>
    <row r="62" spans="3:22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U62" s="62"/>
    </row>
    <row r="63" spans="3:22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  <c r="U63" s="62"/>
    </row>
    <row r="64" spans="3:22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U64" s="62"/>
    </row>
    <row r="65" spans="3:22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  <c r="U65" s="62"/>
    </row>
    <row r="66" spans="3:22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U66" s="77"/>
    </row>
    <row r="67" spans="3:22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  <c r="U67" s="77"/>
      <c r="V67" s="63"/>
    </row>
    <row r="68" spans="3:22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U68" s="77"/>
      <c r="V68" s="64"/>
    </row>
    <row r="69" spans="3:22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  <c r="U69" s="77"/>
    </row>
    <row r="70" spans="3:22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U70" s="77"/>
    </row>
    <row r="71" spans="3:22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  <c r="U71" s="77"/>
    </row>
    <row r="72" spans="3:22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U72" s="77"/>
    </row>
    <row r="73" spans="3:22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  <c r="U73" s="77"/>
    </row>
    <row r="74" spans="3:22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U74" s="77"/>
      <c r="V74" s="63"/>
    </row>
    <row r="75" spans="3:22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  <c r="U75" s="77"/>
      <c r="V75" s="64"/>
    </row>
    <row r="76" spans="3:22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U76" s="77"/>
    </row>
    <row r="77" spans="3:22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  <c r="U77" s="77"/>
    </row>
    <row r="78" spans="3:22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U78" s="77"/>
    </row>
    <row r="79" spans="3:22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  <c r="U79" s="77"/>
    </row>
    <row r="80" spans="3:22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U80" s="77"/>
    </row>
    <row r="81" spans="3:22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  <c r="U81" s="77"/>
      <c r="V81" s="63"/>
    </row>
    <row r="82" spans="3:22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U82" s="77"/>
      <c r="V82" s="64"/>
    </row>
    <row r="83" spans="3:22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  <c r="U83" s="77"/>
    </row>
    <row r="84" spans="3:22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U84" s="77"/>
    </row>
    <row r="85" spans="3:22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  <c r="U85" s="77"/>
    </row>
    <row r="86" spans="3:22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U86" s="77"/>
    </row>
    <row r="87" spans="3:22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  <c r="U87" s="77"/>
    </row>
    <row r="88" spans="3:22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U88" s="77"/>
      <c r="V88" s="63"/>
    </row>
    <row r="89" spans="3:22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  <c r="U89" s="77"/>
      <c r="V89" s="64"/>
    </row>
    <row r="90" spans="3:22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U90" s="77"/>
    </row>
    <row r="91" spans="3:22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  <c r="U91" s="77"/>
    </row>
    <row r="92" spans="3:22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U92" s="77"/>
    </row>
    <row r="93" spans="3:22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  <c r="U93" s="77"/>
    </row>
    <row r="94" spans="3:22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U94" s="77"/>
    </row>
    <row r="95" spans="3:22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  <c r="U95" s="77"/>
      <c r="V95" s="63"/>
    </row>
    <row r="96" spans="3:22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U96" s="77"/>
      <c r="V96" s="64"/>
    </row>
    <row r="97" spans="3:22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  <c r="U97" s="77"/>
    </row>
    <row r="98" spans="3:22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U98" s="77"/>
    </row>
    <row r="99" spans="3:22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  <c r="U99" s="77"/>
    </row>
    <row r="100" spans="3:22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U100" s="77"/>
    </row>
    <row r="101" spans="3:22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U101" s="77"/>
    </row>
    <row r="102" spans="3:22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U102" s="77"/>
      <c r="V102" s="63"/>
    </row>
    <row r="103" spans="3:22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U103" s="77"/>
      <c r="V103" s="64"/>
    </row>
    <row r="104" spans="3:22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U104" s="77"/>
    </row>
    <row r="105" spans="3:22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U105" s="77"/>
    </row>
    <row r="106" spans="3:22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U106" s="77"/>
    </row>
    <row r="107" spans="3:22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U107" s="77"/>
    </row>
    <row r="108" spans="3:22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U108" s="77"/>
    </row>
    <row r="109" spans="3:22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U109" s="77"/>
      <c r="V109" s="63"/>
    </row>
    <row r="110" spans="3:22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U110" s="77"/>
      <c r="V110" s="64"/>
    </row>
    <row r="111" spans="3:22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U111" s="77"/>
    </row>
    <row r="112" spans="3:22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U112" s="77"/>
    </row>
    <row r="113" spans="3:22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U113" s="77"/>
    </row>
    <row r="114" spans="3:22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U114" s="77"/>
    </row>
    <row r="115" spans="3:22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U115" s="77"/>
    </row>
    <row r="116" spans="3:22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U116" s="77"/>
      <c r="V116" s="63"/>
    </row>
    <row r="117" spans="3:22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U117" s="77"/>
      <c r="V117" s="64"/>
    </row>
    <row r="118" spans="3:22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U118" s="77"/>
    </row>
    <row r="119" spans="3:22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U119" s="77"/>
    </row>
    <row r="120" spans="3:22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U120" s="77"/>
    </row>
    <row r="121" spans="3:22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U121" s="77"/>
    </row>
    <row r="122" spans="3:22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U122" s="77"/>
    </row>
    <row r="123" spans="3:22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U123" s="77"/>
      <c r="V123" s="63"/>
    </row>
    <row r="124" spans="3:22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U124" s="77"/>
      <c r="V124" s="64"/>
    </row>
    <row r="125" spans="3:22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U125" s="77"/>
    </row>
    <row r="126" spans="3:22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U126" s="77"/>
    </row>
    <row r="127" spans="3:22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U127" s="77"/>
    </row>
    <row r="128" spans="3:22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U128" s="77"/>
    </row>
    <row r="129" spans="3:22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U129" s="77"/>
    </row>
    <row r="130" spans="3:22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U130" s="77"/>
      <c r="V130" s="63"/>
    </row>
    <row r="131" spans="3:22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U131" s="77"/>
      <c r="V131" s="64"/>
    </row>
    <row r="132" spans="3:22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U132" s="77"/>
    </row>
    <row r="133" spans="3:22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U133" s="77"/>
    </row>
    <row r="134" spans="3:22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U134" s="77"/>
    </row>
    <row r="135" spans="3:22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U135" s="77"/>
    </row>
    <row r="136" spans="3:22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U136" s="77"/>
    </row>
    <row r="137" spans="3:22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U137" s="77"/>
      <c r="V137" s="63"/>
    </row>
    <row r="138" spans="3:22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U138" s="77"/>
      <c r="V138" s="64"/>
    </row>
    <row r="139" spans="3:22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U139" s="77"/>
    </row>
    <row r="140" spans="3:22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U140" s="77"/>
    </row>
    <row r="141" spans="3:22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U141" s="77"/>
    </row>
    <row r="142" spans="3:22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U142" s="77"/>
    </row>
    <row r="143" spans="3:22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U143" s="77"/>
    </row>
    <row r="144" spans="3:22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U144" s="77"/>
      <c r="V144" s="63"/>
    </row>
    <row r="145" spans="3:22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U145" s="77"/>
      <c r="V145" s="64"/>
    </row>
    <row r="146" spans="3:22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U146" s="77"/>
    </row>
    <row r="147" spans="3:22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U147" s="77"/>
    </row>
    <row r="148" spans="3:22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U148" s="77"/>
    </row>
    <row r="149" spans="3:22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U149" s="77"/>
    </row>
    <row r="150" spans="3:22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U150" s="77"/>
    </row>
    <row r="151" spans="3:22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U151" s="77"/>
      <c r="V151" s="63"/>
    </row>
    <row r="152" spans="3:22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U152" s="77"/>
      <c r="V152" s="64"/>
    </row>
    <row r="153" spans="3:22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U153" s="77"/>
    </row>
    <row r="154" spans="3:22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U154" s="77"/>
    </row>
    <row r="155" spans="3:22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U155" s="77"/>
    </row>
    <row r="156" spans="3:22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U156" s="77"/>
    </row>
    <row r="157" spans="3:22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U157" s="77"/>
    </row>
    <row r="158" spans="3:22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U158" s="77"/>
      <c r="V158" s="63"/>
    </row>
    <row r="159" spans="3:22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U159" s="77"/>
      <c r="V159" s="64"/>
    </row>
    <row r="160" spans="3:22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U160" s="77"/>
    </row>
    <row r="161" spans="3:22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U161" s="77"/>
    </row>
    <row r="162" spans="3:22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U162" s="77"/>
    </row>
    <row r="163" spans="3:22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</row>
    <row r="164" spans="3:22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</row>
    <row r="165" spans="3:22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V165" s="63"/>
    </row>
    <row r="166" spans="3:22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V166" s="64"/>
    </row>
    <row r="167" spans="3:22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</row>
    <row r="168" spans="3:22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U168" s="77"/>
    </row>
    <row r="169" spans="3:22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U169" s="77"/>
    </row>
    <row r="170" spans="3:22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U170" s="77"/>
    </row>
    <row r="171" spans="3:22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U171" s="77"/>
    </row>
    <row r="172" spans="3:22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U172" s="77"/>
      <c r="V172" s="63"/>
    </row>
    <row r="173" spans="3:22" x14ac:dyDescent="0.2">
      <c r="U173" s="77"/>
      <c r="V173" s="64"/>
    </row>
    <row r="174" spans="3:22" x14ac:dyDescent="0.2">
      <c r="U174" s="77"/>
    </row>
    <row r="175" spans="3:22" x14ac:dyDescent="0.2">
      <c r="U175" s="77"/>
    </row>
    <row r="176" spans="3:22" x14ac:dyDescent="0.2">
      <c r="U176" s="77"/>
    </row>
    <row r="177" spans="21:22" x14ac:dyDescent="0.2">
      <c r="U177" s="77"/>
    </row>
    <row r="178" spans="21:22" x14ac:dyDescent="0.2">
      <c r="U178" s="77"/>
    </row>
    <row r="179" spans="21:22" x14ac:dyDescent="0.2">
      <c r="U179" s="77"/>
      <c r="V179" s="63"/>
    </row>
    <row r="180" spans="21:22" x14ac:dyDescent="0.2">
      <c r="U180" s="77"/>
      <c r="V180" s="64"/>
    </row>
    <row r="181" spans="21:22" x14ac:dyDescent="0.2">
      <c r="U181" s="77"/>
    </row>
    <row r="182" spans="21:22" x14ac:dyDescent="0.2">
      <c r="U182" s="77"/>
    </row>
    <row r="183" spans="21:22" x14ac:dyDescent="0.2">
      <c r="U183" s="77"/>
    </row>
    <row r="184" spans="21:22" x14ac:dyDescent="0.2">
      <c r="U184" s="77"/>
    </row>
    <row r="185" spans="21:22" x14ac:dyDescent="0.2">
      <c r="U185" s="77"/>
    </row>
    <row r="186" spans="21:22" x14ac:dyDescent="0.2">
      <c r="U186" s="77"/>
      <c r="V186" s="63"/>
    </row>
    <row r="187" spans="21:22" x14ac:dyDescent="0.2">
      <c r="U187" s="77"/>
      <c r="V187" s="64"/>
    </row>
    <row r="188" spans="21:22" x14ac:dyDescent="0.2">
      <c r="U188" s="77"/>
    </row>
    <row r="189" spans="21:22" x14ac:dyDescent="0.2">
      <c r="U189" s="77"/>
    </row>
    <row r="190" spans="21:22" x14ac:dyDescent="0.2">
      <c r="U190" s="77"/>
    </row>
    <row r="191" spans="21:22" x14ac:dyDescent="0.2">
      <c r="U191" s="77"/>
    </row>
    <row r="192" spans="21:22" x14ac:dyDescent="0.2">
      <c r="U192" s="77"/>
    </row>
    <row r="193" spans="21:22" x14ac:dyDescent="0.2">
      <c r="U193" s="77"/>
      <c r="V193" s="63"/>
    </row>
    <row r="194" spans="21:22" x14ac:dyDescent="0.2">
      <c r="U194" s="77"/>
      <c r="V194" s="64"/>
    </row>
    <row r="195" spans="21:22" x14ac:dyDescent="0.2">
      <c r="U195" s="77"/>
    </row>
    <row r="196" spans="21:22" x14ac:dyDescent="0.2">
      <c r="U196" s="77"/>
    </row>
    <row r="197" spans="21:22" x14ac:dyDescent="0.2">
      <c r="U197" s="77"/>
    </row>
    <row r="198" spans="21:22" x14ac:dyDescent="0.2">
      <c r="U198" s="77"/>
    </row>
    <row r="199" spans="21:22" x14ac:dyDescent="0.2">
      <c r="U199" s="77"/>
    </row>
    <row r="200" spans="21:22" x14ac:dyDescent="0.2">
      <c r="U200" s="77"/>
      <c r="V200" s="63"/>
    </row>
    <row r="201" spans="21:22" x14ac:dyDescent="0.2">
      <c r="U201" s="77"/>
      <c r="V201" s="64"/>
    </row>
    <row r="202" spans="21:22" x14ac:dyDescent="0.2">
      <c r="U202" s="77"/>
    </row>
    <row r="203" spans="21:22" x14ac:dyDescent="0.2">
      <c r="U203" s="77"/>
    </row>
    <row r="204" spans="21:22" x14ac:dyDescent="0.2">
      <c r="U204" s="77"/>
    </row>
    <row r="205" spans="21:22" x14ac:dyDescent="0.2">
      <c r="U205" s="77"/>
    </row>
    <row r="206" spans="21:22" x14ac:dyDescent="0.2">
      <c r="U206" s="77"/>
    </row>
    <row r="207" spans="21:22" x14ac:dyDescent="0.2">
      <c r="U207" s="77"/>
      <c r="V207" s="63"/>
    </row>
    <row r="208" spans="21:22" x14ac:dyDescent="0.2">
      <c r="U208" s="77"/>
      <c r="V208" s="64"/>
    </row>
    <row r="209" spans="21:22" x14ac:dyDescent="0.2">
      <c r="U209" s="77"/>
    </row>
    <row r="210" spans="21:22" x14ac:dyDescent="0.2">
      <c r="U210" s="77"/>
    </row>
    <row r="211" spans="21:22" x14ac:dyDescent="0.2">
      <c r="U211" s="77"/>
    </row>
    <row r="212" spans="21:22" x14ac:dyDescent="0.2">
      <c r="U212" s="77"/>
    </row>
    <row r="213" spans="21:22" x14ac:dyDescent="0.2">
      <c r="U213" s="77"/>
    </row>
    <row r="214" spans="21:22" x14ac:dyDescent="0.2">
      <c r="U214" s="77"/>
      <c r="V214" s="63"/>
    </row>
    <row r="215" spans="21:22" x14ac:dyDescent="0.2">
      <c r="U215" s="77"/>
      <c r="V215" s="64"/>
    </row>
    <row r="216" spans="21:22" x14ac:dyDescent="0.2">
      <c r="U216" s="77"/>
    </row>
    <row r="217" spans="21:22" x14ac:dyDescent="0.2">
      <c r="U217" s="77"/>
    </row>
    <row r="218" spans="21:22" x14ac:dyDescent="0.2">
      <c r="U218" s="77"/>
    </row>
    <row r="219" spans="21:22" x14ac:dyDescent="0.2">
      <c r="U219" s="77"/>
    </row>
    <row r="220" spans="21:22" x14ac:dyDescent="0.2">
      <c r="U220" s="77"/>
    </row>
    <row r="221" spans="21:22" x14ac:dyDescent="0.2">
      <c r="U221" s="77"/>
      <c r="V221" s="63"/>
    </row>
    <row r="222" spans="21:22" x14ac:dyDescent="0.2">
      <c r="U222" s="77"/>
      <c r="V222" s="64"/>
    </row>
    <row r="223" spans="21:22" x14ac:dyDescent="0.2">
      <c r="U223" s="77"/>
    </row>
    <row r="224" spans="21:22" x14ac:dyDescent="0.2">
      <c r="U224" s="77"/>
    </row>
    <row r="225" spans="21:22" x14ac:dyDescent="0.2">
      <c r="U225" s="77"/>
    </row>
    <row r="226" spans="21:22" x14ac:dyDescent="0.2">
      <c r="U226" s="77"/>
    </row>
    <row r="227" spans="21:22" x14ac:dyDescent="0.2">
      <c r="U227" s="77"/>
    </row>
    <row r="228" spans="21:22" x14ac:dyDescent="0.2">
      <c r="U228" s="77"/>
      <c r="V228" s="63"/>
    </row>
    <row r="229" spans="21:22" x14ac:dyDescent="0.2">
      <c r="U229" s="77"/>
      <c r="V229" s="64"/>
    </row>
    <row r="230" spans="21:22" x14ac:dyDescent="0.2">
      <c r="U230" s="77"/>
    </row>
    <row r="231" spans="21:22" x14ac:dyDescent="0.2">
      <c r="U231" s="77"/>
    </row>
    <row r="232" spans="21:22" x14ac:dyDescent="0.2">
      <c r="U232" s="77"/>
    </row>
    <row r="233" spans="21:22" x14ac:dyDescent="0.2">
      <c r="U233" s="77"/>
    </row>
    <row r="234" spans="21:22" x14ac:dyDescent="0.2">
      <c r="U234" s="77"/>
    </row>
    <row r="235" spans="21:22" x14ac:dyDescent="0.2">
      <c r="U235" s="77"/>
      <c r="V235" s="63"/>
    </row>
    <row r="236" spans="21:22" x14ac:dyDescent="0.2">
      <c r="U236" s="77"/>
      <c r="V236" s="64"/>
    </row>
    <row r="237" spans="21:22" x14ac:dyDescent="0.2">
      <c r="U237" s="77"/>
    </row>
    <row r="238" spans="21:22" x14ac:dyDescent="0.2">
      <c r="U238" s="77"/>
    </row>
    <row r="239" spans="21:22" x14ac:dyDescent="0.2">
      <c r="U239" s="77"/>
    </row>
    <row r="240" spans="21:22" x14ac:dyDescent="0.2">
      <c r="U240" s="77"/>
    </row>
    <row r="241" spans="21:22" x14ac:dyDescent="0.2">
      <c r="U241" s="77"/>
    </row>
    <row r="242" spans="21:22" x14ac:dyDescent="0.2">
      <c r="U242" s="77"/>
      <c r="V242" s="63"/>
    </row>
    <row r="243" spans="21:22" x14ac:dyDescent="0.2">
      <c r="U243" s="77"/>
      <c r="V243" s="64"/>
    </row>
    <row r="244" spans="21:22" x14ac:dyDescent="0.2">
      <c r="U244" s="77"/>
    </row>
    <row r="245" spans="21:22" x14ac:dyDescent="0.2">
      <c r="U245" s="77"/>
    </row>
    <row r="246" spans="21:22" x14ac:dyDescent="0.2">
      <c r="U246" s="77"/>
    </row>
    <row r="247" spans="21:22" x14ac:dyDescent="0.2">
      <c r="U247" s="77"/>
    </row>
    <row r="248" spans="21:22" x14ac:dyDescent="0.2">
      <c r="U248" s="77"/>
    </row>
    <row r="249" spans="21:22" x14ac:dyDescent="0.2">
      <c r="U249" s="77"/>
      <c r="V249" s="63"/>
    </row>
    <row r="250" spans="21:22" x14ac:dyDescent="0.2">
      <c r="U250" s="77"/>
      <c r="V250" s="64"/>
    </row>
    <row r="251" spans="21:22" x14ac:dyDescent="0.2">
      <c r="U251" s="77"/>
    </row>
    <row r="252" spans="21:22" x14ac:dyDescent="0.2">
      <c r="U252" s="77"/>
    </row>
    <row r="253" spans="21:22" x14ac:dyDescent="0.2">
      <c r="U253" s="77"/>
    </row>
    <row r="254" spans="21:22" x14ac:dyDescent="0.2">
      <c r="U254" s="77"/>
    </row>
    <row r="255" spans="21:22" x14ac:dyDescent="0.2">
      <c r="U255" s="77"/>
    </row>
    <row r="256" spans="21:22" x14ac:dyDescent="0.2">
      <c r="U256" s="77"/>
      <c r="V256" s="63"/>
    </row>
    <row r="257" spans="21:22" x14ac:dyDescent="0.2">
      <c r="U257" s="77"/>
      <c r="V257" s="64"/>
    </row>
    <row r="258" spans="21:22" x14ac:dyDescent="0.2">
      <c r="U258" s="77"/>
    </row>
    <row r="259" spans="21:22" x14ac:dyDescent="0.2">
      <c r="U259" s="77"/>
    </row>
    <row r="260" spans="21:22" x14ac:dyDescent="0.2">
      <c r="U260" s="77"/>
    </row>
    <row r="261" spans="21:22" x14ac:dyDescent="0.2">
      <c r="U261" s="77"/>
    </row>
    <row r="262" spans="21:22" x14ac:dyDescent="0.2">
      <c r="U262" s="77"/>
    </row>
    <row r="263" spans="21:22" x14ac:dyDescent="0.2">
      <c r="U263" s="77"/>
      <c r="V263" s="63"/>
    </row>
    <row r="264" spans="21:22" x14ac:dyDescent="0.2">
      <c r="U264" s="77"/>
      <c r="V264" s="64"/>
    </row>
    <row r="265" spans="21:22" x14ac:dyDescent="0.2">
      <c r="U265" s="77"/>
    </row>
    <row r="266" spans="21:22" x14ac:dyDescent="0.2">
      <c r="U266" s="77"/>
    </row>
    <row r="267" spans="21:22" x14ac:dyDescent="0.2">
      <c r="U267" s="77"/>
    </row>
    <row r="268" spans="21:22" x14ac:dyDescent="0.2">
      <c r="U268" s="77"/>
    </row>
    <row r="269" spans="21:22" x14ac:dyDescent="0.2">
      <c r="U269" s="77"/>
    </row>
    <row r="270" spans="21:22" x14ac:dyDescent="0.2">
      <c r="U270" s="77"/>
      <c r="V270" s="63"/>
    </row>
    <row r="271" spans="21:22" x14ac:dyDescent="0.2">
      <c r="U271" s="77"/>
      <c r="V271" s="64"/>
    </row>
    <row r="272" spans="21:22" x14ac:dyDescent="0.2">
      <c r="U272" s="77"/>
    </row>
    <row r="273" spans="21:22" x14ac:dyDescent="0.2">
      <c r="U273" s="77"/>
    </row>
    <row r="274" spans="21:22" x14ac:dyDescent="0.2">
      <c r="U274" s="77"/>
    </row>
    <row r="275" spans="21:22" x14ac:dyDescent="0.2">
      <c r="U275" s="77"/>
    </row>
    <row r="276" spans="21:22" x14ac:dyDescent="0.2">
      <c r="U276" s="77"/>
    </row>
    <row r="277" spans="21:22" x14ac:dyDescent="0.2">
      <c r="U277" s="77"/>
      <c r="V277" s="63"/>
    </row>
    <row r="278" spans="21:22" x14ac:dyDescent="0.2">
      <c r="U278" s="77"/>
      <c r="V278" s="64"/>
    </row>
    <row r="279" spans="21:22" x14ac:dyDescent="0.2">
      <c r="U279" s="77"/>
    </row>
    <row r="280" spans="21:22" x14ac:dyDescent="0.2">
      <c r="U280" s="77"/>
    </row>
    <row r="281" spans="21:22" x14ac:dyDescent="0.2">
      <c r="U281" s="77"/>
    </row>
    <row r="282" spans="21:22" x14ac:dyDescent="0.2">
      <c r="U282" s="77"/>
    </row>
    <row r="283" spans="21:22" x14ac:dyDescent="0.2">
      <c r="U283" s="77"/>
    </row>
    <row r="284" spans="21:22" x14ac:dyDescent="0.2">
      <c r="U284" s="77"/>
      <c r="V284" s="63"/>
    </row>
    <row r="285" spans="21:22" x14ac:dyDescent="0.2">
      <c r="U285" s="77"/>
      <c r="V285" s="64"/>
    </row>
    <row r="286" spans="21:22" x14ac:dyDescent="0.2">
      <c r="U286" s="77"/>
    </row>
    <row r="287" spans="21:22" x14ac:dyDescent="0.2">
      <c r="U287" s="77"/>
    </row>
    <row r="288" spans="21:22" x14ac:dyDescent="0.2">
      <c r="U288" s="77"/>
    </row>
    <row r="289" spans="21:22" x14ac:dyDescent="0.2">
      <c r="U289" s="77"/>
    </row>
    <row r="290" spans="21:22" x14ac:dyDescent="0.2">
      <c r="U290" s="77"/>
    </row>
    <row r="291" spans="21:22" x14ac:dyDescent="0.2">
      <c r="U291" s="77"/>
      <c r="V291" s="63"/>
    </row>
    <row r="292" spans="21:22" x14ac:dyDescent="0.2">
      <c r="U292" s="77"/>
      <c r="V292" s="64"/>
    </row>
    <row r="293" spans="21:22" x14ac:dyDescent="0.2">
      <c r="U293" s="77"/>
    </row>
    <row r="294" spans="21:22" x14ac:dyDescent="0.2">
      <c r="U294" s="77"/>
    </row>
    <row r="295" spans="21:22" x14ac:dyDescent="0.2">
      <c r="U295" s="77"/>
    </row>
    <row r="296" spans="21:22" x14ac:dyDescent="0.2">
      <c r="U296" s="77"/>
    </row>
    <row r="297" spans="21:22" x14ac:dyDescent="0.2">
      <c r="U297" s="77"/>
    </row>
    <row r="298" spans="21:22" x14ac:dyDescent="0.2">
      <c r="U298" s="77"/>
      <c r="V298" s="63"/>
    </row>
    <row r="299" spans="21:22" x14ac:dyDescent="0.2">
      <c r="U299" s="77"/>
      <c r="V299" s="64"/>
    </row>
    <row r="300" spans="21:22" x14ac:dyDescent="0.2">
      <c r="U300" s="77"/>
    </row>
    <row r="301" spans="21:22" x14ac:dyDescent="0.2">
      <c r="U301" s="77"/>
    </row>
    <row r="302" spans="21:22" x14ac:dyDescent="0.2">
      <c r="U302" s="77"/>
    </row>
    <row r="303" spans="21:22" x14ac:dyDescent="0.2">
      <c r="U303" s="77"/>
    </row>
    <row r="304" spans="21:22" x14ac:dyDescent="0.2">
      <c r="U304" s="77"/>
    </row>
    <row r="305" spans="21:22" x14ac:dyDescent="0.2">
      <c r="U305" s="77"/>
      <c r="V305" s="63"/>
    </row>
    <row r="306" spans="21:22" x14ac:dyDescent="0.2">
      <c r="U306" s="77"/>
      <c r="V306" s="64"/>
    </row>
    <row r="307" spans="21:22" x14ac:dyDescent="0.2">
      <c r="U307" s="77"/>
    </row>
    <row r="308" spans="21:22" x14ac:dyDescent="0.2">
      <c r="U308" s="77"/>
    </row>
    <row r="309" spans="21:22" x14ac:dyDescent="0.2">
      <c r="U309" s="77"/>
    </row>
    <row r="310" spans="21:22" x14ac:dyDescent="0.2">
      <c r="U310" s="77"/>
    </row>
    <row r="311" spans="21:22" x14ac:dyDescent="0.2">
      <c r="U311" s="77"/>
    </row>
    <row r="312" spans="21:22" x14ac:dyDescent="0.2">
      <c r="U312" s="77"/>
      <c r="V312" s="63"/>
    </row>
    <row r="313" spans="21:22" x14ac:dyDescent="0.2">
      <c r="U313" s="77"/>
      <c r="V313" s="64"/>
    </row>
    <row r="314" spans="21:22" x14ac:dyDescent="0.2">
      <c r="U314" s="77"/>
    </row>
    <row r="315" spans="21:22" x14ac:dyDescent="0.2">
      <c r="U315" s="77"/>
    </row>
    <row r="316" spans="21:22" x14ac:dyDescent="0.2">
      <c r="U316" s="77"/>
    </row>
    <row r="317" spans="21:22" x14ac:dyDescent="0.2">
      <c r="U317" s="77"/>
    </row>
    <row r="318" spans="21:22" x14ac:dyDescent="0.2">
      <c r="U318" s="77"/>
    </row>
    <row r="319" spans="21:22" x14ac:dyDescent="0.2">
      <c r="U319" s="77"/>
      <c r="V319" s="63"/>
    </row>
    <row r="320" spans="21:22" x14ac:dyDescent="0.2">
      <c r="U320" s="77"/>
      <c r="V320" s="64"/>
    </row>
    <row r="321" spans="21:22" x14ac:dyDescent="0.2">
      <c r="U321" s="77"/>
    </row>
    <row r="322" spans="21:22" x14ac:dyDescent="0.2">
      <c r="U322" s="77"/>
    </row>
    <row r="323" spans="21:22" x14ac:dyDescent="0.2">
      <c r="U323" s="77"/>
    </row>
    <row r="324" spans="21:22" x14ac:dyDescent="0.2">
      <c r="U324" s="77"/>
    </row>
    <row r="325" spans="21:22" x14ac:dyDescent="0.2">
      <c r="U325" s="77"/>
    </row>
    <row r="326" spans="21:22" x14ac:dyDescent="0.2">
      <c r="U326" s="77"/>
      <c r="V326" s="63"/>
    </row>
    <row r="327" spans="21:22" x14ac:dyDescent="0.2">
      <c r="U327" s="77"/>
      <c r="V327" s="64"/>
    </row>
    <row r="328" spans="21:22" x14ac:dyDescent="0.2">
      <c r="U328" s="77"/>
    </row>
    <row r="329" spans="21:22" x14ac:dyDescent="0.2">
      <c r="U329" s="77"/>
    </row>
    <row r="330" spans="21:22" x14ac:dyDescent="0.2">
      <c r="U330" s="77"/>
    </row>
    <row r="331" spans="21:22" x14ac:dyDescent="0.2">
      <c r="U331" s="77"/>
    </row>
    <row r="332" spans="21:22" x14ac:dyDescent="0.2">
      <c r="U332" s="77"/>
    </row>
    <row r="333" spans="21:22" x14ac:dyDescent="0.2">
      <c r="U333" s="77"/>
      <c r="V333" s="63"/>
    </row>
    <row r="334" spans="21:22" x14ac:dyDescent="0.2">
      <c r="U334" s="77"/>
      <c r="V334" s="64"/>
    </row>
    <row r="335" spans="21:22" x14ac:dyDescent="0.2">
      <c r="U335" s="77"/>
    </row>
    <row r="336" spans="21:22" x14ac:dyDescent="0.2">
      <c r="U336" s="77"/>
    </row>
    <row r="337" spans="21:22" x14ac:dyDescent="0.2">
      <c r="U337" s="77"/>
    </row>
    <row r="338" spans="21:22" x14ac:dyDescent="0.2">
      <c r="U338" s="77"/>
    </row>
    <row r="339" spans="21:22" x14ac:dyDescent="0.2">
      <c r="U339" s="77"/>
    </row>
    <row r="340" spans="21:22" x14ac:dyDescent="0.2">
      <c r="U340" s="77"/>
      <c r="V340" s="63"/>
    </row>
    <row r="341" spans="21:22" x14ac:dyDescent="0.2">
      <c r="U341" s="77"/>
      <c r="V341" s="64"/>
    </row>
    <row r="342" spans="21:22" x14ac:dyDescent="0.2">
      <c r="U342" s="77"/>
    </row>
    <row r="343" spans="21:22" x14ac:dyDescent="0.2">
      <c r="U343" s="77"/>
    </row>
    <row r="344" spans="21:22" x14ac:dyDescent="0.2">
      <c r="U344" s="77"/>
    </row>
    <row r="345" spans="21:22" x14ac:dyDescent="0.2">
      <c r="U345" s="77"/>
    </row>
    <row r="346" spans="21:22" x14ac:dyDescent="0.2">
      <c r="U346" s="77"/>
    </row>
    <row r="347" spans="21:22" x14ac:dyDescent="0.2">
      <c r="U347" s="77"/>
      <c r="V347" s="63"/>
    </row>
    <row r="348" spans="21:22" x14ac:dyDescent="0.2">
      <c r="U348" s="77"/>
      <c r="V348" s="64"/>
    </row>
    <row r="349" spans="21:22" x14ac:dyDescent="0.2">
      <c r="U349" s="77"/>
    </row>
    <row r="350" spans="21:22" x14ac:dyDescent="0.2">
      <c r="U350" s="77"/>
    </row>
    <row r="351" spans="21:22" x14ac:dyDescent="0.2">
      <c r="U351" s="77"/>
    </row>
    <row r="352" spans="21:22" x14ac:dyDescent="0.2">
      <c r="U352" s="77"/>
    </row>
    <row r="353" spans="21:22" x14ac:dyDescent="0.2">
      <c r="U353" s="77"/>
    </row>
    <row r="354" spans="21:22" x14ac:dyDescent="0.2">
      <c r="U354" s="77"/>
      <c r="V354" s="63"/>
    </row>
    <row r="355" spans="21:22" x14ac:dyDescent="0.2">
      <c r="U355" s="77"/>
      <c r="V355" s="64"/>
    </row>
    <row r="356" spans="21:22" x14ac:dyDescent="0.2">
      <c r="U356" s="77"/>
    </row>
    <row r="357" spans="21:22" x14ac:dyDescent="0.2">
      <c r="U357" s="77"/>
    </row>
    <row r="358" spans="21:22" x14ac:dyDescent="0.2">
      <c r="U358" s="77"/>
    </row>
    <row r="359" spans="21:22" x14ac:dyDescent="0.2">
      <c r="U359" s="77"/>
    </row>
    <row r="360" spans="21:22" x14ac:dyDescent="0.2">
      <c r="U360" s="77"/>
    </row>
    <row r="361" spans="21:22" x14ac:dyDescent="0.2">
      <c r="U361" s="77"/>
      <c r="V361" s="63"/>
    </row>
    <row r="362" spans="21:22" x14ac:dyDescent="0.2">
      <c r="U362" s="77"/>
      <c r="V362" s="64"/>
    </row>
    <row r="363" spans="21:22" x14ac:dyDescent="0.2">
      <c r="U363" s="77"/>
    </row>
    <row r="364" spans="21:22" x14ac:dyDescent="0.2">
      <c r="U364" s="77"/>
    </row>
    <row r="365" spans="21:22" x14ac:dyDescent="0.2">
      <c r="U365" s="77"/>
    </row>
    <row r="366" spans="21:22" x14ac:dyDescent="0.2">
      <c r="U366" s="77"/>
    </row>
    <row r="367" spans="21:22" x14ac:dyDescent="0.2">
      <c r="U367" s="77"/>
    </row>
    <row r="368" spans="21:22" x14ac:dyDescent="0.2">
      <c r="U368" s="77"/>
      <c r="V368" s="63"/>
    </row>
    <row r="369" spans="21:22" x14ac:dyDescent="0.2">
      <c r="U369" s="77"/>
      <c r="V369" s="64"/>
    </row>
    <row r="370" spans="21:22" x14ac:dyDescent="0.2">
      <c r="U370" s="77"/>
    </row>
    <row r="371" spans="21:22" x14ac:dyDescent="0.2">
      <c r="U371" s="77"/>
    </row>
    <row r="372" spans="21:22" x14ac:dyDescent="0.2">
      <c r="U372" s="77"/>
    </row>
    <row r="373" spans="21:22" x14ac:dyDescent="0.2">
      <c r="U373" s="77"/>
    </row>
    <row r="374" spans="21:22" x14ac:dyDescent="0.2">
      <c r="U374" s="77"/>
    </row>
    <row r="375" spans="21:22" x14ac:dyDescent="0.2">
      <c r="U375" s="77"/>
      <c r="V375" s="63"/>
    </row>
    <row r="376" spans="21:22" x14ac:dyDescent="0.2">
      <c r="U376" s="77"/>
      <c r="V376" s="64"/>
    </row>
    <row r="377" spans="21:22" x14ac:dyDescent="0.2">
      <c r="U377" s="77"/>
    </row>
    <row r="378" spans="21:22" x14ac:dyDescent="0.2">
      <c r="U378" s="77"/>
    </row>
    <row r="379" spans="21:22" x14ac:dyDescent="0.2">
      <c r="U379" s="77"/>
    </row>
    <row r="380" spans="21:22" x14ac:dyDescent="0.2">
      <c r="U380" s="77"/>
    </row>
    <row r="381" spans="21:22" x14ac:dyDescent="0.2">
      <c r="U381" s="77"/>
    </row>
    <row r="382" spans="21:22" x14ac:dyDescent="0.2">
      <c r="U382" s="77"/>
      <c r="V382" s="63"/>
    </row>
    <row r="383" spans="21:22" x14ac:dyDescent="0.2">
      <c r="U383" s="77"/>
      <c r="V383" s="64"/>
    </row>
    <row r="384" spans="21:22" x14ac:dyDescent="0.2">
      <c r="U384" s="77"/>
    </row>
    <row r="385" spans="21:22" x14ac:dyDescent="0.2">
      <c r="U385" s="77"/>
    </row>
    <row r="386" spans="21:22" x14ac:dyDescent="0.2">
      <c r="U386" s="77"/>
    </row>
    <row r="387" spans="21:22" x14ac:dyDescent="0.2">
      <c r="U387" s="77"/>
    </row>
    <row r="388" spans="21:22" x14ac:dyDescent="0.2">
      <c r="U388" s="77"/>
    </row>
    <row r="389" spans="21:22" x14ac:dyDescent="0.2">
      <c r="U389" s="77"/>
      <c r="V389" s="63"/>
    </row>
    <row r="390" spans="21:22" x14ac:dyDescent="0.2">
      <c r="U390" s="77"/>
      <c r="V390" s="64"/>
    </row>
    <row r="391" spans="21:22" x14ac:dyDescent="0.2">
      <c r="U391" s="77"/>
    </row>
    <row r="392" spans="21:22" x14ac:dyDescent="0.2">
      <c r="U392" s="77"/>
    </row>
    <row r="393" spans="21:22" x14ac:dyDescent="0.2">
      <c r="U393" s="77"/>
    </row>
    <row r="394" spans="21:22" x14ac:dyDescent="0.2">
      <c r="U394" s="77"/>
    </row>
    <row r="395" spans="21:22" x14ac:dyDescent="0.2">
      <c r="U395" s="77"/>
    </row>
    <row r="396" spans="21:22" x14ac:dyDescent="0.2">
      <c r="U396" s="77"/>
      <c r="V396" s="63"/>
    </row>
    <row r="397" spans="21:22" x14ac:dyDescent="0.2">
      <c r="U397" s="77"/>
      <c r="V397" s="64"/>
    </row>
    <row r="398" spans="21:22" x14ac:dyDescent="0.2">
      <c r="U398" s="77"/>
    </row>
    <row r="399" spans="21:22" x14ac:dyDescent="0.2">
      <c r="U399" s="77"/>
    </row>
    <row r="400" spans="21:22" x14ac:dyDescent="0.2">
      <c r="U400" s="77"/>
    </row>
    <row r="401" spans="21:22" x14ac:dyDescent="0.2">
      <c r="U401" s="77"/>
    </row>
    <row r="402" spans="21:22" x14ac:dyDescent="0.2">
      <c r="U402" s="77"/>
    </row>
    <row r="403" spans="21:22" x14ac:dyDescent="0.2">
      <c r="U403" s="77"/>
      <c r="V403" s="63"/>
    </row>
    <row r="404" spans="21:22" x14ac:dyDescent="0.2">
      <c r="U404" s="77"/>
      <c r="V404" s="64"/>
    </row>
    <row r="405" spans="21:22" x14ac:dyDescent="0.2">
      <c r="U405" s="77"/>
    </row>
    <row r="406" spans="21:22" x14ac:dyDescent="0.2">
      <c r="U406" s="77"/>
    </row>
    <row r="407" spans="21:22" x14ac:dyDescent="0.2">
      <c r="U407" s="77"/>
    </row>
    <row r="408" spans="21:22" x14ac:dyDescent="0.2">
      <c r="U408" s="77"/>
    </row>
    <row r="409" spans="21:22" x14ac:dyDescent="0.2">
      <c r="U409" s="77"/>
    </row>
    <row r="410" spans="21:22" x14ac:dyDescent="0.2">
      <c r="U410" s="77"/>
      <c r="V410" s="63"/>
    </row>
    <row r="411" spans="21:22" x14ac:dyDescent="0.2">
      <c r="U411" s="77"/>
      <c r="V411" s="64"/>
    </row>
    <row r="412" spans="21:22" x14ac:dyDescent="0.2">
      <c r="U412" s="77"/>
    </row>
    <row r="413" spans="21:22" x14ac:dyDescent="0.2">
      <c r="U413" s="77"/>
    </row>
    <row r="414" spans="21:22" x14ac:dyDescent="0.2">
      <c r="U414" s="77"/>
    </row>
    <row r="415" spans="21:22" x14ac:dyDescent="0.2">
      <c r="U415" s="77"/>
    </row>
    <row r="416" spans="21:22" x14ac:dyDescent="0.2">
      <c r="U416" s="77"/>
    </row>
    <row r="417" spans="21:22" x14ac:dyDescent="0.2">
      <c r="U417" s="77"/>
      <c r="V417" s="63"/>
    </row>
    <row r="418" spans="21:22" x14ac:dyDescent="0.2">
      <c r="U418" s="77"/>
      <c r="V418" s="64"/>
    </row>
    <row r="419" spans="21:22" x14ac:dyDescent="0.2">
      <c r="U419" s="77"/>
    </row>
    <row r="420" spans="21:22" x14ac:dyDescent="0.2">
      <c r="U420" s="77"/>
    </row>
    <row r="421" spans="21:22" x14ac:dyDescent="0.2">
      <c r="U421" s="77"/>
    </row>
    <row r="422" spans="21:22" x14ac:dyDescent="0.2">
      <c r="U422" s="77"/>
    </row>
    <row r="423" spans="21:22" x14ac:dyDescent="0.2">
      <c r="U423" s="77"/>
    </row>
    <row r="424" spans="21:22" x14ac:dyDescent="0.2">
      <c r="U424" s="77"/>
      <c r="V424" s="63"/>
    </row>
    <row r="425" spans="21:22" x14ac:dyDescent="0.2">
      <c r="U425" s="77"/>
      <c r="V425" s="64"/>
    </row>
    <row r="426" spans="21:22" x14ac:dyDescent="0.2">
      <c r="U426" s="77"/>
    </row>
    <row r="427" spans="21:22" x14ac:dyDescent="0.2">
      <c r="U427" s="77"/>
    </row>
    <row r="428" spans="21:22" x14ac:dyDescent="0.2">
      <c r="U428" s="77"/>
    </row>
    <row r="429" spans="21:22" x14ac:dyDescent="0.2">
      <c r="U429" s="77"/>
    </row>
    <row r="430" spans="21:22" x14ac:dyDescent="0.2">
      <c r="U430" s="77"/>
    </row>
    <row r="431" spans="21:22" x14ac:dyDescent="0.2">
      <c r="U431" s="77"/>
      <c r="V431" s="63"/>
    </row>
    <row r="432" spans="21:22" x14ac:dyDescent="0.2">
      <c r="U432" s="77"/>
      <c r="V432" s="64"/>
    </row>
    <row r="433" spans="21:22" x14ac:dyDescent="0.2">
      <c r="U433" s="77"/>
    </row>
    <row r="434" spans="21:22" x14ac:dyDescent="0.2">
      <c r="U434" s="77"/>
    </row>
    <row r="435" spans="21:22" x14ac:dyDescent="0.2">
      <c r="U435" s="77"/>
    </row>
    <row r="436" spans="21:22" x14ac:dyDescent="0.2">
      <c r="U436" s="77"/>
    </row>
    <row r="437" spans="21:22" x14ac:dyDescent="0.2">
      <c r="U437" s="77"/>
    </row>
    <row r="438" spans="21:22" x14ac:dyDescent="0.2">
      <c r="U438" s="77"/>
      <c r="V438" s="63"/>
    </row>
    <row r="439" spans="21:22" x14ac:dyDescent="0.2">
      <c r="U439" s="77"/>
      <c r="V439" s="64"/>
    </row>
    <row r="440" spans="21:22" x14ac:dyDescent="0.2">
      <c r="U440" s="77"/>
    </row>
    <row r="441" spans="21:22" x14ac:dyDescent="0.2">
      <c r="U441" s="77"/>
    </row>
    <row r="442" spans="21:22" x14ac:dyDescent="0.2">
      <c r="U442" s="77"/>
    </row>
    <row r="443" spans="21:22" x14ac:dyDescent="0.2">
      <c r="U443" s="77"/>
    </row>
    <row r="444" spans="21:22" x14ac:dyDescent="0.2">
      <c r="U444" s="77"/>
    </row>
    <row r="445" spans="21:22" x14ac:dyDescent="0.2">
      <c r="U445" s="77"/>
      <c r="V445" s="63"/>
    </row>
    <row r="446" spans="21:22" x14ac:dyDescent="0.2">
      <c r="U446" s="77"/>
      <c r="V446" s="64"/>
    </row>
    <row r="447" spans="21:22" x14ac:dyDescent="0.2">
      <c r="U447" s="77"/>
    </row>
    <row r="448" spans="21:22" x14ac:dyDescent="0.2">
      <c r="U448" s="77"/>
    </row>
    <row r="449" spans="21:22" x14ac:dyDescent="0.2">
      <c r="U449" s="77"/>
    </row>
    <row r="450" spans="21:22" x14ac:dyDescent="0.2">
      <c r="U450" s="77"/>
    </row>
    <row r="451" spans="21:22" x14ac:dyDescent="0.2">
      <c r="U451" s="77"/>
    </row>
    <row r="452" spans="21:22" x14ac:dyDescent="0.2">
      <c r="U452" s="77"/>
      <c r="V452" s="63"/>
    </row>
    <row r="453" spans="21:22" x14ac:dyDescent="0.2">
      <c r="U453" s="77"/>
      <c r="V453" s="64"/>
    </row>
    <row r="454" spans="21:22" x14ac:dyDescent="0.2">
      <c r="U454" s="77"/>
    </row>
    <row r="455" spans="21:22" x14ac:dyDescent="0.2">
      <c r="U455" s="77"/>
    </row>
    <row r="456" spans="21:22" x14ac:dyDescent="0.2">
      <c r="U456" s="77"/>
    </row>
    <row r="457" spans="21:22" x14ac:dyDescent="0.2">
      <c r="U457" s="77"/>
    </row>
    <row r="458" spans="21:22" x14ac:dyDescent="0.2">
      <c r="U458" s="77"/>
    </row>
    <row r="459" spans="21:22" x14ac:dyDescent="0.2">
      <c r="U459" s="77"/>
      <c r="V459" s="63"/>
    </row>
    <row r="460" spans="21:22" x14ac:dyDescent="0.2">
      <c r="U460" s="77"/>
      <c r="V460" s="64"/>
    </row>
    <row r="461" spans="21:22" x14ac:dyDescent="0.2">
      <c r="U461" s="77"/>
    </row>
    <row r="462" spans="21:22" x14ac:dyDescent="0.2">
      <c r="U462" s="77"/>
    </row>
    <row r="463" spans="21:22" x14ac:dyDescent="0.2">
      <c r="U463" s="77"/>
    </row>
    <row r="464" spans="21:22" x14ac:dyDescent="0.2">
      <c r="U464" s="77"/>
    </row>
    <row r="465" spans="21:22" x14ac:dyDescent="0.2">
      <c r="U465" s="77"/>
    </row>
    <row r="466" spans="21:22" x14ac:dyDescent="0.2">
      <c r="U466" s="77"/>
      <c r="V466" s="63"/>
    </row>
    <row r="467" spans="21:22" x14ac:dyDescent="0.2">
      <c r="U467" s="77"/>
      <c r="V467" s="64"/>
    </row>
    <row r="468" spans="21:22" x14ac:dyDescent="0.2">
      <c r="U468" s="77"/>
    </row>
    <row r="469" spans="21:22" x14ac:dyDescent="0.2">
      <c r="U469" s="77"/>
    </row>
    <row r="470" spans="21:22" x14ac:dyDescent="0.2">
      <c r="U470" s="77"/>
    </row>
    <row r="471" spans="21:22" x14ac:dyDescent="0.2">
      <c r="U471" s="77"/>
    </row>
    <row r="472" spans="21:22" x14ac:dyDescent="0.2">
      <c r="U472" s="77"/>
    </row>
    <row r="473" spans="21:22" x14ac:dyDescent="0.2">
      <c r="U473" s="77"/>
      <c r="V473" s="63"/>
    </row>
    <row r="474" spans="21:22" x14ac:dyDescent="0.2">
      <c r="U474" s="77"/>
      <c r="V474" s="64"/>
    </row>
    <row r="475" spans="21:22" x14ac:dyDescent="0.2">
      <c r="U475" s="77"/>
    </row>
    <row r="476" spans="21:22" x14ac:dyDescent="0.2">
      <c r="U476" s="77"/>
    </row>
    <row r="477" spans="21:22" x14ac:dyDescent="0.2">
      <c r="U477" s="77"/>
    </row>
    <row r="478" spans="21:22" x14ac:dyDescent="0.2">
      <c r="U478" s="77"/>
    </row>
    <row r="479" spans="21:22" x14ac:dyDescent="0.2">
      <c r="U479" s="77"/>
    </row>
    <row r="480" spans="21:22" x14ac:dyDescent="0.2">
      <c r="U480" s="77"/>
      <c r="V480" s="63"/>
    </row>
    <row r="481" spans="21:22" x14ac:dyDescent="0.2">
      <c r="U481" s="77"/>
      <c r="V481" s="64"/>
    </row>
    <row r="482" spans="21:22" x14ac:dyDescent="0.2">
      <c r="U482" s="77"/>
    </row>
    <row r="483" spans="21:22" x14ac:dyDescent="0.2">
      <c r="U483" s="77"/>
    </row>
    <row r="484" spans="21:22" x14ac:dyDescent="0.2">
      <c r="U484" s="77"/>
    </row>
    <row r="485" spans="21:22" x14ac:dyDescent="0.2">
      <c r="U485" s="77"/>
    </row>
    <row r="486" spans="21:22" x14ac:dyDescent="0.2">
      <c r="U486" s="77"/>
    </row>
    <row r="487" spans="21:22" x14ac:dyDescent="0.2">
      <c r="U487" s="77"/>
      <c r="V487" s="63"/>
    </row>
    <row r="488" spans="21:22" x14ac:dyDescent="0.2">
      <c r="U488" s="77"/>
      <c r="V488" s="64"/>
    </row>
    <row r="489" spans="21:22" x14ac:dyDescent="0.2">
      <c r="U489" s="77"/>
    </row>
    <row r="490" spans="21:22" x14ac:dyDescent="0.2">
      <c r="U490" s="77"/>
    </row>
    <row r="491" spans="21:22" x14ac:dyDescent="0.2">
      <c r="U491" s="77"/>
    </row>
    <row r="492" spans="21:22" x14ac:dyDescent="0.2">
      <c r="U492" s="77"/>
    </row>
    <row r="493" spans="21:22" x14ac:dyDescent="0.2">
      <c r="U493" s="77"/>
    </row>
    <row r="494" spans="21:22" x14ac:dyDescent="0.2">
      <c r="U494" s="77"/>
      <c r="V494" s="63"/>
    </row>
    <row r="495" spans="21:22" x14ac:dyDescent="0.2">
      <c r="U495" s="77"/>
      <c r="V495" s="64"/>
    </row>
    <row r="496" spans="21:22" x14ac:dyDescent="0.2">
      <c r="U496" s="77"/>
    </row>
    <row r="497" spans="21:22" x14ac:dyDescent="0.2">
      <c r="U497" s="77"/>
    </row>
    <row r="498" spans="21:22" x14ac:dyDescent="0.2">
      <c r="U498" s="77"/>
    </row>
    <row r="499" spans="21:22" x14ac:dyDescent="0.2">
      <c r="U499" s="77"/>
    </row>
    <row r="500" spans="21:22" x14ac:dyDescent="0.2">
      <c r="U500" s="77"/>
    </row>
    <row r="501" spans="21:22" x14ac:dyDescent="0.2">
      <c r="U501" s="77"/>
      <c r="V501" s="63"/>
    </row>
    <row r="502" spans="21:22" x14ac:dyDescent="0.2">
      <c r="U502" s="77"/>
      <c r="V502" s="64"/>
    </row>
    <row r="503" spans="21:22" x14ac:dyDescent="0.2">
      <c r="U503" s="77"/>
    </row>
    <row r="504" spans="21:22" x14ac:dyDescent="0.2">
      <c r="U504" s="77"/>
    </row>
    <row r="505" spans="21:22" x14ac:dyDescent="0.2">
      <c r="U505" s="77"/>
    </row>
    <row r="506" spans="21:22" x14ac:dyDescent="0.2">
      <c r="U506" s="77"/>
    </row>
    <row r="507" spans="21:22" x14ac:dyDescent="0.2">
      <c r="U507" s="77"/>
    </row>
    <row r="508" spans="21:22" x14ac:dyDescent="0.2">
      <c r="U508" s="77"/>
      <c r="V508" s="63"/>
    </row>
    <row r="509" spans="21:22" x14ac:dyDescent="0.2">
      <c r="U509" s="77"/>
      <c r="V509" s="64"/>
    </row>
    <row r="510" spans="21:22" x14ac:dyDescent="0.2">
      <c r="U510" s="77"/>
    </row>
    <row r="511" spans="21:22" x14ac:dyDescent="0.2">
      <c r="U511" s="77"/>
    </row>
    <row r="512" spans="21:22" x14ac:dyDescent="0.2">
      <c r="U512" s="77"/>
    </row>
    <row r="513" spans="21:22" x14ac:dyDescent="0.2">
      <c r="U513" s="77"/>
    </row>
    <row r="514" spans="21:22" x14ac:dyDescent="0.2">
      <c r="U514" s="77"/>
    </row>
    <row r="515" spans="21:22" x14ac:dyDescent="0.2">
      <c r="U515" s="77"/>
      <c r="V515" s="63"/>
    </row>
    <row r="516" spans="21:22" x14ac:dyDescent="0.2">
      <c r="U516" s="77"/>
      <c r="V516" s="64"/>
    </row>
    <row r="517" spans="21:22" x14ac:dyDescent="0.2">
      <c r="U517" s="77"/>
    </row>
    <row r="518" spans="21:22" x14ac:dyDescent="0.2">
      <c r="U518" s="77"/>
    </row>
    <row r="519" spans="21:22" x14ac:dyDescent="0.2">
      <c r="U519" s="77"/>
    </row>
    <row r="520" spans="21:22" x14ac:dyDescent="0.2">
      <c r="U520" s="77"/>
    </row>
    <row r="521" spans="21:22" x14ac:dyDescent="0.2">
      <c r="U521" s="77"/>
    </row>
    <row r="522" spans="21:22" x14ac:dyDescent="0.2">
      <c r="U522" s="77"/>
      <c r="V522" s="63"/>
    </row>
    <row r="523" spans="21:22" x14ac:dyDescent="0.2">
      <c r="U523" s="77"/>
      <c r="V523" s="64"/>
    </row>
    <row r="524" spans="21:22" x14ac:dyDescent="0.2">
      <c r="U524" s="77"/>
    </row>
    <row r="525" spans="21:22" x14ac:dyDescent="0.2">
      <c r="U525" s="77"/>
    </row>
    <row r="526" spans="21:22" x14ac:dyDescent="0.2">
      <c r="U526" s="77"/>
    </row>
    <row r="527" spans="21:22" x14ac:dyDescent="0.2">
      <c r="U527" s="77"/>
    </row>
    <row r="528" spans="21:22" x14ac:dyDescent="0.2">
      <c r="U528" s="77"/>
    </row>
    <row r="529" spans="21:22" x14ac:dyDescent="0.2">
      <c r="U529" s="77"/>
      <c r="V529" s="63"/>
    </row>
    <row r="530" spans="21:22" x14ac:dyDescent="0.2">
      <c r="U530" s="77"/>
      <c r="V530" s="64"/>
    </row>
    <row r="531" spans="21:22" x14ac:dyDescent="0.2">
      <c r="U531" s="77"/>
    </row>
    <row r="532" spans="21:22" x14ac:dyDescent="0.2">
      <c r="U532" s="77"/>
    </row>
    <row r="533" spans="21:22" x14ac:dyDescent="0.2">
      <c r="U533" s="77"/>
    </row>
    <row r="534" spans="21:22" x14ac:dyDescent="0.2">
      <c r="U534" s="77"/>
    </row>
    <row r="535" spans="21:22" x14ac:dyDescent="0.2">
      <c r="U535" s="77"/>
    </row>
    <row r="536" spans="21:22" x14ac:dyDescent="0.2">
      <c r="U536" s="77"/>
      <c r="V536" s="63"/>
    </row>
    <row r="537" spans="21:22" x14ac:dyDescent="0.2">
      <c r="U537" s="77"/>
      <c r="V537" s="64"/>
    </row>
    <row r="538" spans="21:22" x14ac:dyDescent="0.2">
      <c r="U538" s="77"/>
    </row>
    <row r="539" spans="21:22" x14ac:dyDescent="0.2">
      <c r="U539" s="77"/>
    </row>
    <row r="540" spans="21:22" x14ac:dyDescent="0.2">
      <c r="U540" s="77"/>
    </row>
    <row r="541" spans="21:22" x14ac:dyDescent="0.2">
      <c r="U541" s="77"/>
    </row>
    <row r="542" spans="21:22" x14ac:dyDescent="0.2">
      <c r="U542" s="77"/>
    </row>
    <row r="543" spans="21:22" x14ac:dyDescent="0.2">
      <c r="U543" s="77"/>
      <c r="V543" s="63"/>
    </row>
    <row r="544" spans="21:22" x14ac:dyDescent="0.2">
      <c r="U544" s="77"/>
      <c r="V544" s="64"/>
    </row>
    <row r="545" spans="21:22" x14ac:dyDescent="0.2">
      <c r="U545" s="77"/>
    </row>
    <row r="546" spans="21:22" x14ac:dyDescent="0.2">
      <c r="U546" s="77"/>
    </row>
    <row r="547" spans="21:22" x14ac:dyDescent="0.2">
      <c r="U547" s="77"/>
    </row>
    <row r="548" spans="21:22" x14ac:dyDescent="0.2">
      <c r="U548" s="77"/>
    </row>
    <row r="549" spans="21:22" x14ac:dyDescent="0.2">
      <c r="U549" s="77"/>
    </row>
    <row r="550" spans="21:22" x14ac:dyDescent="0.2">
      <c r="U550" s="77"/>
      <c r="V550" s="63"/>
    </row>
    <row r="551" spans="21:22" x14ac:dyDescent="0.2">
      <c r="U551" s="77"/>
      <c r="V551" s="64"/>
    </row>
    <row r="552" spans="21:22" x14ac:dyDescent="0.2">
      <c r="U552" s="77"/>
    </row>
    <row r="553" spans="21:22" x14ac:dyDescent="0.2">
      <c r="U553" s="77"/>
    </row>
    <row r="554" spans="21:22" x14ac:dyDescent="0.2">
      <c r="U554" s="77"/>
    </row>
    <row r="555" spans="21:22" x14ac:dyDescent="0.2">
      <c r="U555" s="77"/>
    </row>
    <row r="556" spans="21:22" x14ac:dyDescent="0.2">
      <c r="U556" s="77"/>
    </row>
    <row r="557" spans="21:22" x14ac:dyDescent="0.2">
      <c r="U557" s="77"/>
      <c r="V557" s="63"/>
    </row>
    <row r="558" spans="21:22" x14ac:dyDescent="0.2">
      <c r="U558" s="77"/>
      <c r="V558" s="64"/>
    </row>
    <row r="559" spans="21:22" x14ac:dyDescent="0.2">
      <c r="U559" s="77"/>
    </row>
    <row r="560" spans="21:22" x14ac:dyDescent="0.2">
      <c r="U560" s="77"/>
    </row>
    <row r="561" spans="21:22" x14ac:dyDescent="0.2">
      <c r="U561" s="77"/>
    </row>
    <row r="562" spans="21:22" x14ac:dyDescent="0.2">
      <c r="U562" s="77"/>
    </row>
    <row r="563" spans="21:22" x14ac:dyDescent="0.2">
      <c r="U563" s="77"/>
    </row>
    <row r="564" spans="21:22" x14ac:dyDescent="0.2">
      <c r="U564" s="77"/>
      <c r="V564" s="63"/>
    </row>
    <row r="565" spans="21:22" x14ac:dyDescent="0.2">
      <c r="U565" s="77"/>
      <c r="V565" s="64"/>
    </row>
    <row r="566" spans="21:22" x14ac:dyDescent="0.2">
      <c r="U566" s="77"/>
    </row>
    <row r="567" spans="21:22" x14ac:dyDescent="0.2">
      <c r="U567" s="77"/>
    </row>
    <row r="568" spans="21:22" x14ac:dyDescent="0.2">
      <c r="U568" s="77"/>
    </row>
    <row r="569" spans="21:22" x14ac:dyDescent="0.2">
      <c r="U569" s="77"/>
    </row>
    <row r="570" spans="21:22" x14ac:dyDescent="0.2">
      <c r="U570" s="77"/>
    </row>
    <row r="571" spans="21:22" x14ac:dyDescent="0.2">
      <c r="U571" s="77"/>
      <c r="V571" s="63"/>
    </row>
    <row r="572" spans="21:22" x14ac:dyDescent="0.2">
      <c r="U572" s="77"/>
      <c r="V572" s="64"/>
    </row>
    <row r="573" spans="21:22" x14ac:dyDescent="0.2">
      <c r="U573" s="77"/>
    </row>
    <row r="574" spans="21:22" x14ac:dyDescent="0.2">
      <c r="U574" s="77"/>
    </row>
    <row r="575" spans="21:22" x14ac:dyDescent="0.2">
      <c r="U575" s="77"/>
    </row>
    <row r="576" spans="21:22" x14ac:dyDescent="0.2">
      <c r="U576" s="77"/>
    </row>
    <row r="577" spans="21:22" x14ac:dyDescent="0.2">
      <c r="U577" s="77"/>
    </row>
    <row r="578" spans="21:22" x14ac:dyDescent="0.2">
      <c r="U578" s="77"/>
      <c r="V578" s="63"/>
    </row>
    <row r="579" spans="21:22" x14ac:dyDescent="0.2">
      <c r="U579" s="77"/>
      <c r="V579" s="64"/>
    </row>
    <row r="580" spans="21:22" x14ac:dyDescent="0.2">
      <c r="U580" s="77"/>
    </row>
    <row r="581" spans="21:22" x14ac:dyDescent="0.2">
      <c r="U581" s="77"/>
    </row>
    <row r="582" spans="21:22" x14ac:dyDescent="0.2">
      <c r="U582" s="77"/>
    </row>
    <row r="583" spans="21:22" x14ac:dyDescent="0.2">
      <c r="U583" s="77"/>
    </row>
    <row r="584" spans="21:22" x14ac:dyDescent="0.2">
      <c r="U584" s="77"/>
    </row>
    <row r="585" spans="21:22" x14ac:dyDescent="0.2">
      <c r="U585" s="77"/>
      <c r="V585" s="63"/>
    </row>
    <row r="586" spans="21:22" x14ac:dyDescent="0.2">
      <c r="U586" s="77"/>
      <c r="V586" s="64"/>
    </row>
    <row r="587" spans="21:22" x14ac:dyDescent="0.2">
      <c r="U587" s="77"/>
    </row>
    <row r="588" spans="21:22" x14ac:dyDescent="0.2">
      <c r="U588" s="77"/>
    </row>
    <row r="589" spans="21:22" x14ac:dyDescent="0.2">
      <c r="U589" s="77"/>
    </row>
    <row r="590" spans="21:22" x14ac:dyDescent="0.2">
      <c r="U590" s="77"/>
    </row>
    <row r="591" spans="21:22" x14ac:dyDescent="0.2">
      <c r="U591" s="77"/>
    </row>
    <row r="592" spans="21:22" x14ac:dyDescent="0.2">
      <c r="U592" s="77"/>
      <c r="V592" s="63"/>
    </row>
    <row r="593" spans="21:22" x14ac:dyDescent="0.2">
      <c r="U593" s="77"/>
      <c r="V593" s="64"/>
    </row>
    <row r="594" spans="21:22" x14ac:dyDescent="0.2">
      <c r="U594" s="77"/>
    </row>
    <row r="595" spans="21:22" x14ac:dyDescent="0.2">
      <c r="U595" s="77"/>
    </row>
    <row r="596" spans="21:22" x14ac:dyDescent="0.2">
      <c r="U596" s="77"/>
    </row>
    <row r="597" spans="21:22" x14ac:dyDescent="0.2">
      <c r="U597" s="77"/>
    </row>
    <row r="598" spans="21:22" x14ac:dyDescent="0.2">
      <c r="U598" s="77"/>
    </row>
    <row r="599" spans="21:22" x14ac:dyDescent="0.2">
      <c r="U599" s="77"/>
      <c r="V599" s="63"/>
    </row>
    <row r="600" spans="21:22" x14ac:dyDescent="0.2">
      <c r="U600" s="77"/>
      <c r="V600" s="64"/>
    </row>
    <row r="601" spans="21:22" x14ac:dyDescent="0.2">
      <c r="U601" s="77"/>
    </row>
    <row r="602" spans="21:22" x14ac:dyDescent="0.2">
      <c r="U602" s="77"/>
    </row>
    <row r="603" spans="21:22" x14ac:dyDescent="0.2">
      <c r="U603" s="77"/>
    </row>
    <row r="604" spans="21:22" x14ac:dyDescent="0.2">
      <c r="U604" s="77"/>
    </row>
    <row r="605" spans="21:22" x14ac:dyDescent="0.2">
      <c r="U605" s="77"/>
    </row>
    <row r="606" spans="21:22" x14ac:dyDescent="0.2">
      <c r="U606" s="77"/>
      <c r="V606" s="63"/>
    </row>
    <row r="607" spans="21:22" x14ac:dyDescent="0.2">
      <c r="U607" s="77"/>
      <c r="V607" s="64"/>
    </row>
    <row r="608" spans="21:22" x14ac:dyDescent="0.2">
      <c r="U608" s="77"/>
    </row>
    <row r="609" spans="21:22" x14ac:dyDescent="0.2">
      <c r="U609" s="77"/>
    </row>
    <row r="610" spans="21:22" x14ac:dyDescent="0.2">
      <c r="U610" s="77"/>
    </row>
    <row r="611" spans="21:22" x14ac:dyDescent="0.2">
      <c r="U611" s="77"/>
    </row>
    <row r="612" spans="21:22" x14ac:dyDescent="0.2">
      <c r="U612" s="77"/>
    </row>
    <row r="613" spans="21:22" x14ac:dyDescent="0.2">
      <c r="U613" s="77"/>
      <c r="V613" s="63"/>
    </row>
    <row r="614" spans="21:22" x14ac:dyDescent="0.2">
      <c r="U614" s="77"/>
      <c r="V614" s="64"/>
    </row>
    <row r="615" spans="21:22" x14ac:dyDescent="0.2">
      <c r="U615" s="77"/>
    </row>
    <row r="616" spans="21:22" x14ac:dyDescent="0.2">
      <c r="U616" s="77"/>
    </row>
    <row r="617" spans="21:22" x14ac:dyDescent="0.2">
      <c r="U617" s="77"/>
    </row>
    <row r="618" spans="21:22" x14ac:dyDescent="0.2">
      <c r="U618" s="77"/>
    </row>
    <row r="619" spans="21:22" x14ac:dyDescent="0.2">
      <c r="U619" s="77"/>
    </row>
    <row r="620" spans="21:22" x14ac:dyDescent="0.2">
      <c r="U620" s="77"/>
      <c r="V620" s="63"/>
    </row>
    <row r="621" spans="21:22" x14ac:dyDescent="0.2">
      <c r="U621" s="77"/>
      <c r="V621" s="64"/>
    </row>
    <row r="622" spans="21:22" x14ac:dyDescent="0.2">
      <c r="U622" s="77"/>
    </row>
    <row r="623" spans="21:22" x14ac:dyDescent="0.2">
      <c r="U623" s="77"/>
    </row>
    <row r="624" spans="21:22" x14ac:dyDescent="0.2">
      <c r="U624" s="77"/>
    </row>
    <row r="625" spans="21:22" x14ac:dyDescent="0.2">
      <c r="U625" s="77"/>
    </row>
    <row r="626" spans="21:22" x14ac:dyDescent="0.2">
      <c r="U626" s="77"/>
    </row>
    <row r="627" spans="21:22" x14ac:dyDescent="0.2">
      <c r="U627" s="77"/>
      <c r="V627" s="63"/>
    </row>
    <row r="628" spans="21:22" x14ac:dyDescent="0.2">
      <c r="U628" s="77"/>
      <c r="V628" s="64"/>
    </row>
    <row r="629" spans="21:22" x14ac:dyDescent="0.2">
      <c r="U629" s="77"/>
    </row>
    <row r="630" spans="21:22" x14ac:dyDescent="0.2">
      <c r="U630" s="77"/>
    </row>
    <row r="631" spans="21:22" x14ac:dyDescent="0.2">
      <c r="U631" s="77"/>
    </row>
    <row r="632" spans="21:22" x14ac:dyDescent="0.2">
      <c r="U632" s="77"/>
    </row>
    <row r="633" spans="21:22" x14ac:dyDescent="0.2">
      <c r="U633" s="77"/>
    </row>
    <row r="634" spans="21:22" x14ac:dyDescent="0.2">
      <c r="U634" s="77"/>
      <c r="V634" s="63"/>
    </row>
    <row r="635" spans="21:22" x14ac:dyDescent="0.2">
      <c r="U635" s="77"/>
      <c r="V635" s="64"/>
    </row>
    <row r="636" spans="21:22" x14ac:dyDescent="0.2">
      <c r="U636" s="77"/>
    </row>
    <row r="637" spans="21:22" x14ac:dyDescent="0.2">
      <c r="U637" s="77"/>
    </row>
    <row r="638" spans="21:22" x14ac:dyDescent="0.2">
      <c r="U638" s="77"/>
    </row>
    <row r="639" spans="21:22" x14ac:dyDescent="0.2">
      <c r="U639" s="77"/>
    </row>
    <row r="640" spans="21:22" x14ac:dyDescent="0.2">
      <c r="U640" s="77"/>
    </row>
    <row r="641" spans="21:22" x14ac:dyDescent="0.2">
      <c r="U641" s="77"/>
      <c r="V641" s="63"/>
    </row>
    <row r="642" spans="21:22" x14ac:dyDescent="0.2">
      <c r="U642" s="77"/>
      <c r="V642" s="64"/>
    </row>
    <row r="643" spans="21:22" x14ac:dyDescent="0.2">
      <c r="U643" s="77"/>
    </row>
    <row r="644" spans="21:22" x14ac:dyDescent="0.2">
      <c r="U644" s="77"/>
    </row>
    <row r="645" spans="21:22" x14ac:dyDescent="0.2">
      <c r="U645" s="77"/>
    </row>
    <row r="646" spans="21:22" x14ac:dyDescent="0.2">
      <c r="U646" s="77"/>
    </row>
    <row r="647" spans="21:22" x14ac:dyDescent="0.2">
      <c r="U647" s="77"/>
    </row>
    <row r="648" spans="21:22" x14ac:dyDescent="0.2">
      <c r="U648" s="77"/>
      <c r="V648" s="63"/>
    </row>
    <row r="649" spans="21:22" x14ac:dyDescent="0.2">
      <c r="U649" s="77"/>
      <c r="V649" s="64"/>
    </row>
    <row r="650" spans="21:22" x14ac:dyDescent="0.2">
      <c r="U650" s="77"/>
    </row>
    <row r="651" spans="21:22" x14ac:dyDescent="0.2">
      <c r="U651" s="77"/>
    </row>
    <row r="652" spans="21:22" x14ac:dyDescent="0.2">
      <c r="U652" s="77"/>
    </row>
    <row r="653" spans="21:22" x14ac:dyDescent="0.2">
      <c r="U653" s="77"/>
    </row>
    <row r="654" spans="21:22" x14ac:dyDescent="0.2">
      <c r="U654" s="77"/>
    </row>
    <row r="655" spans="21:22" x14ac:dyDescent="0.2">
      <c r="U655" s="77"/>
      <c r="V655" s="63"/>
    </row>
    <row r="656" spans="21:22" x14ac:dyDescent="0.2">
      <c r="U656" s="77"/>
      <c r="V656" s="64"/>
    </row>
    <row r="657" spans="21:22" x14ac:dyDescent="0.2">
      <c r="U657" s="77"/>
    </row>
    <row r="658" spans="21:22" x14ac:dyDescent="0.2">
      <c r="U658" s="77"/>
    </row>
    <row r="659" spans="21:22" x14ac:dyDescent="0.2">
      <c r="U659" s="77"/>
    </row>
    <row r="660" spans="21:22" x14ac:dyDescent="0.2">
      <c r="U660" s="77"/>
    </row>
    <row r="661" spans="21:22" x14ac:dyDescent="0.2">
      <c r="U661" s="77"/>
    </row>
    <row r="662" spans="21:22" x14ac:dyDescent="0.2">
      <c r="U662" s="77"/>
      <c r="V662" s="63"/>
    </row>
    <row r="663" spans="21:22" x14ac:dyDescent="0.2">
      <c r="U663" s="77"/>
      <c r="V663" s="64"/>
    </row>
    <row r="664" spans="21:22" x14ac:dyDescent="0.2">
      <c r="U664" s="77"/>
      <c r="V664" s="64"/>
    </row>
    <row r="665" spans="21:22" x14ac:dyDescent="0.2">
      <c r="U665" s="77"/>
      <c r="V665" s="64"/>
    </row>
    <row r="666" spans="21:22" x14ac:dyDescent="0.2">
      <c r="U666" s="77"/>
      <c r="V666" s="64"/>
    </row>
    <row r="667" spans="21:22" x14ac:dyDescent="0.2">
      <c r="U667" s="77"/>
      <c r="V667" s="64"/>
    </row>
    <row r="668" spans="21:22" x14ac:dyDescent="0.2">
      <c r="U668" s="77"/>
      <c r="V668" s="64"/>
    </row>
    <row r="669" spans="21:22" x14ac:dyDescent="0.2">
      <c r="U669" s="77"/>
      <c r="V669" s="64"/>
    </row>
    <row r="670" spans="21:22" x14ac:dyDescent="0.2">
      <c r="U670" s="77"/>
      <c r="V670" s="64"/>
    </row>
    <row r="671" spans="21:22" x14ac:dyDescent="0.2">
      <c r="U671" s="77"/>
      <c r="V671" s="64"/>
    </row>
    <row r="672" spans="21:22" x14ac:dyDescent="0.2">
      <c r="U672" s="77"/>
      <c r="V672" s="64"/>
    </row>
    <row r="673" spans="21:22" x14ac:dyDescent="0.2">
      <c r="U673" s="77"/>
      <c r="V673" s="64"/>
    </row>
    <row r="674" spans="21:22" x14ac:dyDescent="0.2">
      <c r="U674" s="77"/>
      <c r="V674" s="64"/>
    </row>
    <row r="675" spans="21:22" x14ac:dyDescent="0.2">
      <c r="U675" s="77"/>
      <c r="V675" s="64"/>
    </row>
    <row r="676" spans="21:22" x14ac:dyDescent="0.2">
      <c r="U676" s="77"/>
      <c r="V676" s="64"/>
    </row>
    <row r="677" spans="21:22" x14ac:dyDescent="0.2">
      <c r="U677" s="77"/>
      <c r="V677" s="64"/>
    </row>
    <row r="678" spans="21:22" x14ac:dyDescent="0.2">
      <c r="U678" s="77"/>
      <c r="V678" s="64"/>
    </row>
    <row r="679" spans="21:22" x14ac:dyDescent="0.2">
      <c r="U679" s="77"/>
      <c r="V679" s="64"/>
    </row>
    <row r="680" spans="21:22" x14ac:dyDescent="0.2">
      <c r="U680" s="77"/>
      <c r="V680" s="64"/>
    </row>
    <row r="681" spans="21:22" x14ac:dyDescent="0.2">
      <c r="U681" s="77"/>
      <c r="V681" s="64"/>
    </row>
    <row r="682" spans="21:22" x14ac:dyDescent="0.2">
      <c r="U682" s="77"/>
      <c r="V682" s="64"/>
    </row>
    <row r="683" spans="21:22" x14ac:dyDescent="0.2">
      <c r="U683" s="77"/>
      <c r="V683" s="64"/>
    </row>
    <row r="684" spans="21:22" x14ac:dyDescent="0.2">
      <c r="U684" s="77"/>
      <c r="V684" s="64"/>
    </row>
    <row r="685" spans="21:22" x14ac:dyDescent="0.2">
      <c r="U685" s="77"/>
      <c r="V685" s="64"/>
    </row>
    <row r="686" spans="21:22" x14ac:dyDescent="0.2">
      <c r="U686" s="77"/>
      <c r="V686" s="64"/>
    </row>
    <row r="687" spans="21:22" x14ac:dyDescent="0.2">
      <c r="U687" s="77"/>
      <c r="V687" s="64"/>
    </row>
    <row r="688" spans="21:22" x14ac:dyDescent="0.2">
      <c r="U688" s="77"/>
      <c r="V688" s="64"/>
    </row>
    <row r="689" spans="21:22" x14ac:dyDescent="0.2">
      <c r="U689" s="77"/>
      <c r="V689" s="64"/>
    </row>
    <row r="690" spans="21:22" x14ac:dyDescent="0.2">
      <c r="U690" s="77"/>
      <c r="V690" s="64"/>
    </row>
    <row r="691" spans="21:22" x14ac:dyDescent="0.2">
      <c r="U691" s="77"/>
      <c r="V691" s="64"/>
    </row>
    <row r="692" spans="21:22" x14ac:dyDescent="0.2">
      <c r="U692" s="77"/>
      <c r="V692" s="64"/>
    </row>
    <row r="693" spans="21:22" x14ac:dyDescent="0.2">
      <c r="U693" s="77"/>
      <c r="V693" s="64"/>
    </row>
    <row r="694" spans="21:22" x14ac:dyDescent="0.2">
      <c r="U694" s="77"/>
      <c r="V694" s="64"/>
    </row>
    <row r="695" spans="21:22" x14ac:dyDescent="0.2">
      <c r="U695" s="77"/>
      <c r="V695" s="64"/>
    </row>
    <row r="696" spans="21:22" x14ac:dyDescent="0.2">
      <c r="U696" s="77"/>
      <c r="V696" s="64"/>
    </row>
    <row r="697" spans="21:22" x14ac:dyDescent="0.2">
      <c r="U697" s="77"/>
      <c r="V697" s="64"/>
    </row>
    <row r="698" spans="21:22" x14ac:dyDescent="0.2">
      <c r="U698" s="77"/>
      <c r="V698" s="64"/>
    </row>
    <row r="699" spans="21:22" x14ac:dyDescent="0.2">
      <c r="U699" s="77"/>
      <c r="V699" s="64"/>
    </row>
    <row r="700" spans="21:22" x14ac:dyDescent="0.2">
      <c r="U700" s="77"/>
      <c r="V700" s="64"/>
    </row>
    <row r="701" spans="21:22" x14ac:dyDescent="0.2">
      <c r="U701" s="77"/>
      <c r="V701" s="64"/>
    </row>
    <row r="702" spans="21:22" x14ac:dyDescent="0.2">
      <c r="U702" s="77"/>
      <c r="V702" s="64"/>
    </row>
    <row r="703" spans="21:22" x14ac:dyDescent="0.2">
      <c r="U703" s="77"/>
      <c r="V703" s="64"/>
    </row>
    <row r="704" spans="21:22" x14ac:dyDescent="0.2">
      <c r="U704" s="77"/>
      <c r="V704" s="64"/>
    </row>
    <row r="705" spans="21:22" x14ac:dyDescent="0.2">
      <c r="U705" s="77"/>
      <c r="V705" s="64"/>
    </row>
    <row r="706" spans="21:22" x14ac:dyDescent="0.2">
      <c r="U706" s="77"/>
      <c r="V706" s="64"/>
    </row>
    <row r="707" spans="21:22" x14ac:dyDescent="0.2">
      <c r="U707" s="77"/>
      <c r="V707" s="64"/>
    </row>
    <row r="708" spans="21:22" x14ac:dyDescent="0.2">
      <c r="U708" s="77"/>
      <c r="V708" s="64"/>
    </row>
    <row r="709" spans="21:22" x14ac:dyDescent="0.2">
      <c r="U709" s="77"/>
      <c r="V709" s="64"/>
    </row>
    <row r="710" spans="21:22" x14ac:dyDescent="0.2">
      <c r="U710" s="77"/>
      <c r="V710" s="64"/>
    </row>
    <row r="711" spans="21:22" x14ac:dyDescent="0.2">
      <c r="U711" s="77"/>
      <c r="V711" s="64"/>
    </row>
    <row r="712" spans="21:22" x14ac:dyDescent="0.2">
      <c r="U712" s="77"/>
      <c r="V712" s="64"/>
    </row>
    <row r="713" spans="21:22" x14ac:dyDescent="0.2">
      <c r="U713" s="77"/>
      <c r="V713" s="64"/>
    </row>
    <row r="714" spans="21:22" x14ac:dyDescent="0.2">
      <c r="U714" s="77"/>
      <c r="V714" s="64"/>
    </row>
    <row r="715" spans="21:22" x14ac:dyDescent="0.2">
      <c r="U715" s="77"/>
      <c r="V715" s="64"/>
    </row>
    <row r="716" spans="21:22" x14ac:dyDescent="0.2">
      <c r="U716" s="77"/>
      <c r="V716" s="64"/>
    </row>
    <row r="717" spans="21:22" x14ac:dyDescent="0.2">
      <c r="U717" s="77"/>
      <c r="V717" s="64"/>
    </row>
    <row r="718" spans="21:22" x14ac:dyDescent="0.2">
      <c r="U718" s="77"/>
      <c r="V718" s="64"/>
    </row>
    <row r="719" spans="21:22" x14ac:dyDescent="0.2">
      <c r="U719" s="77"/>
      <c r="V719" s="64"/>
    </row>
    <row r="720" spans="21:22" x14ac:dyDescent="0.2">
      <c r="U720" s="77"/>
      <c r="V720" s="64"/>
    </row>
    <row r="721" spans="21:22" x14ac:dyDescent="0.2">
      <c r="U721" s="77"/>
      <c r="V721" s="64"/>
    </row>
    <row r="722" spans="21:22" x14ac:dyDescent="0.2">
      <c r="U722" s="77"/>
      <c r="V722" s="64"/>
    </row>
    <row r="723" spans="21:22" x14ac:dyDescent="0.2">
      <c r="U723" s="77"/>
      <c r="V723" s="64"/>
    </row>
    <row r="724" spans="21:22" x14ac:dyDescent="0.2">
      <c r="U724" s="77"/>
      <c r="V724" s="64"/>
    </row>
    <row r="725" spans="21:22" x14ac:dyDescent="0.2">
      <c r="U725" s="77"/>
      <c r="V725" s="64"/>
    </row>
    <row r="726" spans="21:22" x14ac:dyDescent="0.2">
      <c r="U726" s="77"/>
      <c r="V726" s="64"/>
    </row>
    <row r="727" spans="21:22" x14ac:dyDescent="0.2">
      <c r="U727" s="77"/>
      <c r="V727" s="64"/>
    </row>
    <row r="728" spans="21:22" x14ac:dyDescent="0.2">
      <c r="U728" s="77"/>
      <c r="V728" s="64"/>
    </row>
    <row r="729" spans="21:22" x14ac:dyDescent="0.2">
      <c r="U729" s="77"/>
      <c r="V729" s="64"/>
    </row>
    <row r="730" spans="21:22" x14ac:dyDescent="0.2">
      <c r="U730" s="77"/>
      <c r="V730" s="64"/>
    </row>
    <row r="731" spans="21:22" x14ac:dyDescent="0.2">
      <c r="U731" s="77"/>
      <c r="V731" s="64"/>
    </row>
    <row r="732" spans="21:22" x14ac:dyDescent="0.2">
      <c r="U732" s="77"/>
      <c r="V732" s="64"/>
    </row>
    <row r="733" spans="21:22" x14ac:dyDescent="0.2">
      <c r="U733" s="77"/>
      <c r="V733" s="64"/>
    </row>
    <row r="734" spans="21:22" x14ac:dyDescent="0.2">
      <c r="U734" s="77"/>
      <c r="V734" s="64"/>
    </row>
    <row r="735" spans="21:22" x14ac:dyDescent="0.2">
      <c r="U735" s="77"/>
      <c r="V735" s="64"/>
    </row>
    <row r="736" spans="21:22" x14ac:dyDescent="0.2">
      <c r="U736" s="77"/>
      <c r="V736" s="64"/>
    </row>
    <row r="737" spans="21:22" x14ac:dyDescent="0.2">
      <c r="U737" s="77"/>
      <c r="V737" s="64"/>
    </row>
    <row r="738" spans="21:22" x14ac:dyDescent="0.2">
      <c r="U738" s="77"/>
      <c r="V738" s="64"/>
    </row>
    <row r="739" spans="21:22" x14ac:dyDescent="0.2">
      <c r="U739" s="77"/>
      <c r="V739" s="64"/>
    </row>
    <row r="740" spans="21:22" x14ac:dyDescent="0.2">
      <c r="U740" s="77"/>
      <c r="V740" s="64"/>
    </row>
    <row r="741" spans="21:22" x14ac:dyDescent="0.2">
      <c r="U741" s="77"/>
      <c r="V741" s="64"/>
    </row>
    <row r="742" spans="21:22" x14ac:dyDescent="0.2">
      <c r="U742" s="77"/>
      <c r="V742" s="64"/>
    </row>
    <row r="743" spans="21:22" x14ac:dyDescent="0.2">
      <c r="U743" s="77"/>
      <c r="V743" s="64"/>
    </row>
    <row r="744" spans="21:22" x14ac:dyDescent="0.2">
      <c r="U744" s="77"/>
      <c r="V744" s="64"/>
    </row>
    <row r="745" spans="21:22" x14ac:dyDescent="0.2">
      <c r="U745" s="77"/>
      <c r="V745" s="64"/>
    </row>
    <row r="746" spans="21:22" x14ac:dyDescent="0.2">
      <c r="U746" s="77"/>
      <c r="V746" s="64"/>
    </row>
    <row r="747" spans="21:22" x14ac:dyDescent="0.2">
      <c r="U747" s="77"/>
      <c r="V747" s="64"/>
    </row>
    <row r="748" spans="21:22" x14ac:dyDescent="0.2">
      <c r="U748" s="77"/>
      <c r="V748" s="64"/>
    </row>
    <row r="749" spans="21:22" x14ac:dyDescent="0.2">
      <c r="U749" s="77"/>
      <c r="V749" s="64"/>
    </row>
    <row r="750" spans="21:22" x14ac:dyDescent="0.2">
      <c r="U750" s="77"/>
      <c r="V750" s="64"/>
    </row>
    <row r="751" spans="21:22" x14ac:dyDescent="0.2">
      <c r="U751" s="77"/>
      <c r="V751" s="64"/>
    </row>
    <row r="752" spans="21:22" x14ac:dyDescent="0.2">
      <c r="U752" s="77"/>
      <c r="V752" s="64"/>
    </row>
    <row r="753" spans="21:22" x14ac:dyDescent="0.2">
      <c r="U753" s="77"/>
      <c r="V753" s="64"/>
    </row>
    <row r="754" spans="21:22" x14ac:dyDescent="0.2">
      <c r="U754" s="77"/>
      <c r="V754" s="64"/>
    </row>
    <row r="755" spans="21:22" x14ac:dyDescent="0.2">
      <c r="U755" s="77"/>
      <c r="V755" s="64"/>
    </row>
    <row r="756" spans="21:22" x14ac:dyDescent="0.2">
      <c r="U756" s="77"/>
      <c r="V756" s="64"/>
    </row>
    <row r="757" spans="21:22" x14ac:dyDescent="0.2">
      <c r="U757" s="77"/>
      <c r="V757" s="64"/>
    </row>
    <row r="758" spans="21:22" x14ac:dyDescent="0.2">
      <c r="U758" s="77"/>
      <c r="V758" s="64"/>
    </row>
    <row r="759" spans="21:22" x14ac:dyDescent="0.2">
      <c r="U759" s="77"/>
      <c r="V759" s="64"/>
    </row>
    <row r="760" spans="21:22" x14ac:dyDescent="0.2">
      <c r="U760" s="77"/>
      <c r="V760" s="64"/>
    </row>
    <row r="761" spans="21:22" x14ac:dyDescent="0.2">
      <c r="U761" s="77"/>
      <c r="V761" s="64"/>
    </row>
    <row r="762" spans="21:22" x14ac:dyDescent="0.2">
      <c r="U762" s="77"/>
      <c r="V762" s="64"/>
    </row>
    <row r="763" spans="21:22" x14ac:dyDescent="0.2">
      <c r="U763" s="77"/>
      <c r="V763" s="64"/>
    </row>
    <row r="764" spans="21:22" x14ac:dyDescent="0.2">
      <c r="U764" s="77"/>
      <c r="V764" s="64"/>
    </row>
    <row r="765" spans="21:22" x14ac:dyDescent="0.2">
      <c r="U765" s="77"/>
      <c r="V765" s="64"/>
    </row>
    <row r="766" spans="21:22" x14ac:dyDescent="0.2">
      <c r="U766" s="77"/>
      <c r="V766" s="64"/>
    </row>
    <row r="767" spans="21:22" x14ac:dyDescent="0.2">
      <c r="U767" s="77"/>
      <c r="V767" s="64"/>
    </row>
    <row r="768" spans="21:22" x14ac:dyDescent="0.2">
      <c r="U768" s="77"/>
      <c r="V768" s="64"/>
    </row>
    <row r="769" spans="21:22" x14ac:dyDescent="0.2">
      <c r="U769" s="77"/>
      <c r="V769" s="64"/>
    </row>
    <row r="770" spans="21:22" x14ac:dyDescent="0.2">
      <c r="U770" s="77"/>
      <c r="V770" s="64"/>
    </row>
    <row r="771" spans="21:22" x14ac:dyDescent="0.2">
      <c r="U771" s="77"/>
      <c r="V771" s="64"/>
    </row>
    <row r="772" spans="21:22" x14ac:dyDescent="0.2">
      <c r="U772" s="77"/>
      <c r="V772" s="64"/>
    </row>
    <row r="773" spans="21:22" x14ac:dyDescent="0.2">
      <c r="U773" s="77"/>
      <c r="V773" s="64"/>
    </row>
    <row r="774" spans="21:22" x14ac:dyDescent="0.2">
      <c r="U774" s="77"/>
      <c r="V774" s="64"/>
    </row>
    <row r="775" spans="21:22" x14ac:dyDescent="0.2">
      <c r="U775" s="77"/>
      <c r="V775" s="64"/>
    </row>
    <row r="776" spans="21:22" x14ac:dyDescent="0.2">
      <c r="U776" s="77"/>
      <c r="V776" s="64"/>
    </row>
    <row r="777" spans="21:22" x14ac:dyDescent="0.2">
      <c r="U777" s="77"/>
      <c r="V777" s="64"/>
    </row>
    <row r="778" spans="21:22" x14ac:dyDescent="0.2">
      <c r="U778" s="77"/>
      <c r="V778" s="64"/>
    </row>
    <row r="779" spans="21:22" x14ac:dyDescent="0.2">
      <c r="U779" s="77"/>
      <c r="V779" s="64"/>
    </row>
    <row r="780" spans="21:22" x14ac:dyDescent="0.2">
      <c r="U780" s="77"/>
      <c r="V780" s="64"/>
    </row>
    <row r="781" spans="21:22" x14ac:dyDescent="0.2">
      <c r="U781" s="77"/>
      <c r="V781" s="64"/>
    </row>
    <row r="782" spans="21:22" x14ac:dyDescent="0.2">
      <c r="U782" s="77"/>
      <c r="V782" s="64"/>
    </row>
    <row r="783" spans="21:22" x14ac:dyDescent="0.2">
      <c r="U783" s="77"/>
      <c r="V783" s="64"/>
    </row>
    <row r="784" spans="21:22" x14ac:dyDescent="0.2">
      <c r="U784" s="77"/>
      <c r="V784" s="64"/>
    </row>
    <row r="785" spans="21:22" x14ac:dyDescent="0.2">
      <c r="U785" s="77"/>
      <c r="V785" s="64"/>
    </row>
    <row r="786" spans="21:22" x14ac:dyDescent="0.2">
      <c r="U786" s="77"/>
      <c r="V786" s="64"/>
    </row>
    <row r="787" spans="21:22" x14ac:dyDescent="0.2">
      <c r="U787" s="77"/>
      <c r="V787" s="64"/>
    </row>
    <row r="788" spans="21:22" x14ac:dyDescent="0.2">
      <c r="U788" s="77"/>
      <c r="V788" s="64"/>
    </row>
    <row r="789" spans="21:22" x14ac:dyDescent="0.2">
      <c r="U789" s="77"/>
      <c r="V789" s="64"/>
    </row>
    <row r="790" spans="21:22" x14ac:dyDescent="0.2">
      <c r="U790" s="77"/>
      <c r="V790" s="64"/>
    </row>
    <row r="791" spans="21:22" x14ac:dyDescent="0.2">
      <c r="U791" s="77"/>
      <c r="V791" s="64"/>
    </row>
    <row r="792" spans="21:22" x14ac:dyDescent="0.2">
      <c r="U792" s="77"/>
      <c r="V792" s="64"/>
    </row>
    <row r="793" spans="21:22" x14ac:dyDescent="0.2">
      <c r="U793" s="77"/>
      <c r="V793" s="64"/>
    </row>
    <row r="794" spans="21:22" x14ac:dyDescent="0.2">
      <c r="U794" s="77"/>
      <c r="V794" s="64"/>
    </row>
    <row r="795" spans="21:22" x14ac:dyDescent="0.2">
      <c r="U795" s="77"/>
      <c r="V795" s="64"/>
    </row>
    <row r="796" spans="21:22" x14ac:dyDescent="0.2">
      <c r="U796" s="77"/>
      <c r="V796" s="64"/>
    </row>
    <row r="797" spans="21:22" x14ac:dyDescent="0.2">
      <c r="U797" s="77"/>
      <c r="V797" s="64"/>
    </row>
    <row r="798" spans="21:22" x14ac:dyDescent="0.2">
      <c r="U798" s="77"/>
      <c r="V798" s="64"/>
    </row>
    <row r="799" spans="21:22" x14ac:dyDescent="0.2">
      <c r="U799" s="77"/>
      <c r="V799" s="64"/>
    </row>
    <row r="800" spans="21:22" x14ac:dyDescent="0.2">
      <c r="U800" s="77"/>
      <c r="V800" s="64"/>
    </row>
    <row r="801" spans="21:22" x14ac:dyDescent="0.2">
      <c r="U801" s="77"/>
      <c r="V801" s="64"/>
    </row>
    <row r="802" spans="21:22" x14ac:dyDescent="0.2">
      <c r="U802" s="77"/>
      <c r="V802" s="64"/>
    </row>
    <row r="803" spans="21:22" x14ac:dyDescent="0.2">
      <c r="U803" s="77"/>
      <c r="V803" s="64"/>
    </row>
    <row r="804" spans="21:22" x14ac:dyDescent="0.2">
      <c r="U804" s="77"/>
      <c r="V804" s="64"/>
    </row>
    <row r="805" spans="21:22" x14ac:dyDescent="0.2">
      <c r="U805" s="77"/>
      <c r="V805" s="64"/>
    </row>
    <row r="806" spans="21:22" x14ac:dyDescent="0.2">
      <c r="U806" s="77"/>
      <c r="V806" s="64"/>
    </row>
    <row r="807" spans="21:22" x14ac:dyDescent="0.2">
      <c r="U807" s="77"/>
      <c r="V807" s="64"/>
    </row>
    <row r="808" spans="21:22" x14ac:dyDescent="0.2">
      <c r="U808" s="77"/>
      <c r="V808" s="64"/>
    </row>
    <row r="809" spans="21:22" x14ac:dyDescent="0.2">
      <c r="U809" s="77"/>
      <c r="V809" s="64"/>
    </row>
    <row r="810" spans="21:22" x14ac:dyDescent="0.2">
      <c r="U810" s="77"/>
      <c r="V810" s="64"/>
    </row>
    <row r="811" spans="21:22" x14ac:dyDescent="0.2">
      <c r="U811" s="77"/>
      <c r="V811" s="64"/>
    </row>
    <row r="812" spans="21:22" x14ac:dyDescent="0.2">
      <c r="U812" s="77"/>
      <c r="V812" s="64"/>
    </row>
    <row r="813" spans="21:22" x14ac:dyDescent="0.2">
      <c r="U813" s="77"/>
      <c r="V813" s="64"/>
    </row>
    <row r="814" spans="21:22" x14ac:dyDescent="0.2">
      <c r="U814" s="77"/>
      <c r="V814" s="64"/>
    </row>
    <row r="815" spans="21:22" x14ac:dyDescent="0.2">
      <c r="U815" s="77"/>
      <c r="V815" s="64"/>
    </row>
    <row r="816" spans="21:22" x14ac:dyDescent="0.2">
      <c r="U816" s="77"/>
      <c r="V816" s="64"/>
    </row>
    <row r="817" spans="21:22" x14ac:dyDescent="0.2">
      <c r="U817" s="77"/>
      <c r="V817" s="64"/>
    </row>
    <row r="818" spans="21:22" x14ac:dyDescent="0.2">
      <c r="U818" s="77"/>
      <c r="V818" s="64"/>
    </row>
    <row r="819" spans="21:22" x14ac:dyDescent="0.2">
      <c r="U819" s="77"/>
      <c r="V819" s="64"/>
    </row>
    <row r="820" spans="21:22" x14ac:dyDescent="0.2">
      <c r="U820" s="77"/>
      <c r="V820" s="64"/>
    </row>
    <row r="821" spans="21:22" x14ac:dyDescent="0.2">
      <c r="U821" s="77"/>
      <c r="V821" s="64"/>
    </row>
    <row r="822" spans="21:22" x14ac:dyDescent="0.2">
      <c r="U822" s="77"/>
      <c r="V822" s="64"/>
    </row>
    <row r="823" spans="21:22" x14ac:dyDescent="0.2">
      <c r="U823" s="77"/>
      <c r="V823" s="64"/>
    </row>
    <row r="824" spans="21:22" x14ac:dyDescent="0.2">
      <c r="U824" s="77"/>
      <c r="V824" s="64"/>
    </row>
    <row r="825" spans="21:22" x14ac:dyDescent="0.2">
      <c r="U825" s="77"/>
      <c r="V825" s="64"/>
    </row>
    <row r="826" spans="21:22" x14ac:dyDescent="0.2">
      <c r="U826" s="77"/>
      <c r="V826" s="64"/>
    </row>
    <row r="827" spans="21:22" x14ac:dyDescent="0.2">
      <c r="U827" s="77"/>
      <c r="V827" s="64"/>
    </row>
    <row r="828" spans="21:22" x14ac:dyDescent="0.2">
      <c r="U828" s="77"/>
      <c r="V828" s="64"/>
    </row>
    <row r="829" spans="21:22" x14ac:dyDescent="0.2">
      <c r="U829" s="77"/>
      <c r="V829" s="64"/>
    </row>
    <row r="830" spans="21:22" x14ac:dyDescent="0.2">
      <c r="U830" s="77"/>
      <c r="V830" s="64"/>
    </row>
    <row r="831" spans="21:22" x14ac:dyDescent="0.2">
      <c r="U831" s="77"/>
      <c r="V831" s="64"/>
    </row>
    <row r="832" spans="21:22" x14ac:dyDescent="0.2">
      <c r="U832" s="77"/>
      <c r="V832" s="64"/>
    </row>
    <row r="833" spans="21:22" x14ac:dyDescent="0.2">
      <c r="U833" s="77"/>
      <c r="V833" s="64"/>
    </row>
    <row r="834" spans="21:22" x14ac:dyDescent="0.2">
      <c r="U834" s="77"/>
      <c r="V834" s="64"/>
    </row>
    <row r="835" spans="21:22" x14ac:dyDescent="0.2">
      <c r="U835" s="77"/>
      <c r="V835" s="64"/>
    </row>
    <row r="836" spans="21:22" x14ac:dyDescent="0.2">
      <c r="U836" s="77"/>
      <c r="V836" s="64"/>
    </row>
    <row r="837" spans="21:22" x14ac:dyDescent="0.2">
      <c r="U837" s="77"/>
      <c r="V837" s="64"/>
    </row>
    <row r="838" spans="21:22" x14ac:dyDescent="0.2">
      <c r="U838" s="77"/>
      <c r="V838" s="64"/>
    </row>
    <row r="839" spans="21:22" x14ac:dyDescent="0.2">
      <c r="U839" s="77"/>
      <c r="V839" s="64"/>
    </row>
    <row r="840" spans="21:22" x14ac:dyDescent="0.2">
      <c r="U840" s="77"/>
      <c r="V840" s="64"/>
    </row>
    <row r="841" spans="21:22" x14ac:dyDescent="0.2">
      <c r="U841" s="77"/>
      <c r="V841" s="64"/>
    </row>
    <row r="842" spans="21:22" x14ac:dyDescent="0.2">
      <c r="U842" s="77"/>
      <c r="V842" s="64"/>
    </row>
    <row r="843" spans="21:22" x14ac:dyDescent="0.2">
      <c r="U843" s="77"/>
      <c r="V843" s="64"/>
    </row>
    <row r="844" spans="21:22" x14ac:dyDescent="0.2">
      <c r="U844" s="77"/>
      <c r="V844" s="64"/>
    </row>
    <row r="845" spans="21:22" x14ac:dyDescent="0.2">
      <c r="U845" s="77"/>
      <c r="V845" s="64"/>
    </row>
    <row r="846" spans="21:22" x14ac:dyDescent="0.2">
      <c r="U846" s="77"/>
      <c r="V846" s="64"/>
    </row>
    <row r="847" spans="21:22" x14ac:dyDescent="0.2">
      <c r="U847" s="77"/>
      <c r="V847" s="64"/>
    </row>
    <row r="848" spans="21:22" x14ac:dyDescent="0.2">
      <c r="U848" s="77"/>
      <c r="V848" s="64"/>
    </row>
    <row r="849" spans="21:22" x14ac:dyDescent="0.2">
      <c r="U849" s="77"/>
      <c r="V849" s="64"/>
    </row>
    <row r="850" spans="21:22" x14ac:dyDescent="0.2">
      <c r="U850" s="77"/>
      <c r="V850" s="64"/>
    </row>
    <row r="851" spans="21:22" x14ac:dyDescent="0.2">
      <c r="U851" s="77"/>
      <c r="V851" s="64"/>
    </row>
    <row r="852" spans="21:22" x14ac:dyDescent="0.2">
      <c r="U852" s="77"/>
      <c r="V852" s="64"/>
    </row>
    <row r="853" spans="21:22" x14ac:dyDescent="0.2">
      <c r="U853" s="77"/>
      <c r="V853" s="64"/>
    </row>
    <row r="854" spans="21:22" x14ac:dyDescent="0.2">
      <c r="U854" s="77"/>
      <c r="V854" s="64"/>
    </row>
    <row r="855" spans="21:22" x14ac:dyDescent="0.2">
      <c r="U855" s="77"/>
      <c r="V855" s="64"/>
    </row>
    <row r="856" spans="21:22" x14ac:dyDescent="0.2">
      <c r="U856" s="77"/>
      <c r="V856" s="64"/>
    </row>
    <row r="857" spans="21:22" x14ac:dyDescent="0.2">
      <c r="U857" s="77"/>
      <c r="V857" s="64"/>
    </row>
    <row r="858" spans="21:22" x14ac:dyDescent="0.2">
      <c r="U858" s="77"/>
      <c r="V858" s="64"/>
    </row>
    <row r="859" spans="21:22" x14ac:dyDescent="0.2">
      <c r="U859" s="77"/>
      <c r="V859" s="64"/>
    </row>
    <row r="860" spans="21:22" x14ac:dyDescent="0.2">
      <c r="U860" s="77"/>
      <c r="V860" s="64"/>
    </row>
    <row r="861" spans="21:22" x14ac:dyDescent="0.2">
      <c r="U861" s="77"/>
      <c r="V861" s="64"/>
    </row>
    <row r="862" spans="21:22" x14ac:dyDescent="0.2">
      <c r="U862" s="77"/>
      <c r="V862" s="64"/>
    </row>
    <row r="863" spans="21:22" x14ac:dyDescent="0.2">
      <c r="U863" s="77"/>
      <c r="V863" s="64"/>
    </row>
    <row r="864" spans="21:22" x14ac:dyDescent="0.2">
      <c r="U864" s="77"/>
      <c r="V864" s="64"/>
    </row>
    <row r="865" spans="21:22" x14ac:dyDescent="0.2">
      <c r="U865" s="77"/>
      <c r="V865" s="64"/>
    </row>
    <row r="866" spans="21:22" x14ac:dyDescent="0.2">
      <c r="U866" s="77"/>
      <c r="V866" s="64"/>
    </row>
    <row r="867" spans="21:22" x14ac:dyDescent="0.2">
      <c r="U867" s="77"/>
      <c r="V867" s="64"/>
    </row>
    <row r="868" spans="21:22" x14ac:dyDescent="0.2">
      <c r="U868" s="77"/>
      <c r="V868" s="64"/>
    </row>
    <row r="869" spans="21:22" x14ac:dyDescent="0.2">
      <c r="U869" s="77"/>
      <c r="V869" s="64"/>
    </row>
    <row r="870" spans="21:22" x14ac:dyDescent="0.2">
      <c r="U870" s="77"/>
      <c r="V870" s="64"/>
    </row>
    <row r="871" spans="21:22" x14ac:dyDescent="0.2">
      <c r="U871" s="77"/>
      <c r="V871" s="64"/>
    </row>
    <row r="872" spans="21:22" x14ac:dyDescent="0.2">
      <c r="U872" s="77"/>
      <c r="V872" s="64"/>
    </row>
    <row r="873" spans="21:22" x14ac:dyDescent="0.2">
      <c r="U873" s="77"/>
      <c r="V873" s="64"/>
    </row>
    <row r="874" spans="21:22" x14ac:dyDescent="0.2">
      <c r="U874" s="77"/>
      <c r="V874" s="64"/>
    </row>
    <row r="875" spans="21:22" x14ac:dyDescent="0.2">
      <c r="U875" s="77"/>
      <c r="V875" s="64"/>
    </row>
    <row r="876" spans="21:22" x14ac:dyDescent="0.2">
      <c r="U876" s="77"/>
      <c r="V876" s="64"/>
    </row>
    <row r="877" spans="21:22" x14ac:dyDescent="0.2">
      <c r="U877" s="77"/>
      <c r="V877" s="64"/>
    </row>
    <row r="878" spans="21:22" x14ac:dyDescent="0.2">
      <c r="U878" s="77"/>
      <c r="V878" s="64"/>
    </row>
    <row r="879" spans="21:22" x14ac:dyDescent="0.2">
      <c r="U879" s="77"/>
      <c r="V879" s="64"/>
    </row>
    <row r="880" spans="21:22" x14ac:dyDescent="0.2">
      <c r="U880" s="77"/>
      <c r="V880" s="64"/>
    </row>
    <row r="881" spans="21:22" x14ac:dyDescent="0.2">
      <c r="U881" s="77"/>
      <c r="V881" s="64"/>
    </row>
    <row r="882" spans="21:22" x14ac:dyDescent="0.2">
      <c r="U882" s="77"/>
      <c r="V882" s="64"/>
    </row>
    <row r="883" spans="21:22" x14ac:dyDescent="0.2">
      <c r="U883" s="77"/>
      <c r="V883" s="64"/>
    </row>
    <row r="884" spans="21:22" x14ac:dyDescent="0.2">
      <c r="U884" s="77"/>
      <c r="V884" s="64"/>
    </row>
    <row r="885" spans="21:22" x14ac:dyDescent="0.2">
      <c r="U885" s="77"/>
      <c r="V885" s="64"/>
    </row>
    <row r="886" spans="21:22" x14ac:dyDescent="0.2">
      <c r="U886" s="77"/>
      <c r="V886" s="64"/>
    </row>
    <row r="887" spans="21:22" x14ac:dyDescent="0.2">
      <c r="U887" s="77"/>
      <c r="V887" s="64"/>
    </row>
    <row r="888" spans="21:22" x14ac:dyDescent="0.2">
      <c r="U888" s="77"/>
      <c r="V888" s="64"/>
    </row>
    <row r="889" spans="21:22" x14ac:dyDescent="0.2">
      <c r="U889" s="77"/>
      <c r="V889" s="64"/>
    </row>
    <row r="890" spans="21:22" x14ac:dyDescent="0.2">
      <c r="U890" s="77"/>
      <c r="V890" s="64"/>
    </row>
    <row r="891" spans="21:22" x14ac:dyDescent="0.2">
      <c r="U891" s="77"/>
      <c r="V891" s="64"/>
    </row>
    <row r="892" spans="21:22" x14ac:dyDescent="0.2">
      <c r="U892" s="77"/>
      <c r="V892" s="64"/>
    </row>
    <row r="893" spans="21:22" x14ac:dyDescent="0.2">
      <c r="U893" s="77"/>
      <c r="V893" s="64"/>
    </row>
    <row r="894" spans="21:22" x14ac:dyDescent="0.2">
      <c r="U894" s="77"/>
      <c r="V894" s="64"/>
    </row>
    <row r="895" spans="21:22" x14ac:dyDescent="0.2">
      <c r="U895" s="77"/>
      <c r="V895" s="64"/>
    </row>
    <row r="896" spans="21:22" x14ac:dyDescent="0.2">
      <c r="U896" s="77"/>
      <c r="V896" s="64"/>
    </row>
    <row r="897" spans="21:22" x14ac:dyDescent="0.2">
      <c r="U897" s="77"/>
      <c r="V897" s="64"/>
    </row>
    <row r="898" spans="21:22" x14ac:dyDescent="0.2">
      <c r="U898" s="77"/>
      <c r="V898" s="64"/>
    </row>
    <row r="899" spans="21:22" x14ac:dyDescent="0.2">
      <c r="U899" s="77"/>
      <c r="V899" s="64"/>
    </row>
    <row r="900" spans="21:22" x14ac:dyDescent="0.2">
      <c r="U900" s="77"/>
      <c r="V900" s="64"/>
    </row>
    <row r="901" spans="21:22" x14ac:dyDescent="0.2">
      <c r="U901" s="77"/>
      <c r="V901" s="64"/>
    </row>
    <row r="902" spans="21:22" x14ac:dyDescent="0.2">
      <c r="U902" s="77"/>
      <c r="V902" s="64"/>
    </row>
    <row r="903" spans="21:22" x14ac:dyDescent="0.2">
      <c r="U903" s="77"/>
      <c r="V903" s="64"/>
    </row>
    <row r="904" spans="21:22" x14ac:dyDescent="0.2">
      <c r="U904" s="77"/>
      <c r="V904" s="64"/>
    </row>
    <row r="905" spans="21:22" x14ac:dyDescent="0.2">
      <c r="U905" s="77"/>
      <c r="V905" s="64"/>
    </row>
    <row r="906" spans="21:22" x14ac:dyDescent="0.2">
      <c r="U906" s="77"/>
      <c r="V906" s="64"/>
    </row>
    <row r="907" spans="21:22" x14ac:dyDescent="0.2">
      <c r="U907" s="77"/>
      <c r="V907" s="64"/>
    </row>
    <row r="908" spans="21:22" x14ac:dyDescent="0.2">
      <c r="U908" s="77"/>
      <c r="V908" s="64"/>
    </row>
    <row r="909" spans="21:22" x14ac:dyDescent="0.2">
      <c r="U909" s="77"/>
      <c r="V909" s="64"/>
    </row>
    <row r="910" spans="21:22" x14ac:dyDescent="0.2">
      <c r="U910" s="77"/>
      <c r="V910" s="64"/>
    </row>
    <row r="911" spans="21:22" x14ac:dyDescent="0.2">
      <c r="U911" s="77"/>
      <c r="V911" s="64"/>
    </row>
    <row r="912" spans="21:22" x14ac:dyDescent="0.2">
      <c r="U912" s="77"/>
      <c r="V912" s="64"/>
    </row>
    <row r="913" spans="21:22" x14ac:dyDescent="0.2">
      <c r="U913" s="77"/>
      <c r="V913" s="64"/>
    </row>
    <row r="914" spans="21:22" x14ac:dyDescent="0.2">
      <c r="U914" s="77"/>
      <c r="V914" s="64"/>
    </row>
    <row r="915" spans="21:22" x14ac:dyDescent="0.2">
      <c r="U915" s="77"/>
      <c r="V915" s="64"/>
    </row>
    <row r="916" spans="21:22" x14ac:dyDescent="0.2">
      <c r="U916" s="77"/>
      <c r="V916" s="64"/>
    </row>
    <row r="917" spans="21:22" x14ac:dyDescent="0.2">
      <c r="U917" s="77"/>
      <c r="V917" s="64"/>
    </row>
    <row r="918" spans="21:22" x14ac:dyDescent="0.2">
      <c r="U918" s="77"/>
      <c r="V918" s="64"/>
    </row>
    <row r="919" spans="21:22" x14ac:dyDescent="0.2">
      <c r="U919" s="77"/>
      <c r="V919" s="64"/>
    </row>
    <row r="920" spans="21:22" x14ac:dyDescent="0.2">
      <c r="U920" s="77"/>
      <c r="V920" s="64"/>
    </row>
    <row r="921" spans="21:22" x14ac:dyDescent="0.2">
      <c r="U921" s="77"/>
      <c r="V921" s="64"/>
    </row>
    <row r="922" spans="21:22" x14ac:dyDescent="0.2">
      <c r="U922" s="77"/>
      <c r="V922" s="64"/>
    </row>
    <row r="923" spans="21:22" x14ac:dyDescent="0.2">
      <c r="U923" s="77"/>
      <c r="V923" s="64"/>
    </row>
    <row r="924" spans="21:22" x14ac:dyDescent="0.2">
      <c r="U924" s="77"/>
      <c r="V924" s="64"/>
    </row>
    <row r="925" spans="21:22" x14ac:dyDescent="0.2">
      <c r="U925" s="77"/>
      <c r="V925" s="64"/>
    </row>
    <row r="926" spans="21:22" x14ac:dyDescent="0.2">
      <c r="U926" s="77"/>
      <c r="V926" s="64"/>
    </row>
    <row r="927" spans="21:22" x14ac:dyDescent="0.2">
      <c r="U927" s="77"/>
      <c r="V927" s="64"/>
    </row>
    <row r="928" spans="21:22" x14ac:dyDescent="0.2">
      <c r="U928" s="77"/>
      <c r="V928" s="64"/>
    </row>
    <row r="929" spans="21:22" x14ac:dyDescent="0.2">
      <c r="U929" s="77"/>
      <c r="V929" s="64"/>
    </row>
    <row r="930" spans="21:22" x14ac:dyDescent="0.2">
      <c r="U930" s="77"/>
      <c r="V930" s="64"/>
    </row>
    <row r="931" spans="21:22" x14ac:dyDescent="0.2">
      <c r="U931" s="77"/>
      <c r="V931" s="64"/>
    </row>
    <row r="932" spans="21:22" x14ac:dyDescent="0.2">
      <c r="U932" s="77"/>
      <c r="V932" s="64"/>
    </row>
    <row r="933" spans="21:22" x14ac:dyDescent="0.2">
      <c r="U933" s="77"/>
      <c r="V933" s="64"/>
    </row>
    <row r="934" spans="21:22" x14ac:dyDescent="0.2">
      <c r="U934" s="77"/>
      <c r="V934" s="64"/>
    </row>
    <row r="935" spans="21:22" x14ac:dyDescent="0.2">
      <c r="U935" s="77"/>
      <c r="V935" s="64"/>
    </row>
    <row r="936" spans="21:22" x14ac:dyDescent="0.2">
      <c r="U936" s="77"/>
      <c r="V936" s="64"/>
    </row>
    <row r="937" spans="21:22" x14ac:dyDescent="0.2">
      <c r="U937" s="77"/>
      <c r="V937" s="64"/>
    </row>
    <row r="938" spans="21:22" x14ac:dyDescent="0.2">
      <c r="U938" s="77"/>
      <c r="V938" s="64"/>
    </row>
    <row r="939" spans="21:22" x14ac:dyDescent="0.2">
      <c r="U939" s="77"/>
      <c r="V939" s="64"/>
    </row>
    <row r="940" spans="21:22" x14ac:dyDescent="0.2">
      <c r="U940" s="77"/>
      <c r="V940" s="64"/>
    </row>
    <row r="941" spans="21:22" x14ac:dyDescent="0.2">
      <c r="U941" s="77"/>
      <c r="V941" s="64"/>
    </row>
    <row r="942" spans="21:22" x14ac:dyDescent="0.2">
      <c r="U942" s="77"/>
      <c r="V942" s="64"/>
    </row>
    <row r="943" spans="21:22" x14ac:dyDescent="0.2">
      <c r="U943" s="77"/>
      <c r="V943" s="64"/>
    </row>
    <row r="944" spans="21:22" x14ac:dyDescent="0.2">
      <c r="U944" s="77"/>
      <c r="V944" s="64"/>
    </row>
    <row r="945" spans="21:22" x14ac:dyDescent="0.2">
      <c r="U945" s="77"/>
      <c r="V945" s="64"/>
    </row>
    <row r="946" spans="21:22" x14ac:dyDescent="0.2">
      <c r="U946" s="77"/>
      <c r="V946" s="64"/>
    </row>
    <row r="947" spans="21:22" x14ac:dyDescent="0.2">
      <c r="U947" s="77"/>
      <c r="V947" s="64"/>
    </row>
    <row r="948" spans="21:22" x14ac:dyDescent="0.2">
      <c r="U948" s="77"/>
      <c r="V948" s="64"/>
    </row>
    <row r="949" spans="21:22" x14ac:dyDescent="0.2">
      <c r="U949" s="77"/>
      <c r="V949" s="64"/>
    </row>
    <row r="950" spans="21:22" x14ac:dyDescent="0.2">
      <c r="U950" s="77"/>
      <c r="V950" s="64"/>
    </row>
    <row r="951" spans="21:22" x14ac:dyDescent="0.2">
      <c r="U951" s="77"/>
      <c r="V951" s="64"/>
    </row>
    <row r="952" spans="21:22" x14ac:dyDescent="0.2">
      <c r="U952" s="77"/>
      <c r="V952" s="64"/>
    </row>
    <row r="953" spans="21:22" x14ac:dyDescent="0.2">
      <c r="U953" s="77"/>
      <c r="V953" s="64"/>
    </row>
    <row r="954" spans="21:22" x14ac:dyDescent="0.2">
      <c r="U954" s="77"/>
      <c r="V954" s="64"/>
    </row>
    <row r="955" spans="21:22" x14ac:dyDescent="0.2">
      <c r="U955" s="77"/>
      <c r="V955" s="64"/>
    </row>
    <row r="956" spans="21:22" x14ac:dyDescent="0.2">
      <c r="U956" s="77"/>
      <c r="V956" s="64"/>
    </row>
    <row r="957" spans="21:22" x14ac:dyDescent="0.2">
      <c r="U957" s="77"/>
      <c r="V957" s="64"/>
    </row>
    <row r="958" spans="21:22" x14ac:dyDescent="0.2">
      <c r="U958" s="77"/>
      <c r="V958" s="64"/>
    </row>
    <row r="959" spans="21:22" x14ac:dyDescent="0.2">
      <c r="U959" s="77"/>
      <c r="V959" s="64"/>
    </row>
    <row r="960" spans="21:22" x14ac:dyDescent="0.2">
      <c r="U960" s="77"/>
      <c r="V960" s="64"/>
    </row>
    <row r="961" spans="21:22" x14ac:dyDescent="0.2">
      <c r="U961" s="77"/>
      <c r="V961" s="64"/>
    </row>
    <row r="962" spans="21:22" x14ac:dyDescent="0.2">
      <c r="U962" s="77"/>
      <c r="V962" s="64"/>
    </row>
    <row r="963" spans="21:22" x14ac:dyDescent="0.2">
      <c r="U963" s="77"/>
      <c r="V963" s="64"/>
    </row>
    <row r="964" spans="21:22" x14ac:dyDescent="0.2">
      <c r="U964" s="77"/>
      <c r="V964" s="64"/>
    </row>
    <row r="965" spans="21:22" x14ac:dyDescent="0.2">
      <c r="U965" s="77"/>
      <c r="V965" s="64"/>
    </row>
    <row r="966" spans="21:22" x14ac:dyDescent="0.2">
      <c r="U966" s="77"/>
      <c r="V966" s="64"/>
    </row>
    <row r="967" spans="21:22" x14ac:dyDescent="0.2">
      <c r="U967" s="77"/>
      <c r="V967" s="64"/>
    </row>
    <row r="968" spans="21:22" x14ac:dyDescent="0.2">
      <c r="U968" s="77"/>
      <c r="V968" s="64"/>
    </row>
    <row r="969" spans="21:22" x14ac:dyDescent="0.2">
      <c r="U969" s="77"/>
      <c r="V969" s="64"/>
    </row>
    <row r="970" spans="21:22" x14ac:dyDescent="0.2">
      <c r="U970" s="77"/>
      <c r="V970" s="64"/>
    </row>
    <row r="971" spans="21:22" x14ac:dyDescent="0.2">
      <c r="U971" s="77"/>
      <c r="V971" s="64"/>
    </row>
    <row r="972" spans="21:22" x14ac:dyDescent="0.2">
      <c r="U972" s="77"/>
      <c r="V972" s="64"/>
    </row>
    <row r="973" spans="21:22" x14ac:dyDescent="0.2">
      <c r="U973" s="77"/>
      <c r="V973" s="64"/>
    </row>
    <row r="974" spans="21:22" x14ac:dyDescent="0.2">
      <c r="U974" s="77"/>
      <c r="V974" s="64"/>
    </row>
    <row r="975" spans="21:22" x14ac:dyDescent="0.2">
      <c r="U975" s="77"/>
      <c r="V975" s="64"/>
    </row>
    <row r="976" spans="21:22" x14ac:dyDescent="0.2">
      <c r="U976" s="77"/>
      <c r="V976" s="64"/>
    </row>
    <row r="977" spans="21:22" x14ac:dyDescent="0.2">
      <c r="U977" s="77"/>
      <c r="V977" s="64"/>
    </row>
    <row r="978" spans="21:22" x14ac:dyDescent="0.2">
      <c r="U978" s="77"/>
      <c r="V978" s="64"/>
    </row>
    <row r="979" spans="21:22" x14ac:dyDescent="0.2">
      <c r="U979" s="77"/>
      <c r="V979" s="64"/>
    </row>
    <row r="980" spans="21:22" x14ac:dyDescent="0.2">
      <c r="U980" s="77"/>
      <c r="V980" s="64"/>
    </row>
    <row r="981" spans="21:22" x14ac:dyDescent="0.2">
      <c r="U981" s="77"/>
      <c r="V981" s="64"/>
    </row>
    <row r="982" spans="21:22" x14ac:dyDescent="0.2">
      <c r="U982" s="77"/>
      <c r="V982" s="64"/>
    </row>
    <row r="983" spans="21:22" x14ac:dyDescent="0.2">
      <c r="U983" s="77"/>
      <c r="V983" s="64"/>
    </row>
    <row r="984" spans="21:22" x14ac:dyDescent="0.2">
      <c r="U984" s="77"/>
      <c r="V984" s="64"/>
    </row>
    <row r="985" spans="21:22" x14ac:dyDescent="0.2">
      <c r="U985" s="77"/>
      <c r="V985" s="64"/>
    </row>
    <row r="986" spans="21:22" x14ac:dyDescent="0.2">
      <c r="U986" s="77"/>
      <c r="V986" s="64"/>
    </row>
    <row r="987" spans="21:22" x14ac:dyDescent="0.2">
      <c r="U987" s="77"/>
      <c r="V987" s="64"/>
    </row>
    <row r="988" spans="21:22" x14ac:dyDescent="0.2">
      <c r="U988" s="77"/>
      <c r="V988" s="64"/>
    </row>
    <row r="989" spans="21:22" x14ac:dyDescent="0.2">
      <c r="U989" s="77"/>
      <c r="V989" s="64"/>
    </row>
    <row r="990" spans="21:22" x14ac:dyDescent="0.2">
      <c r="U990" s="77"/>
      <c r="V990" s="64"/>
    </row>
    <row r="991" spans="21:22" x14ac:dyDescent="0.2">
      <c r="U991" s="77"/>
      <c r="V991" s="64"/>
    </row>
    <row r="992" spans="21:22" x14ac:dyDescent="0.2">
      <c r="U992" s="77"/>
      <c r="V992" s="64"/>
    </row>
    <row r="993" spans="21:22" x14ac:dyDescent="0.2">
      <c r="U993" s="77"/>
      <c r="V993" s="64"/>
    </row>
    <row r="994" spans="21:22" x14ac:dyDescent="0.2">
      <c r="U994" s="77"/>
      <c r="V994" s="64"/>
    </row>
    <row r="995" spans="21:22" x14ac:dyDescent="0.2">
      <c r="U995" s="77"/>
      <c r="V995" s="64"/>
    </row>
    <row r="996" spans="21:22" x14ac:dyDescent="0.2">
      <c r="U996" s="77"/>
      <c r="V996" s="64"/>
    </row>
    <row r="997" spans="21:22" x14ac:dyDescent="0.2">
      <c r="U997" s="77"/>
      <c r="V997" s="64"/>
    </row>
    <row r="998" spans="21:22" x14ac:dyDescent="0.2">
      <c r="U998" s="77"/>
      <c r="V998" s="64"/>
    </row>
    <row r="999" spans="21:22" x14ac:dyDescent="0.2">
      <c r="U999" s="77"/>
      <c r="V999" s="64"/>
    </row>
    <row r="1000" spans="21:22" x14ac:dyDescent="0.2">
      <c r="U1000" s="77"/>
      <c r="V1000" s="64"/>
    </row>
    <row r="1001" spans="21:22" x14ac:dyDescent="0.2">
      <c r="U1001" s="77"/>
      <c r="V1001" s="64"/>
    </row>
    <row r="1002" spans="21:22" x14ac:dyDescent="0.2">
      <c r="U1002" s="77"/>
      <c r="V1002" s="64"/>
    </row>
    <row r="1003" spans="21:22" x14ac:dyDescent="0.2">
      <c r="U1003" s="77"/>
      <c r="V1003" s="64"/>
    </row>
    <row r="1004" spans="21:22" x14ac:dyDescent="0.2">
      <c r="U1004" s="77"/>
      <c r="V1004" s="64"/>
    </row>
    <row r="1005" spans="21:22" x14ac:dyDescent="0.2">
      <c r="U1005" s="77"/>
      <c r="V1005" s="64"/>
    </row>
    <row r="1006" spans="21:22" x14ac:dyDescent="0.2">
      <c r="U1006" s="77"/>
      <c r="V1006" s="64"/>
    </row>
    <row r="1007" spans="21:22" x14ac:dyDescent="0.2">
      <c r="U1007" s="77"/>
      <c r="V1007" s="64"/>
    </row>
    <row r="1008" spans="21:22" x14ac:dyDescent="0.2">
      <c r="U1008" s="77"/>
      <c r="V1008" s="64"/>
    </row>
    <row r="1009" spans="21:22" x14ac:dyDescent="0.2">
      <c r="U1009" s="77"/>
      <c r="V1009" s="64"/>
    </row>
    <row r="1010" spans="21:22" x14ac:dyDescent="0.2">
      <c r="U1010" s="77"/>
      <c r="V1010" s="64"/>
    </row>
    <row r="1011" spans="21:22" x14ac:dyDescent="0.2">
      <c r="U1011" s="77"/>
      <c r="V1011" s="64"/>
    </row>
    <row r="1012" spans="21:22" x14ac:dyDescent="0.2">
      <c r="U1012" s="77"/>
      <c r="V1012" s="64"/>
    </row>
    <row r="1013" spans="21:22" x14ac:dyDescent="0.2">
      <c r="U1013" s="77"/>
      <c r="V1013" s="64"/>
    </row>
    <row r="1014" spans="21:22" x14ac:dyDescent="0.2">
      <c r="U1014" s="77"/>
      <c r="V1014" s="64"/>
    </row>
    <row r="1015" spans="21:22" x14ac:dyDescent="0.2">
      <c r="U1015" s="77"/>
      <c r="V1015" s="64"/>
    </row>
    <row r="1016" spans="21:22" x14ac:dyDescent="0.2">
      <c r="U1016" s="77"/>
      <c r="V1016" s="64"/>
    </row>
    <row r="1017" spans="21:22" x14ac:dyDescent="0.2">
      <c r="U1017" s="77"/>
      <c r="V1017" s="64"/>
    </row>
    <row r="1018" spans="21:22" x14ac:dyDescent="0.2">
      <c r="U1018" s="77"/>
      <c r="V1018" s="64"/>
    </row>
    <row r="1019" spans="21:22" x14ac:dyDescent="0.2">
      <c r="U1019" s="77"/>
      <c r="V1019" s="64"/>
    </row>
    <row r="1020" spans="21:22" x14ac:dyDescent="0.2">
      <c r="U1020" s="77"/>
      <c r="V1020" s="64"/>
    </row>
    <row r="1021" spans="21:22" x14ac:dyDescent="0.2">
      <c r="U1021" s="77"/>
      <c r="V1021" s="64"/>
    </row>
    <row r="1022" spans="21:22" x14ac:dyDescent="0.2">
      <c r="U1022" s="77"/>
      <c r="V1022" s="64"/>
    </row>
    <row r="1023" spans="21:22" x14ac:dyDescent="0.2">
      <c r="U1023" s="77"/>
      <c r="V1023" s="64"/>
    </row>
    <row r="1024" spans="21:22" x14ac:dyDescent="0.2">
      <c r="U1024" s="77"/>
      <c r="V1024" s="64"/>
    </row>
    <row r="1025" spans="21:22" x14ac:dyDescent="0.2">
      <c r="U1025" s="77"/>
      <c r="V1025" s="64"/>
    </row>
    <row r="1026" spans="21:22" x14ac:dyDescent="0.2">
      <c r="U1026" s="77"/>
      <c r="V1026" s="64"/>
    </row>
    <row r="1027" spans="21:22" x14ac:dyDescent="0.2">
      <c r="U1027" s="77"/>
      <c r="V1027" s="64"/>
    </row>
    <row r="1028" spans="21:22" x14ac:dyDescent="0.2">
      <c r="U1028" s="77"/>
      <c r="V1028" s="64"/>
    </row>
    <row r="1029" spans="21:22" x14ac:dyDescent="0.2">
      <c r="U1029" s="77"/>
      <c r="V1029" s="64"/>
    </row>
    <row r="1030" spans="21:22" x14ac:dyDescent="0.2">
      <c r="U1030" s="77"/>
      <c r="V1030" s="64"/>
    </row>
    <row r="1031" spans="21:22" x14ac:dyDescent="0.2">
      <c r="U1031" s="77"/>
      <c r="V1031" s="64"/>
    </row>
    <row r="1032" spans="21:22" x14ac:dyDescent="0.2">
      <c r="U1032" s="77"/>
      <c r="V1032" s="64"/>
    </row>
    <row r="1033" spans="21:22" x14ac:dyDescent="0.2">
      <c r="U1033" s="77"/>
      <c r="V1033" s="64"/>
    </row>
    <row r="1034" spans="21:22" x14ac:dyDescent="0.2">
      <c r="U1034" s="77"/>
      <c r="V1034" s="64"/>
    </row>
    <row r="1035" spans="21:22" x14ac:dyDescent="0.2">
      <c r="U1035" s="77"/>
      <c r="V1035" s="64"/>
    </row>
    <row r="1036" spans="21:22" x14ac:dyDescent="0.2">
      <c r="U1036" s="77"/>
      <c r="V1036" s="64"/>
    </row>
    <row r="1037" spans="21:22" x14ac:dyDescent="0.2">
      <c r="U1037" s="77"/>
      <c r="V1037" s="64"/>
    </row>
    <row r="1038" spans="21:22" x14ac:dyDescent="0.2">
      <c r="U1038" s="77"/>
      <c r="V1038" s="64"/>
    </row>
    <row r="1039" spans="21:22" x14ac:dyDescent="0.2">
      <c r="U1039" s="77"/>
      <c r="V1039" s="64"/>
    </row>
    <row r="1040" spans="21:22" x14ac:dyDescent="0.2">
      <c r="U1040" s="77"/>
      <c r="V1040" s="64"/>
    </row>
    <row r="1041" spans="21:22" x14ac:dyDescent="0.2">
      <c r="U1041" s="77"/>
      <c r="V1041" s="64"/>
    </row>
    <row r="1042" spans="21:22" x14ac:dyDescent="0.2">
      <c r="U1042" s="77"/>
      <c r="V1042" s="64"/>
    </row>
    <row r="1043" spans="21:22" x14ac:dyDescent="0.2">
      <c r="U1043" s="77"/>
      <c r="V1043" s="64"/>
    </row>
    <row r="1044" spans="21:22" x14ac:dyDescent="0.2">
      <c r="U1044" s="77"/>
      <c r="V1044" s="64"/>
    </row>
    <row r="1045" spans="21:22" x14ac:dyDescent="0.2">
      <c r="U1045" s="77"/>
      <c r="V1045" s="64"/>
    </row>
    <row r="1046" spans="21:22" x14ac:dyDescent="0.2">
      <c r="U1046" s="77"/>
      <c r="V1046" s="64"/>
    </row>
    <row r="1047" spans="21:22" x14ac:dyDescent="0.2">
      <c r="U1047" s="77"/>
      <c r="V1047" s="64"/>
    </row>
    <row r="1048" spans="21:22" x14ac:dyDescent="0.2">
      <c r="U1048" s="77"/>
      <c r="V1048" s="64"/>
    </row>
    <row r="1049" spans="21:22" x14ac:dyDescent="0.2">
      <c r="U1049" s="77"/>
      <c r="V1049" s="64"/>
    </row>
    <row r="1050" spans="21:22" x14ac:dyDescent="0.2">
      <c r="U1050" s="77"/>
      <c r="V1050" s="64"/>
    </row>
    <row r="1051" spans="21:22" x14ac:dyDescent="0.2">
      <c r="U1051" s="77"/>
      <c r="V1051" s="64"/>
    </row>
    <row r="1052" spans="21:22" x14ac:dyDescent="0.2">
      <c r="U1052" s="77"/>
      <c r="V1052" s="64"/>
    </row>
    <row r="1053" spans="21:22" x14ac:dyDescent="0.2">
      <c r="U1053" s="77"/>
      <c r="V1053" s="64"/>
    </row>
    <row r="1054" spans="21:22" x14ac:dyDescent="0.2">
      <c r="U1054" s="77"/>
      <c r="V1054" s="64"/>
    </row>
    <row r="1055" spans="21:22" x14ac:dyDescent="0.2">
      <c r="U1055" s="77"/>
      <c r="V1055" s="64"/>
    </row>
    <row r="1056" spans="21:22" x14ac:dyDescent="0.2">
      <c r="U1056" s="77"/>
      <c r="V1056" s="64"/>
    </row>
    <row r="1057" spans="21:22" x14ac:dyDescent="0.2">
      <c r="U1057" s="77"/>
      <c r="V1057" s="64"/>
    </row>
    <row r="1058" spans="21:22" x14ac:dyDescent="0.2">
      <c r="U1058" s="77"/>
      <c r="V1058" s="64"/>
    </row>
    <row r="1059" spans="21:22" x14ac:dyDescent="0.2">
      <c r="U1059" s="77"/>
      <c r="V1059" s="64"/>
    </row>
    <row r="1060" spans="21:22" x14ac:dyDescent="0.2">
      <c r="U1060" s="77"/>
      <c r="V1060" s="64"/>
    </row>
    <row r="1061" spans="21:22" x14ac:dyDescent="0.2">
      <c r="U1061" s="77"/>
      <c r="V1061" s="64"/>
    </row>
    <row r="1062" spans="21:22" x14ac:dyDescent="0.2">
      <c r="U1062" s="77"/>
      <c r="V1062" s="64"/>
    </row>
    <row r="1063" spans="21:22" x14ac:dyDescent="0.2">
      <c r="U1063" s="77"/>
      <c r="V1063" s="64"/>
    </row>
    <row r="1064" spans="21:22" x14ac:dyDescent="0.2">
      <c r="U1064" s="77"/>
      <c r="V1064" s="64"/>
    </row>
    <row r="1065" spans="21:22" x14ac:dyDescent="0.2">
      <c r="U1065" s="77"/>
      <c r="V1065" s="64"/>
    </row>
    <row r="1066" spans="21:22" x14ac:dyDescent="0.2">
      <c r="U1066" s="77"/>
      <c r="V1066" s="64"/>
    </row>
    <row r="1067" spans="21:22" x14ac:dyDescent="0.2">
      <c r="U1067" s="77"/>
      <c r="V1067" s="64"/>
    </row>
    <row r="1068" spans="21:22" x14ac:dyDescent="0.2">
      <c r="U1068" s="77"/>
      <c r="V1068" s="64"/>
    </row>
    <row r="1069" spans="21:22" x14ac:dyDescent="0.2">
      <c r="U1069" s="77"/>
      <c r="V1069" s="64"/>
    </row>
    <row r="1070" spans="21:22" x14ac:dyDescent="0.2">
      <c r="U1070" s="77"/>
      <c r="V1070" s="64"/>
    </row>
    <row r="1071" spans="21:22" x14ac:dyDescent="0.2">
      <c r="U1071" s="77"/>
      <c r="V1071" s="64"/>
    </row>
    <row r="1072" spans="21:22" x14ac:dyDescent="0.2">
      <c r="U1072" s="77"/>
      <c r="V1072" s="64"/>
    </row>
    <row r="1073" spans="21:22" x14ac:dyDescent="0.2">
      <c r="U1073" s="77"/>
      <c r="V1073" s="64"/>
    </row>
    <row r="1074" spans="21:22" x14ac:dyDescent="0.2">
      <c r="U1074" s="77"/>
      <c r="V1074" s="64"/>
    </row>
    <row r="1075" spans="21:22" x14ac:dyDescent="0.2">
      <c r="U1075" s="77"/>
      <c r="V1075" s="64"/>
    </row>
    <row r="1076" spans="21:22" x14ac:dyDescent="0.2">
      <c r="U1076" s="77"/>
      <c r="V1076" s="64"/>
    </row>
    <row r="1077" spans="21:22" x14ac:dyDescent="0.2">
      <c r="U1077" s="77"/>
      <c r="V1077" s="64"/>
    </row>
    <row r="1078" spans="21:22" x14ac:dyDescent="0.2">
      <c r="U1078" s="77"/>
      <c r="V1078" s="64"/>
    </row>
    <row r="1079" spans="21:22" x14ac:dyDescent="0.2">
      <c r="U1079" s="77"/>
      <c r="V1079" s="64"/>
    </row>
    <row r="1080" spans="21:22" x14ac:dyDescent="0.2">
      <c r="U1080" s="77"/>
      <c r="V1080" s="64"/>
    </row>
    <row r="1081" spans="21:22" x14ac:dyDescent="0.2">
      <c r="U1081" s="77"/>
      <c r="V1081" s="64"/>
    </row>
    <row r="1082" spans="21:22" x14ac:dyDescent="0.2">
      <c r="U1082" s="77"/>
      <c r="V1082" s="64"/>
    </row>
    <row r="1083" spans="21:22" x14ac:dyDescent="0.2">
      <c r="U1083" s="77"/>
      <c r="V1083" s="64"/>
    </row>
    <row r="1084" spans="21:22" x14ac:dyDescent="0.2">
      <c r="U1084" s="77"/>
      <c r="V1084" s="64"/>
    </row>
    <row r="1085" spans="21:22" x14ac:dyDescent="0.2">
      <c r="U1085" s="77"/>
      <c r="V1085" s="64"/>
    </row>
    <row r="1086" spans="21:22" x14ac:dyDescent="0.2">
      <c r="U1086" s="77"/>
      <c r="V1086" s="64"/>
    </row>
    <row r="1087" spans="21:22" x14ac:dyDescent="0.2">
      <c r="U1087" s="77"/>
      <c r="V1087" s="64"/>
    </row>
    <row r="1088" spans="21:22" x14ac:dyDescent="0.2">
      <c r="U1088" s="77"/>
      <c r="V1088" s="64"/>
    </row>
    <row r="1089" spans="21:22" x14ac:dyDescent="0.2">
      <c r="U1089" s="77"/>
      <c r="V1089" s="64"/>
    </row>
    <row r="1090" spans="21:22" x14ac:dyDescent="0.2">
      <c r="U1090" s="77"/>
      <c r="V1090" s="64"/>
    </row>
    <row r="1091" spans="21:22" x14ac:dyDescent="0.2">
      <c r="U1091" s="77"/>
      <c r="V1091" s="64"/>
    </row>
    <row r="1092" spans="21:22" x14ac:dyDescent="0.2">
      <c r="U1092" s="77"/>
      <c r="V1092" s="64"/>
    </row>
    <row r="1093" spans="21:22" x14ac:dyDescent="0.2">
      <c r="U1093" s="77"/>
      <c r="V1093" s="64"/>
    </row>
    <row r="1094" spans="21:22" x14ac:dyDescent="0.2">
      <c r="U1094" s="77"/>
      <c r="V1094" s="64"/>
    </row>
    <row r="1095" spans="21:22" x14ac:dyDescent="0.2">
      <c r="U1095" s="77"/>
      <c r="V1095" s="64"/>
    </row>
    <row r="1096" spans="21:22" x14ac:dyDescent="0.2">
      <c r="U1096" s="77"/>
      <c r="V1096" s="64"/>
    </row>
    <row r="1097" spans="21:22" x14ac:dyDescent="0.2">
      <c r="U1097" s="77"/>
      <c r="V1097" s="64"/>
    </row>
    <row r="1098" spans="21:22" x14ac:dyDescent="0.2">
      <c r="U1098" s="77"/>
      <c r="V1098" s="64"/>
    </row>
    <row r="1099" spans="21:22" x14ac:dyDescent="0.2">
      <c r="U1099" s="77"/>
      <c r="V1099" s="64"/>
    </row>
    <row r="1100" spans="21:22" x14ac:dyDescent="0.2">
      <c r="U1100" s="77"/>
      <c r="V1100" s="64"/>
    </row>
    <row r="1101" spans="21:22" x14ac:dyDescent="0.2">
      <c r="U1101" s="77"/>
      <c r="V1101" s="64"/>
    </row>
    <row r="1102" spans="21:22" x14ac:dyDescent="0.2">
      <c r="U1102" s="77"/>
      <c r="V1102" s="64"/>
    </row>
    <row r="1103" spans="21:22" x14ac:dyDescent="0.2">
      <c r="U1103" s="77"/>
      <c r="V1103" s="64"/>
    </row>
    <row r="1104" spans="21:22" x14ac:dyDescent="0.2">
      <c r="U1104" s="77"/>
      <c r="V1104" s="64"/>
    </row>
    <row r="1105" spans="21:22" x14ac:dyDescent="0.2">
      <c r="U1105" s="77"/>
      <c r="V1105" s="64"/>
    </row>
    <row r="1106" spans="21:22" x14ac:dyDescent="0.2">
      <c r="U1106" s="77"/>
      <c r="V1106" s="64"/>
    </row>
    <row r="1107" spans="21:22" x14ac:dyDescent="0.2">
      <c r="U1107" s="77"/>
      <c r="V1107" s="64"/>
    </row>
    <row r="1108" spans="21:22" x14ac:dyDescent="0.2">
      <c r="U1108" s="77"/>
      <c r="V1108" s="64"/>
    </row>
    <row r="1109" spans="21:22" x14ac:dyDescent="0.2">
      <c r="U1109" s="77"/>
      <c r="V1109" s="64"/>
    </row>
    <row r="1110" spans="21:22" x14ac:dyDescent="0.2">
      <c r="U1110" s="77"/>
      <c r="V1110" s="64"/>
    </row>
    <row r="1111" spans="21:22" x14ac:dyDescent="0.2">
      <c r="U1111" s="77"/>
      <c r="V1111" s="64"/>
    </row>
    <row r="1112" spans="21:22" x14ac:dyDescent="0.2">
      <c r="U1112" s="77"/>
      <c r="V1112" s="64"/>
    </row>
    <row r="1113" spans="21:22" x14ac:dyDescent="0.2">
      <c r="U1113" s="77"/>
      <c r="V1113" s="64"/>
    </row>
    <row r="1114" spans="21:22" x14ac:dyDescent="0.2">
      <c r="U1114" s="77"/>
      <c r="V1114" s="64"/>
    </row>
    <row r="1115" spans="21:22" x14ac:dyDescent="0.2">
      <c r="U1115" s="77"/>
      <c r="V1115" s="64"/>
    </row>
    <row r="1116" spans="21:22" x14ac:dyDescent="0.2">
      <c r="U1116" s="77"/>
      <c r="V1116" s="64"/>
    </row>
    <row r="1117" spans="21:22" x14ac:dyDescent="0.2">
      <c r="U1117" s="77"/>
      <c r="V1117" s="64"/>
    </row>
    <row r="1118" spans="21:22" x14ac:dyDescent="0.2">
      <c r="U1118" s="77"/>
      <c r="V1118" s="64"/>
    </row>
    <row r="1119" spans="21:22" x14ac:dyDescent="0.2">
      <c r="U1119" s="77"/>
      <c r="V1119" s="64"/>
    </row>
    <row r="1120" spans="21:22" x14ac:dyDescent="0.2">
      <c r="U1120" s="77"/>
      <c r="V1120" s="64"/>
    </row>
    <row r="1121" spans="21:22" x14ac:dyDescent="0.2">
      <c r="U1121" s="77"/>
      <c r="V1121" s="64"/>
    </row>
    <row r="1122" spans="21:22" x14ac:dyDescent="0.2">
      <c r="U1122" s="77"/>
      <c r="V1122" s="64"/>
    </row>
    <row r="1123" spans="21:22" x14ac:dyDescent="0.2">
      <c r="U1123" s="77"/>
      <c r="V1123" s="64"/>
    </row>
    <row r="1124" spans="21:22" x14ac:dyDescent="0.2">
      <c r="U1124" s="77"/>
      <c r="V1124" s="64"/>
    </row>
    <row r="1125" spans="21:22" x14ac:dyDescent="0.2">
      <c r="U1125" s="77"/>
      <c r="V1125" s="64"/>
    </row>
    <row r="1126" spans="21:22" x14ac:dyDescent="0.2">
      <c r="U1126" s="77"/>
      <c r="V1126" s="64"/>
    </row>
    <row r="1127" spans="21:22" x14ac:dyDescent="0.2">
      <c r="U1127" s="77"/>
      <c r="V1127" s="64"/>
    </row>
    <row r="1128" spans="21:22" x14ac:dyDescent="0.2">
      <c r="U1128" s="77"/>
      <c r="V1128" s="64"/>
    </row>
    <row r="1129" spans="21:22" x14ac:dyDescent="0.2">
      <c r="U1129" s="77"/>
      <c r="V1129" s="64"/>
    </row>
    <row r="1130" spans="21:22" x14ac:dyDescent="0.2">
      <c r="U1130" s="77"/>
      <c r="V1130" s="64"/>
    </row>
    <row r="1131" spans="21:22" x14ac:dyDescent="0.2">
      <c r="U1131" s="77"/>
      <c r="V1131" s="64"/>
    </row>
    <row r="1132" spans="21:22" x14ac:dyDescent="0.2">
      <c r="U1132" s="77"/>
      <c r="V1132" s="64"/>
    </row>
    <row r="1133" spans="21:22" x14ac:dyDescent="0.2">
      <c r="U1133" s="77"/>
      <c r="V1133" s="64"/>
    </row>
    <row r="1134" spans="21:22" x14ac:dyDescent="0.2">
      <c r="U1134" s="77"/>
      <c r="V1134" s="64"/>
    </row>
    <row r="1135" spans="21:22" x14ac:dyDescent="0.2">
      <c r="U1135" s="77"/>
      <c r="V1135" s="64"/>
    </row>
    <row r="1136" spans="21:22" x14ac:dyDescent="0.2">
      <c r="U1136" s="77"/>
      <c r="V1136" s="64"/>
    </row>
    <row r="1137" spans="21:22" x14ac:dyDescent="0.2">
      <c r="U1137" s="77"/>
      <c r="V1137" s="64"/>
    </row>
    <row r="1138" spans="21:22" x14ac:dyDescent="0.2">
      <c r="U1138" s="77"/>
      <c r="V1138" s="64"/>
    </row>
    <row r="1139" spans="21:22" x14ac:dyDescent="0.2">
      <c r="U1139" s="77"/>
      <c r="V1139" s="64"/>
    </row>
    <row r="1140" spans="21:22" x14ac:dyDescent="0.2">
      <c r="U1140" s="77"/>
      <c r="V1140" s="64"/>
    </row>
    <row r="1141" spans="21:22" x14ac:dyDescent="0.2">
      <c r="U1141" s="77"/>
      <c r="V1141" s="64"/>
    </row>
    <row r="1142" spans="21:22" x14ac:dyDescent="0.2">
      <c r="U1142" s="77"/>
      <c r="V1142" s="64"/>
    </row>
    <row r="1143" spans="21:22" x14ac:dyDescent="0.2">
      <c r="U1143" s="77"/>
      <c r="V1143" s="64"/>
    </row>
    <row r="1144" spans="21:22" x14ac:dyDescent="0.2">
      <c r="U1144" s="77"/>
      <c r="V1144" s="64"/>
    </row>
    <row r="1145" spans="21:22" x14ac:dyDescent="0.2">
      <c r="U1145" s="77"/>
      <c r="V1145" s="64"/>
    </row>
    <row r="1146" spans="21:22" x14ac:dyDescent="0.2">
      <c r="U1146" s="77"/>
      <c r="V1146" s="64"/>
    </row>
    <row r="1147" spans="21:22" x14ac:dyDescent="0.2">
      <c r="U1147" s="77"/>
      <c r="V1147" s="64"/>
    </row>
    <row r="1148" spans="21:22" x14ac:dyDescent="0.2">
      <c r="U1148" s="77"/>
      <c r="V1148" s="64"/>
    </row>
    <row r="1149" spans="21:22" x14ac:dyDescent="0.2">
      <c r="U1149" s="77"/>
      <c r="V1149" s="64"/>
    </row>
    <row r="1150" spans="21:22" x14ac:dyDescent="0.2">
      <c r="U1150" s="77"/>
      <c r="V1150" s="64"/>
    </row>
    <row r="1151" spans="21:22" x14ac:dyDescent="0.2">
      <c r="U1151" s="77"/>
      <c r="V1151" s="64"/>
    </row>
    <row r="1152" spans="21:22" x14ac:dyDescent="0.2">
      <c r="U1152" s="77"/>
      <c r="V1152" s="64"/>
    </row>
    <row r="1153" spans="21:22" x14ac:dyDescent="0.2">
      <c r="U1153" s="77"/>
      <c r="V1153" s="64"/>
    </row>
    <row r="1154" spans="21:22" x14ac:dyDescent="0.2">
      <c r="U1154" s="77"/>
      <c r="V1154" s="64"/>
    </row>
    <row r="1155" spans="21:22" x14ac:dyDescent="0.2">
      <c r="U1155" s="77"/>
      <c r="V1155" s="64"/>
    </row>
    <row r="1156" spans="21:22" x14ac:dyDescent="0.2">
      <c r="U1156" s="77"/>
      <c r="V1156" s="64"/>
    </row>
    <row r="1157" spans="21:22" x14ac:dyDescent="0.2">
      <c r="U1157" s="77"/>
      <c r="V1157" s="64"/>
    </row>
    <row r="1158" spans="21:22" x14ac:dyDescent="0.2">
      <c r="U1158" s="77"/>
      <c r="V1158" s="64"/>
    </row>
    <row r="1159" spans="21:22" x14ac:dyDescent="0.2">
      <c r="U1159" s="77"/>
      <c r="V1159" s="64"/>
    </row>
    <row r="1160" spans="21:22" x14ac:dyDescent="0.2">
      <c r="U1160" s="77"/>
      <c r="V1160" s="64"/>
    </row>
    <row r="1161" spans="21:22" x14ac:dyDescent="0.2">
      <c r="U1161" s="77"/>
      <c r="V1161" s="64"/>
    </row>
    <row r="1162" spans="21:22" x14ac:dyDescent="0.2">
      <c r="U1162" s="77"/>
      <c r="V1162" s="64"/>
    </row>
    <row r="1163" spans="21:22" x14ac:dyDescent="0.2">
      <c r="U1163" s="77"/>
      <c r="V1163" s="64"/>
    </row>
    <row r="1164" spans="21:22" x14ac:dyDescent="0.2">
      <c r="U1164" s="77"/>
      <c r="V1164" s="64"/>
    </row>
    <row r="1165" spans="21:22" x14ac:dyDescent="0.2">
      <c r="U1165" s="77"/>
      <c r="V1165" s="64"/>
    </row>
    <row r="1166" spans="21:22" x14ac:dyDescent="0.2">
      <c r="U1166" s="77"/>
      <c r="V1166" s="64"/>
    </row>
    <row r="1167" spans="21:22" x14ac:dyDescent="0.2">
      <c r="U1167" s="77"/>
      <c r="V1167" s="64"/>
    </row>
    <row r="1168" spans="21:22" x14ac:dyDescent="0.2">
      <c r="U1168" s="77"/>
      <c r="V1168" s="64"/>
    </row>
    <row r="1169" spans="21:22" x14ac:dyDescent="0.2">
      <c r="U1169" s="77"/>
      <c r="V1169" s="64"/>
    </row>
    <row r="1170" spans="21:22" x14ac:dyDescent="0.2">
      <c r="U1170" s="77"/>
      <c r="V1170" s="64"/>
    </row>
    <row r="1171" spans="21:22" x14ac:dyDescent="0.2">
      <c r="U1171" s="77"/>
      <c r="V1171" s="64"/>
    </row>
    <row r="1172" spans="21:22" x14ac:dyDescent="0.2">
      <c r="U1172" s="77"/>
      <c r="V1172" s="64"/>
    </row>
    <row r="1173" spans="21:22" x14ac:dyDescent="0.2">
      <c r="U1173" s="77"/>
      <c r="V1173" s="64"/>
    </row>
    <row r="1174" spans="21:22" x14ac:dyDescent="0.2">
      <c r="U1174" s="77"/>
      <c r="V1174" s="64"/>
    </row>
    <row r="1175" spans="21:22" x14ac:dyDescent="0.2">
      <c r="U1175" s="77"/>
      <c r="V1175" s="64"/>
    </row>
    <row r="1176" spans="21:22" x14ac:dyDescent="0.2">
      <c r="U1176" s="77"/>
      <c r="V1176" s="64"/>
    </row>
    <row r="1177" spans="21:22" x14ac:dyDescent="0.2">
      <c r="U1177" s="77"/>
      <c r="V1177" s="64"/>
    </row>
    <row r="1178" spans="21:22" x14ac:dyDescent="0.2">
      <c r="U1178" s="77"/>
      <c r="V1178" s="64"/>
    </row>
    <row r="1179" spans="21:22" x14ac:dyDescent="0.2">
      <c r="U1179" s="77"/>
      <c r="V1179" s="64"/>
    </row>
    <row r="1180" spans="21:22" x14ac:dyDescent="0.2">
      <c r="U1180" s="77"/>
      <c r="V1180" s="64"/>
    </row>
    <row r="1181" spans="21:22" x14ac:dyDescent="0.2">
      <c r="U1181" s="77"/>
      <c r="V1181" s="64"/>
    </row>
    <row r="1182" spans="21:22" x14ac:dyDescent="0.2">
      <c r="U1182" s="77"/>
      <c r="V1182" s="64"/>
    </row>
    <row r="1183" spans="21:22" x14ac:dyDescent="0.2">
      <c r="U1183" s="77"/>
      <c r="V1183" s="64"/>
    </row>
    <row r="1184" spans="21:22" x14ac:dyDescent="0.2">
      <c r="U1184" s="77"/>
      <c r="V1184" s="64"/>
    </row>
    <row r="1185" spans="21:22" x14ac:dyDescent="0.2">
      <c r="U1185" s="77"/>
      <c r="V1185" s="64"/>
    </row>
    <row r="1186" spans="21:22" x14ac:dyDescent="0.2">
      <c r="U1186" s="77"/>
      <c r="V1186" s="64"/>
    </row>
    <row r="1187" spans="21:22" x14ac:dyDescent="0.2">
      <c r="U1187" s="77"/>
      <c r="V1187" s="64"/>
    </row>
    <row r="1188" spans="21:22" x14ac:dyDescent="0.2">
      <c r="U1188" s="77"/>
      <c r="V1188" s="64"/>
    </row>
    <row r="1189" spans="21:22" x14ac:dyDescent="0.2">
      <c r="U1189" s="77"/>
      <c r="V1189" s="64"/>
    </row>
    <row r="1190" spans="21:22" x14ac:dyDescent="0.2">
      <c r="U1190" s="77"/>
      <c r="V1190" s="64"/>
    </row>
    <row r="1191" spans="21:22" x14ac:dyDescent="0.2">
      <c r="U1191" s="77"/>
      <c r="V1191" s="64"/>
    </row>
    <row r="1192" spans="21:22" x14ac:dyDescent="0.2">
      <c r="U1192" s="77"/>
      <c r="V1192" s="64"/>
    </row>
    <row r="1193" spans="21:22" x14ac:dyDescent="0.2">
      <c r="U1193" s="77"/>
      <c r="V1193" s="64"/>
    </row>
    <row r="1194" spans="21:22" x14ac:dyDescent="0.2">
      <c r="U1194" s="77"/>
      <c r="V1194" s="64"/>
    </row>
    <row r="1195" spans="21:22" x14ac:dyDescent="0.2">
      <c r="U1195" s="77"/>
      <c r="V1195" s="64"/>
    </row>
    <row r="1196" spans="21:22" x14ac:dyDescent="0.2">
      <c r="U1196" s="77"/>
      <c r="V1196" s="64"/>
    </row>
    <row r="1197" spans="21:22" x14ac:dyDescent="0.2">
      <c r="U1197" s="77"/>
      <c r="V1197" s="64"/>
    </row>
    <row r="1198" spans="21:22" x14ac:dyDescent="0.2">
      <c r="U1198" s="77"/>
      <c r="V1198" s="64"/>
    </row>
    <row r="1199" spans="21:22" x14ac:dyDescent="0.2">
      <c r="U1199" s="77"/>
      <c r="V1199" s="64"/>
    </row>
    <row r="1200" spans="21:22" x14ac:dyDescent="0.2">
      <c r="U1200" s="77"/>
      <c r="V1200" s="64"/>
    </row>
    <row r="1201" spans="21:22" x14ac:dyDescent="0.2">
      <c r="U1201" s="77"/>
      <c r="V1201" s="64"/>
    </row>
    <row r="1202" spans="21:22" x14ac:dyDescent="0.2">
      <c r="U1202" s="77"/>
      <c r="V1202" s="64"/>
    </row>
    <row r="1203" spans="21:22" x14ac:dyDescent="0.2">
      <c r="U1203" s="77"/>
      <c r="V1203" s="64"/>
    </row>
    <row r="1204" spans="21:22" x14ac:dyDescent="0.2">
      <c r="U1204" s="77"/>
      <c r="V1204" s="64"/>
    </row>
    <row r="1205" spans="21:22" x14ac:dyDescent="0.2">
      <c r="U1205" s="77"/>
      <c r="V1205" s="64"/>
    </row>
    <row r="1206" spans="21:22" x14ac:dyDescent="0.2">
      <c r="U1206" s="77"/>
      <c r="V1206" s="64"/>
    </row>
    <row r="1207" spans="21:22" x14ac:dyDescent="0.2">
      <c r="U1207" s="77"/>
      <c r="V1207" s="64"/>
    </row>
    <row r="1208" spans="21:22" x14ac:dyDescent="0.2">
      <c r="U1208" s="77"/>
      <c r="V1208" s="64"/>
    </row>
    <row r="1209" spans="21:22" x14ac:dyDescent="0.2">
      <c r="U1209" s="77"/>
      <c r="V1209" s="64"/>
    </row>
    <row r="1210" spans="21:22" x14ac:dyDescent="0.2">
      <c r="U1210" s="77"/>
      <c r="V1210" s="64"/>
    </row>
    <row r="1211" spans="21:22" x14ac:dyDescent="0.2">
      <c r="U1211" s="77"/>
      <c r="V1211" s="64"/>
    </row>
    <row r="1212" spans="21:22" x14ac:dyDescent="0.2">
      <c r="U1212" s="77"/>
      <c r="V1212" s="64"/>
    </row>
    <row r="1213" spans="21:22" x14ac:dyDescent="0.2">
      <c r="U1213" s="77"/>
      <c r="V1213" s="64"/>
    </row>
    <row r="1214" spans="21:22" x14ac:dyDescent="0.2">
      <c r="U1214" s="77"/>
      <c r="V1214" s="64"/>
    </row>
    <row r="1215" spans="21:22" x14ac:dyDescent="0.2">
      <c r="U1215" s="77"/>
      <c r="V1215" s="64"/>
    </row>
    <row r="1216" spans="21:22" x14ac:dyDescent="0.2">
      <c r="U1216" s="77"/>
      <c r="V1216" s="64"/>
    </row>
    <row r="1217" spans="21:22" x14ac:dyDescent="0.2">
      <c r="U1217" s="77"/>
      <c r="V1217" s="64"/>
    </row>
    <row r="1218" spans="21:22" x14ac:dyDescent="0.2">
      <c r="U1218" s="77"/>
      <c r="V1218" s="64"/>
    </row>
    <row r="1219" spans="21:22" x14ac:dyDescent="0.2">
      <c r="U1219" s="77"/>
      <c r="V1219" s="64"/>
    </row>
    <row r="1220" spans="21:22" x14ac:dyDescent="0.2">
      <c r="U1220" s="77"/>
      <c r="V1220" s="64"/>
    </row>
    <row r="1221" spans="21:22" x14ac:dyDescent="0.2">
      <c r="U1221" s="77"/>
      <c r="V1221" s="64"/>
    </row>
    <row r="1222" spans="21:22" x14ac:dyDescent="0.2">
      <c r="U1222" s="77"/>
      <c r="V1222" s="64"/>
    </row>
    <row r="1223" spans="21:22" x14ac:dyDescent="0.2">
      <c r="U1223" s="77"/>
      <c r="V1223" s="64"/>
    </row>
    <row r="1224" spans="21:22" x14ac:dyDescent="0.2">
      <c r="U1224" s="77"/>
      <c r="V1224" s="64"/>
    </row>
    <row r="1225" spans="21:22" x14ac:dyDescent="0.2">
      <c r="U1225" s="77"/>
      <c r="V1225" s="64"/>
    </row>
    <row r="1226" spans="21:22" x14ac:dyDescent="0.2">
      <c r="U1226" s="77"/>
      <c r="V1226" s="64"/>
    </row>
    <row r="1227" spans="21:22" x14ac:dyDescent="0.2">
      <c r="U1227" s="77"/>
      <c r="V1227" s="64"/>
    </row>
    <row r="1228" spans="21:22" x14ac:dyDescent="0.2">
      <c r="U1228" s="77"/>
      <c r="V1228" s="64"/>
    </row>
    <row r="1229" spans="21:22" x14ac:dyDescent="0.2">
      <c r="U1229" s="77"/>
      <c r="V1229" s="64"/>
    </row>
    <row r="1230" spans="21:22" x14ac:dyDescent="0.2">
      <c r="U1230" s="77"/>
      <c r="V1230" s="64"/>
    </row>
    <row r="1231" spans="21:22" x14ac:dyDescent="0.2">
      <c r="U1231" s="77"/>
      <c r="V1231" s="64"/>
    </row>
    <row r="1232" spans="21:22" x14ac:dyDescent="0.2">
      <c r="U1232" s="77"/>
      <c r="V1232" s="64"/>
    </row>
    <row r="1233" spans="21:22" x14ac:dyDescent="0.2">
      <c r="U1233" s="77"/>
      <c r="V1233" s="64"/>
    </row>
    <row r="1234" spans="21:22" x14ac:dyDescent="0.2">
      <c r="U1234" s="77"/>
      <c r="V1234" s="64"/>
    </row>
    <row r="1235" spans="21:22" x14ac:dyDescent="0.2">
      <c r="U1235" s="77"/>
      <c r="V1235" s="64"/>
    </row>
    <row r="1236" spans="21:22" x14ac:dyDescent="0.2">
      <c r="U1236" s="77"/>
      <c r="V1236" s="64"/>
    </row>
    <row r="1237" spans="21:22" x14ac:dyDescent="0.2">
      <c r="U1237" s="77"/>
      <c r="V1237" s="64"/>
    </row>
    <row r="1238" spans="21:22" x14ac:dyDescent="0.2">
      <c r="U1238" s="77"/>
      <c r="V1238" s="64"/>
    </row>
    <row r="1239" spans="21:22" x14ac:dyDescent="0.2">
      <c r="U1239" s="77"/>
      <c r="V1239" s="64"/>
    </row>
    <row r="1240" spans="21:22" x14ac:dyDescent="0.2">
      <c r="U1240" s="77"/>
      <c r="V1240" s="64"/>
    </row>
    <row r="1241" spans="21:22" x14ac:dyDescent="0.2">
      <c r="U1241" s="77"/>
      <c r="V1241" s="64"/>
    </row>
    <row r="1242" spans="21:22" x14ac:dyDescent="0.2">
      <c r="U1242" s="77"/>
      <c r="V1242" s="64"/>
    </row>
    <row r="1243" spans="21:22" x14ac:dyDescent="0.2">
      <c r="U1243" s="77"/>
      <c r="V1243" s="64"/>
    </row>
    <row r="1244" spans="21:22" x14ac:dyDescent="0.2">
      <c r="U1244" s="77"/>
      <c r="V1244" s="64"/>
    </row>
    <row r="1245" spans="21:22" x14ac:dyDescent="0.2">
      <c r="U1245" s="77"/>
      <c r="V1245" s="64"/>
    </row>
    <row r="1246" spans="21:22" x14ac:dyDescent="0.2">
      <c r="U1246" s="77"/>
      <c r="V1246" s="64"/>
    </row>
    <row r="1247" spans="21:22" x14ac:dyDescent="0.2">
      <c r="U1247" s="77"/>
      <c r="V1247" s="64"/>
    </row>
    <row r="1248" spans="21:22" x14ac:dyDescent="0.2">
      <c r="U1248" s="77"/>
      <c r="V1248" s="64"/>
    </row>
    <row r="1249" spans="21:22" x14ac:dyDescent="0.2">
      <c r="U1249" s="77"/>
      <c r="V1249" s="64"/>
    </row>
    <row r="1250" spans="21:22" x14ac:dyDescent="0.2">
      <c r="U1250" s="77"/>
      <c r="V1250" s="64"/>
    </row>
    <row r="1251" spans="21:22" x14ac:dyDescent="0.2">
      <c r="U1251" s="77"/>
      <c r="V1251" s="64"/>
    </row>
    <row r="1252" spans="21:22" x14ac:dyDescent="0.2">
      <c r="U1252" s="77"/>
      <c r="V1252" s="64"/>
    </row>
    <row r="1253" spans="21:22" x14ac:dyDescent="0.2">
      <c r="U1253" s="77"/>
      <c r="V1253" s="64"/>
    </row>
    <row r="1254" spans="21:22" x14ac:dyDescent="0.2">
      <c r="U1254" s="77"/>
      <c r="V1254" s="64"/>
    </row>
    <row r="1255" spans="21:22" x14ac:dyDescent="0.2">
      <c r="U1255" s="77"/>
      <c r="V1255" s="64"/>
    </row>
    <row r="1256" spans="21:22" x14ac:dyDescent="0.2">
      <c r="U1256" s="77"/>
      <c r="V1256" s="64"/>
    </row>
    <row r="1257" spans="21:22" x14ac:dyDescent="0.2">
      <c r="U1257" s="77"/>
      <c r="V1257" s="64"/>
    </row>
    <row r="1258" spans="21:22" x14ac:dyDescent="0.2">
      <c r="U1258" s="77"/>
      <c r="V1258" s="64"/>
    </row>
    <row r="1259" spans="21:22" x14ac:dyDescent="0.2">
      <c r="U1259" s="77"/>
      <c r="V1259" s="64"/>
    </row>
    <row r="1260" spans="21:22" x14ac:dyDescent="0.2">
      <c r="U1260" s="77"/>
      <c r="V1260" s="64"/>
    </row>
    <row r="1261" spans="21:22" x14ac:dyDescent="0.2">
      <c r="U1261" s="77"/>
      <c r="V1261" s="64"/>
    </row>
    <row r="1262" spans="21:22" x14ac:dyDescent="0.2">
      <c r="U1262" s="77"/>
      <c r="V1262" s="64"/>
    </row>
    <row r="1263" spans="21:22" x14ac:dyDescent="0.2">
      <c r="U1263" s="77"/>
      <c r="V1263" s="64"/>
    </row>
    <row r="1264" spans="21:22" x14ac:dyDescent="0.2">
      <c r="U1264" s="77"/>
      <c r="V1264" s="64"/>
    </row>
    <row r="1265" spans="21:22" x14ac:dyDescent="0.2">
      <c r="U1265" s="77"/>
      <c r="V1265" s="64"/>
    </row>
    <row r="1266" spans="21:22" x14ac:dyDescent="0.2">
      <c r="U1266" s="77"/>
      <c r="V1266" s="64"/>
    </row>
    <row r="1267" spans="21:22" x14ac:dyDescent="0.2">
      <c r="U1267" s="77"/>
      <c r="V1267" s="64"/>
    </row>
    <row r="1268" spans="21:22" x14ac:dyDescent="0.2">
      <c r="U1268" s="77"/>
      <c r="V1268" s="64"/>
    </row>
    <row r="1269" spans="21:22" x14ac:dyDescent="0.2">
      <c r="U1269" s="77"/>
      <c r="V1269" s="64"/>
    </row>
    <row r="1270" spans="21:22" x14ac:dyDescent="0.2">
      <c r="U1270" s="77"/>
      <c r="V1270" s="64"/>
    </row>
    <row r="1271" spans="21:22" x14ac:dyDescent="0.2">
      <c r="U1271" s="77"/>
      <c r="V1271" s="64"/>
    </row>
    <row r="1272" spans="21:22" x14ac:dyDescent="0.2">
      <c r="U1272" s="77"/>
      <c r="V1272" s="64"/>
    </row>
    <row r="1273" spans="21:22" x14ac:dyDescent="0.2">
      <c r="U1273" s="77"/>
      <c r="V1273" s="64"/>
    </row>
    <row r="1274" spans="21:22" x14ac:dyDescent="0.2">
      <c r="U1274" s="77"/>
      <c r="V1274" s="64"/>
    </row>
    <row r="1275" spans="21:22" x14ac:dyDescent="0.2">
      <c r="U1275" s="77"/>
      <c r="V1275" s="64"/>
    </row>
    <row r="1276" spans="21:22" x14ac:dyDescent="0.2">
      <c r="U1276" s="77"/>
      <c r="V1276" s="64"/>
    </row>
    <row r="1277" spans="21:22" x14ac:dyDescent="0.2">
      <c r="U1277" s="77"/>
      <c r="V1277" s="64"/>
    </row>
    <row r="1278" spans="21:22" x14ac:dyDescent="0.2">
      <c r="U1278" s="77"/>
      <c r="V1278" s="64"/>
    </row>
    <row r="1279" spans="21:22" x14ac:dyDescent="0.2">
      <c r="U1279" s="77"/>
      <c r="V1279" s="64"/>
    </row>
    <row r="1280" spans="21:22" x14ac:dyDescent="0.2">
      <c r="U1280" s="77"/>
      <c r="V1280" s="64"/>
    </row>
    <row r="1281" spans="21:22" x14ac:dyDescent="0.2">
      <c r="U1281" s="77"/>
      <c r="V1281" s="64"/>
    </row>
    <row r="1282" spans="21:22" x14ac:dyDescent="0.2">
      <c r="U1282" s="77"/>
      <c r="V1282" s="64"/>
    </row>
    <row r="1283" spans="21:22" x14ac:dyDescent="0.2">
      <c r="U1283" s="77"/>
      <c r="V1283" s="64"/>
    </row>
    <row r="1284" spans="21:22" x14ac:dyDescent="0.2">
      <c r="U1284" s="77"/>
      <c r="V1284" s="64"/>
    </row>
    <row r="1285" spans="21:22" x14ac:dyDescent="0.2">
      <c r="U1285" s="77"/>
      <c r="V1285" s="64"/>
    </row>
    <row r="1286" spans="21:22" x14ac:dyDescent="0.2">
      <c r="U1286" s="77"/>
      <c r="V1286" s="64"/>
    </row>
    <row r="1287" spans="21:22" x14ac:dyDescent="0.2">
      <c r="U1287" s="77"/>
      <c r="V1287" s="64"/>
    </row>
    <row r="1288" spans="21:22" x14ac:dyDescent="0.2">
      <c r="U1288" s="77"/>
      <c r="V1288" s="64"/>
    </row>
    <row r="1289" spans="21:22" x14ac:dyDescent="0.2">
      <c r="U1289" s="77"/>
      <c r="V1289" s="64"/>
    </row>
    <row r="1290" spans="21:22" x14ac:dyDescent="0.2">
      <c r="U1290" s="77"/>
      <c r="V1290" s="64"/>
    </row>
    <row r="1291" spans="21:22" x14ac:dyDescent="0.2">
      <c r="U1291" s="77"/>
      <c r="V1291" s="64"/>
    </row>
    <row r="1292" spans="21:22" x14ac:dyDescent="0.2">
      <c r="U1292" s="77"/>
      <c r="V1292" s="64"/>
    </row>
    <row r="1293" spans="21:22" x14ac:dyDescent="0.2">
      <c r="U1293" s="77"/>
      <c r="V1293" s="64"/>
    </row>
    <row r="1294" spans="21:22" x14ac:dyDescent="0.2">
      <c r="U1294" s="77"/>
      <c r="V1294" s="64"/>
    </row>
    <row r="1295" spans="21:22" x14ac:dyDescent="0.2">
      <c r="U1295" s="77"/>
      <c r="V1295" s="64"/>
    </row>
    <row r="1296" spans="21:22" x14ac:dyDescent="0.2">
      <c r="U1296" s="77"/>
      <c r="V1296" s="64"/>
    </row>
    <row r="1297" spans="21:22" x14ac:dyDescent="0.2">
      <c r="U1297" s="77"/>
      <c r="V1297" s="64"/>
    </row>
    <row r="1298" spans="21:22" x14ac:dyDescent="0.2">
      <c r="U1298" s="77"/>
      <c r="V1298" s="64"/>
    </row>
    <row r="1299" spans="21:22" x14ac:dyDescent="0.2">
      <c r="U1299" s="77"/>
      <c r="V1299" s="64"/>
    </row>
    <row r="1300" spans="21:22" x14ac:dyDescent="0.2">
      <c r="U1300" s="77"/>
      <c r="V1300" s="64"/>
    </row>
    <row r="1301" spans="21:22" x14ac:dyDescent="0.2">
      <c r="U1301" s="77"/>
      <c r="V1301" s="64"/>
    </row>
    <row r="1302" spans="21:22" x14ac:dyDescent="0.2">
      <c r="U1302" s="77"/>
      <c r="V1302" s="64"/>
    </row>
    <row r="1303" spans="21:22" x14ac:dyDescent="0.2">
      <c r="U1303" s="77"/>
      <c r="V1303" s="64"/>
    </row>
    <row r="1304" spans="21:22" x14ac:dyDescent="0.2">
      <c r="U1304" s="77"/>
      <c r="V1304" s="64"/>
    </row>
    <row r="1305" spans="21:22" x14ac:dyDescent="0.2">
      <c r="U1305" s="77"/>
      <c r="V1305" s="64"/>
    </row>
    <row r="1306" spans="21:22" x14ac:dyDescent="0.2">
      <c r="U1306" s="77"/>
      <c r="V1306" s="64"/>
    </row>
    <row r="1307" spans="21:22" x14ac:dyDescent="0.2">
      <c r="U1307" s="77"/>
      <c r="V1307" s="64"/>
    </row>
    <row r="1308" spans="21:22" x14ac:dyDescent="0.2">
      <c r="U1308" s="77"/>
      <c r="V1308" s="64"/>
    </row>
    <row r="1309" spans="21:22" x14ac:dyDescent="0.2">
      <c r="U1309" s="77"/>
      <c r="V1309" s="64"/>
    </row>
    <row r="1310" spans="21:22" x14ac:dyDescent="0.2">
      <c r="U1310" s="77"/>
      <c r="V1310" s="64"/>
    </row>
    <row r="1311" spans="21:22" x14ac:dyDescent="0.2">
      <c r="U1311" s="77"/>
      <c r="V1311" s="64"/>
    </row>
    <row r="1312" spans="21:22" x14ac:dyDescent="0.2">
      <c r="U1312" s="77"/>
      <c r="V1312" s="64"/>
    </row>
    <row r="1313" spans="21:22" x14ac:dyDescent="0.2">
      <c r="U1313" s="77"/>
      <c r="V1313" s="64"/>
    </row>
    <row r="1314" spans="21:22" x14ac:dyDescent="0.2">
      <c r="U1314" s="77"/>
      <c r="V1314" s="64"/>
    </row>
    <row r="1315" spans="21:22" x14ac:dyDescent="0.2">
      <c r="U1315" s="77"/>
      <c r="V1315" s="64"/>
    </row>
    <row r="1316" spans="21:22" x14ac:dyDescent="0.2">
      <c r="U1316" s="77"/>
      <c r="V1316" s="64"/>
    </row>
    <row r="1317" spans="21:22" x14ac:dyDescent="0.2">
      <c r="U1317" s="77"/>
      <c r="V1317" s="64"/>
    </row>
    <row r="1318" spans="21:22" x14ac:dyDescent="0.2">
      <c r="U1318" s="77"/>
      <c r="V1318" s="64"/>
    </row>
    <row r="1319" spans="21:22" x14ac:dyDescent="0.2">
      <c r="U1319" s="77"/>
      <c r="V1319" s="64"/>
    </row>
    <row r="1320" spans="21:22" x14ac:dyDescent="0.2">
      <c r="U1320" s="77"/>
      <c r="V1320" s="64"/>
    </row>
    <row r="1321" spans="21:22" x14ac:dyDescent="0.2">
      <c r="U1321" s="77"/>
      <c r="V1321" s="64"/>
    </row>
    <row r="1322" spans="21:22" x14ac:dyDescent="0.2">
      <c r="U1322" s="77"/>
      <c r="V1322" s="64"/>
    </row>
    <row r="1323" spans="21:22" x14ac:dyDescent="0.2">
      <c r="U1323" s="77"/>
      <c r="V1323" s="64"/>
    </row>
    <row r="1324" spans="21:22" x14ac:dyDescent="0.2">
      <c r="U1324" s="77"/>
      <c r="V1324" s="64"/>
    </row>
    <row r="1325" spans="21:22" x14ac:dyDescent="0.2">
      <c r="U1325" s="77"/>
      <c r="V1325" s="64"/>
    </row>
    <row r="1326" spans="21:22" x14ac:dyDescent="0.2">
      <c r="U1326" s="77"/>
      <c r="V1326" s="64"/>
    </row>
    <row r="1327" spans="21:22" x14ac:dyDescent="0.2">
      <c r="U1327" s="77"/>
      <c r="V1327" s="64"/>
    </row>
    <row r="1328" spans="21:22" x14ac:dyDescent="0.2">
      <c r="U1328" s="77"/>
      <c r="V1328" s="64"/>
    </row>
    <row r="1329" spans="21:22" x14ac:dyDescent="0.2">
      <c r="U1329" s="77"/>
      <c r="V1329" s="64"/>
    </row>
    <row r="1330" spans="21:22" x14ac:dyDescent="0.2">
      <c r="U1330" s="77"/>
      <c r="V1330" s="64"/>
    </row>
    <row r="1331" spans="21:22" x14ac:dyDescent="0.2">
      <c r="U1331" s="77"/>
      <c r="V1331" s="64"/>
    </row>
    <row r="1332" spans="21:22" x14ac:dyDescent="0.2">
      <c r="U1332" s="77"/>
      <c r="V1332" s="64"/>
    </row>
    <row r="1333" spans="21:22" x14ac:dyDescent="0.2">
      <c r="U1333" s="77"/>
      <c r="V1333" s="64"/>
    </row>
    <row r="1334" spans="21:22" x14ac:dyDescent="0.2">
      <c r="U1334" s="77"/>
      <c r="V1334" s="64"/>
    </row>
    <row r="1335" spans="21:22" x14ac:dyDescent="0.2">
      <c r="U1335" s="77"/>
      <c r="V1335" s="64"/>
    </row>
    <row r="1336" spans="21:22" x14ac:dyDescent="0.2">
      <c r="U1336" s="77"/>
      <c r="V1336" s="64"/>
    </row>
    <row r="1337" spans="21:22" x14ac:dyDescent="0.2">
      <c r="U1337" s="77"/>
      <c r="V1337" s="64"/>
    </row>
    <row r="1338" spans="21:22" x14ac:dyDescent="0.2">
      <c r="U1338" s="77"/>
      <c r="V1338" s="64"/>
    </row>
    <row r="1339" spans="21:22" x14ac:dyDescent="0.2">
      <c r="U1339" s="77"/>
      <c r="V1339" s="64"/>
    </row>
    <row r="1340" spans="21:22" x14ac:dyDescent="0.2">
      <c r="U1340" s="77"/>
      <c r="V1340" s="64"/>
    </row>
    <row r="1341" spans="21:22" x14ac:dyDescent="0.2">
      <c r="U1341" s="77"/>
      <c r="V1341" s="64"/>
    </row>
    <row r="1342" spans="21:22" x14ac:dyDescent="0.2">
      <c r="U1342" s="77"/>
      <c r="V1342" s="64"/>
    </row>
    <row r="1343" spans="21:22" x14ac:dyDescent="0.2">
      <c r="U1343" s="77"/>
      <c r="V1343" s="64"/>
    </row>
    <row r="1344" spans="21:22" x14ac:dyDescent="0.2">
      <c r="U1344" s="77"/>
      <c r="V1344" s="64"/>
    </row>
    <row r="1345" spans="21:22" x14ac:dyDescent="0.2">
      <c r="U1345" s="77"/>
      <c r="V1345" s="64"/>
    </row>
    <row r="1346" spans="21:22" x14ac:dyDescent="0.2">
      <c r="U1346" s="77"/>
      <c r="V1346" s="64"/>
    </row>
    <row r="1347" spans="21:22" x14ac:dyDescent="0.2">
      <c r="U1347" s="77"/>
      <c r="V1347" s="64"/>
    </row>
    <row r="1348" spans="21:22" x14ac:dyDescent="0.2">
      <c r="U1348" s="77"/>
      <c r="V1348" s="64"/>
    </row>
    <row r="1349" spans="21:22" x14ac:dyDescent="0.2">
      <c r="U1349" s="77"/>
      <c r="V1349" s="64"/>
    </row>
    <row r="1350" spans="21:22" x14ac:dyDescent="0.2">
      <c r="U1350" s="77"/>
      <c r="V1350" s="64"/>
    </row>
    <row r="1351" spans="21:22" x14ac:dyDescent="0.2">
      <c r="U1351" s="77"/>
      <c r="V1351" s="64"/>
    </row>
    <row r="1352" spans="21:22" x14ac:dyDescent="0.2">
      <c r="U1352" s="77"/>
      <c r="V1352" s="64"/>
    </row>
    <row r="1353" spans="21:22" x14ac:dyDescent="0.2">
      <c r="U1353" s="77"/>
      <c r="V1353" s="64"/>
    </row>
    <row r="1354" spans="21:22" x14ac:dyDescent="0.2">
      <c r="U1354" s="77"/>
      <c r="V1354" s="64"/>
    </row>
    <row r="1355" spans="21:22" x14ac:dyDescent="0.2">
      <c r="U1355" s="77"/>
      <c r="V1355" s="64"/>
    </row>
    <row r="1356" spans="21:22" x14ac:dyDescent="0.2">
      <c r="U1356" s="77"/>
      <c r="V1356" s="64"/>
    </row>
    <row r="1357" spans="21:22" x14ac:dyDescent="0.2">
      <c r="U1357" s="77"/>
      <c r="V1357" s="64"/>
    </row>
    <row r="1358" spans="21:22" x14ac:dyDescent="0.2">
      <c r="U1358" s="77"/>
      <c r="V1358" s="64"/>
    </row>
    <row r="1359" spans="21:22" x14ac:dyDescent="0.2">
      <c r="U1359" s="77"/>
      <c r="V1359" s="64"/>
    </row>
    <row r="1360" spans="21:22" x14ac:dyDescent="0.2">
      <c r="U1360" s="77"/>
      <c r="V1360" s="64"/>
    </row>
    <row r="1361" spans="21:22" x14ac:dyDescent="0.2">
      <c r="U1361" s="77"/>
      <c r="V1361" s="64"/>
    </row>
    <row r="1362" spans="21:22" x14ac:dyDescent="0.2">
      <c r="U1362" s="77"/>
      <c r="V1362" s="64"/>
    </row>
    <row r="1363" spans="21:22" x14ac:dyDescent="0.2">
      <c r="U1363" s="77"/>
      <c r="V1363" s="64"/>
    </row>
    <row r="1364" spans="21:22" x14ac:dyDescent="0.2">
      <c r="U1364" s="77"/>
      <c r="V1364" s="64"/>
    </row>
    <row r="1365" spans="21:22" x14ac:dyDescent="0.2">
      <c r="U1365" s="77"/>
      <c r="V1365" s="64"/>
    </row>
    <row r="1366" spans="21:22" x14ac:dyDescent="0.2">
      <c r="U1366" s="77"/>
      <c r="V1366" s="64"/>
    </row>
    <row r="1367" spans="21:22" x14ac:dyDescent="0.2">
      <c r="U1367" s="77"/>
      <c r="V1367" s="64"/>
    </row>
    <row r="1368" spans="21:22" x14ac:dyDescent="0.2">
      <c r="U1368" s="77"/>
      <c r="V1368" s="64"/>
    </row>
    <row r="1369" spans="21:22" x14ac:dyDescent="0.2">
      <c r="U1369" s="77"/>
      <c r="V1369" s="64"/>
    </row>
    <row r="1370" spans="21:22" x14ac:dyDescent="0.2">
      <c r="U1370" s="77"/>
      <c r="V1370" s="64"/>
    </row>
    <row r="1371" spans="21:22" x14ac:dyDescent="0.2">
      <c r="U1371" s="77"/>
      <c r="V1371" s="64"/>
    </row>
    <row r="1372" spans="21:22" x14ac:dyDescent="0.2">
      <c r="U1372" s="77"/>
      <c r="V1372" s="64"/>
    </row>
    <row r="1373" spans="21:22" x14ac:dyDescent="0.2">
      <c r="U1373" s="77"/>
      <c r="V1373" s="64"/>
    </row>
    <row r="1374" spans="21:22" x14ac:dyDescent="0.2">
      <c r="U1374" s="77"/>
      <c r="V1374" s="64"/>
    </row>
    <row r="1375" spans="21:22" x14ac:dyDescent="0.2">
      <c r="U1375" s="77"/>
      <c r="V1375" s="64"/>
    </row>
    <row r="1376" spans="21:22" x14ac:dyDescent="0.2">
      <c r="U1376" s="77"/>
      <c r="V1376" s="64"/>
    </row>
    <row r="1377" spans="21:22" x14ac:dyDescent="0.2">
      <c r="U1377" s="77"/>
      <c r="V1377" s="64"/>
    </row>
    <row r="1378" spans="21:22" x14ac:dyDescent="0.2">
      <c r="U1378" s="77"/>
      <c r="V1378" s="64"/>
    </row>
    <row r="1379" spans="21:22" x14ac:dyDescent="0.2">
      <c r="U1379" s="77"/>
      <c r="V1379" s="64"/>
    </row>
    <row r="1380" spans="21:22" x14ac:dyDescent="0.2">
      <c r="U1380" s="77"/>
      <c r="V1380" s="64"/>
    </row>
    <row r="1381" spans="21:22" x14ac:dyDescent="0.2">
      <c r="U1381" s="77"/>
      <c r="V1381" s="64"/>
    </row>
    <row r="1382" spans="21:22" x14ac:dyDescent="0.2">
      <c r="U1382" s="77"/>
      <c r="V1382" s="64"/>
    </row>
    <row r="1383" spans="21:22" x14ac:dyDescent="0.2">
      <c r="U1383" s="77"/>
      <c r="V1383" s="64"/>
    </row>
    <row r="1384" spans="21:22" x14ac:dyDescent="0.2">
      <c r="U1384" s="77"/>
      <c r="V1384" s="64"/>
    </row>
    <row r="1385" spans="21:22" x14ac:dyDescent="0.2">
      <c r="U1385" s="77"/>
      <c r="V1385" s="64"/>
    </row>
    <row r="1386" spans="21:22" x14ac:dyDescent="0.2">
      <c r="U1386" s="77"/>
      <c r="V1386" s="64"/>
    </row>
    <row r="1387" spans="21:22" x14ac:dyDescent="0.2">
      <c r="U1387" s="77"/>
      <c r="V1387" s="64"/>
    </row>
    <row r="1388" spans="21:22" x14ac:dyDescent="0.2">
      <c r="U1388" s="77"/>
      <c r="V1388" s="64"/>
    </row>
    <row r="1389" spans="21:22" x14ac:dyDescent="0.2">
      <c r="U1389" s="77"/>
      <c r="V1389" s="64"/>
    </row>
    <row r="1390" spans="21:22" x14ac:dyDescent="0.2">
      <c r="U1390" s="77"/>
      <c r="V1390" s="64"/>
    </row>
    <row r="1391" spans="21:22" x14ac:dyDescent="0.2">
      <c r="U1391" s="77"/>
      <c r="V1391" s="64"/>
    </row>
    <row r="1392" spans="21:22" x14ac:dyDescent="0.2">
      <c r="U1392" s="77"/>
      <c r="V1392" s="64"/>
    </row>
    <row r="1393" spans="21:22" x14ac:dyDescent="0.2">
      <c r="U1393" s="77"/>
      <c r="V1393" s="64"/>
    </row>
    <row r="1394" spans="21:22" x14ac:dyDescent="0.2">
      <c r="U1394" s="77"/>
      <c r="V1394" s="64"/>
    </row>
    <row r="1395" spans="21:22" x14ac:dyDescent="0.2">
      <c r="U1395" s="77"/>
      <c r="V1395" s="64"/>
    </row>
    <row r="1396" spans="21:22" x14ac:dyDescent="0.2">
      <c r="U1396" s="77"/>
      <c r="V1396" s="64"/>
    </row>
    <row r="1397" spans="21:22" x14ac:dyDescent="0.2">
      <c r="U1397" s="77"/>
      <c r="V1397" s="64"/>
    </row>
    <row r="1398" spans="21:22" x14ac:dyDescent="0.2">
      <c r="U1398" s="77"/>
      <c r="V1398" s="64"/>
    </row>
    <row r="1399" spans="21:22" x14ac:dyDescent="0.2">
      <c r="U1399" s="77"/>
      <c r="V1399" s="64"/>
    </row>
    <row r="1400" spans="21:22" x14ac:dyDescent="0.2">
      <c r="U1400" s="77"/>
      <c r="V1400" s="64"/>
    </row>
    <row r="1401" spans="21:22" x14ac:dyDescent="0.2">
      <c r="U1401" s="77"/>
      <c r="V1401" s="64"/>
    </row>
    <row r="1402" spans="21:22" x14ac:dyDescent="0.2">
      <c r="U1402" s="77"/>
      <c r="V1402" s="64"/>
    </row>
    <row r="1403" spans="21:22" x14ac:dyDescent="0.2">
      <c r="U1403" s="77"/>
      <c r="V1403" s="64"/>
    </row>
    <row r="1404" spans="21:22" x14ac:dyDescent="0.2">
      <c r="U1404" s="77"/>
      <c r="V1404" s="64"/>
    </row>
    <row r="1405" spans="21:22" x14ac:dyDescent="0.2">
      <c r="U1405" s="77"/>
      <c r="V1405" s="64"/>
    </row>
    <row r="1406" spans="21:22" x14ac:dyDescent="0.2">
      <c r="U1406" s="77"/>
      <c r="V1406" s="64"/>
    </row>
    <row r="1407" spans="21:22" x14ac:dyDescent="0.2">
      <c r="U1407" s="77"/>
      <c r="V1407" s="64"/>
    </row>
    <row r="1408" spans="21:22" x14ac:dyDescent="0.2">
      <c r="U1408" s="77"/>
      <c r="V1408" s="64"/>
    </row>
    <row r="1409" spans="21:22" x14ac:dyDescent="0.2">
      <c r="U1409" s="77"/>
      <c r="V1409" s="64"/>
    </row>
    <row r="1410" spans="21:22" x14ac:dyDescent="0.2">
      <c r="U1410" s="77"/>
      <c r="V1410" s="64"/>
    </row>
    <row r="1411" spans="21:22" x14ac:dyDescent="0.2">
      <c r="U1411" s="77"/>
      <c r="V1411" s="64"/>
    </row>
    <row r="1412" spans="21:22" x14ac:dyDescent="0.2">
      <c r="U1412" s="77"/>
      <c r="V1412" s="64"/>
    </row>
    <row r="1413" spans="21:22" x14ac:dyDescent="0.2">
      <c r="U1413" s="77"/>
      <c r="V1413" s="64"/>
    </row>
    <row r="1414" spans="21:22" x14ac:dyDescent="0.2">
      <c r="U1414" s="77"/>
      <c r="V1414" s="64"/>
    </row>
    <row r="1415" spans="21:22" x14ac:dyDescent="0.2">
      <c r="U1415" s="77"/>
      <c r="V1415" s="64"/>
    </row>
    <row r="1416" spans="21:22" x14ac:dyDescent="0.2">
      <c r="U1416" s="77"/>
      <c r="V1416" s="64"/>
    </row>
    <row r="1417" spans="21:22" x14ac:dyDescent="0.2">
      <c r="U1417" s="77"/>
      <c r="V1417" s="64"/>
    </row>
    <row r="1418" spans="21:22" x14ac:dyDescent="0.2">
      <c r="U1418" s="77"/>
      <c r="V1418" s="64"/>
    </row>
    <row r="1419" spans="21:22" x14ac:dyDescent="0.2">
      <c r="U1419" s="77"/>
      <c r="V1419" s="64"/>
    </row>
    <row r="1420" spans="21:22" x14ac:dyDescent="0.2">
      <c r="U1420" s="77"/>
      <c r="V1420" s="64"/>
    </row>
    <row r="1421" spans="21:22" x14ac:dyDescent="0.2">
      <c r="U1421" s="77"/>
      <c r="V1421" s="64"/>
    </row>
    <row r="1422" spans="21:22" x14ac:dyDescent="0.2">
      <c r="U1422" s="77"/>
      <c r="V1422" s="64"/>
    </row>
    <row r="1423" spans="21:22" x14ac:dyDescent="0.2">
      <c r="U1423" s="77"/>
      <c r="V1423" s="64"/>
    </row>
    <row r="1424" spans="21:22" x14ac:dyDescent="0.2">
      <c r="U1424" s="77"/>
      <c r="V1424" s="64"/>
    </row>
    <row r="1425" spans="21:22" x14ac:dyDescent="0.2">
      <c r="U1425" s="77"/>
      <c r="V1425" s="64"/>
    </row>
    <row r="1426" spans="21:22" x14ac:dyDescent="0.2">
      <c r="U1426" s="77"/>
      <c r="V1426" s="64"/>
    </row>
    <row r="1427" spans="21:22" x14ac:dyDescent="0.2">
      <c r="U1427" s="77"/>
      <c r="V1427" s="64"/>
    </row>
    <row r="1428" spans="21:22" x14ac:dyDescent="0.2">
      <c r="U1428" s="77"/>
      <c r="V1428" s="64"/>
    </row>
    <row r="1429" spans="21:22" x14ac:dyDescent="0.2">
      <c r="U1429" s="77"/>
      <c r="V1429" s="64"/>
    </row>
    <row r="1430" spans="21:22" x14ac:dyDescent="0.2">
      <c r="U1430" s="77"/>
      <c r="V1430" s="64"/>
    </row>
    <row r="1431" spans="21:22" x14ac:dyDescent="0.2">
      <c r="U1431" s="77"/>
      <c r="V1431" s="64"/>
    </row>
    <row r="1432" spans="21:22" x14ac:dyDescent="0.2">
      <c r="U1432" s="77"/>
      <c r="V1432" s="64"/>
    </row>
    <row r="1433" spans="21:22" x14ac:dyDescent="0.2">
      <c r="U1433" s="77"/>
      <c r="V1433" s="64"/>
    </row>
    <row r="1434" spans="21:22" x14ac:dyDescent="0.2">
      <c r="U1434" s="77"/>
      <c r="V1434" s="64"/>
    </row>
    <row r="1435" spans="21:22" x14ac:dyDescent="0.2">
      <c r="U1435" s="77"/>
      <c r="V1435" s="64"/>
    </row>
    <row r="1436" spans="21:22" x14ac:dyDescent="0.2">
      <c r="U1436" s="77"/>
      <c r="V1436" s="64"/>
    </row>
    <row r="1437" spans="21:22" x14ac:dyDescent="0.2">
      <c r="U1437" s="77"/>
      <c r="V1437" s="64"/>
    </row>
    <row r="1438" spans="21:22" x14ac:dyDescent="0.2">
      <c r="U1438" s="77"/>
      <c r="V1438" s="64"/>
    </row>
    <row r="1439" spans="21:22" x14ac:dyDescent="0.2">
      <c r="U1439" s="77"/>
      <c r="V1439" s="64"/>
    </row>
    <row r="1440" spans="21:22" x14ac:dyDescent="0.2">
      <c r="U1440" s="77"/>
      <c r="V1440" s="64"/>
    </row>
    <row r="1441" spans="21:22" x14ac:dyDescent="0.2">
      <c r="U1441" s="77"/>
      <c r="V1441" s="64"/>
    </row>
    <row r="1442" spans="21:22" x14ac:dyDescent="0.2">
      <c r="U1442" s="77"/>
      <c r="V1442" s="64"/>
    </row>
    <row r="1443" spans="21:22" x14ac:dyDescent="0.2">
      <c r="U1443" s="77"/>
      <c r="V1443" s="64"/>
    </row>
    <row r="1444" spans="21:22" x14ac:dyDescent="0.2">
      <c r="U1444" s="77"/>
      <c r="V1444" s="64"/>
    </row>
    <row r="1445" spans="21:22" x14ac:dyDescent="0.2">
      <c r="U1445" s="77"/>
      <c r="V1445" s="64"/>
    </row>
    <row r="1446" spans="21:22" x14ac:dyDescent="0.2">
      <c r="U1446" s="77"/>
      <c r="V1446" s="64"/>
    </row>
    <row r="1447" spans="21:22" x14ac:dyDescent="0.2">
      <c r="U1447" s="77"/>
      <c r="V1447" s="64"/>
    </row>
    <row r="1448" spans="21:22" x14ac:dyDescent="0.2">
      <c r="U1448" s="77"/>
      <c r="V1448" s="64"/>
    </row>
    <row r="1449" spans="21:22" x14ac:dyDescent="0.2">
      <c r="U1449" s="77"/>
      <c r="V1449" s="64"/>
    </row>
    <row r="1450" spans="21:22" x14ac:dyDescent="0.2">
      <c r="U1450" s="77"/>
      <c r="V1450" s="64"/>
    </row>
    <row r="1451" spans="21:22" x14ac:dyDescent="0.2">
      <c r="U1451" s="77"/>
      <c r="V1451" s="64"/>
    </row>
    <row r="1452" spans="21:22" x14ac:dyDescent="0.2">
      <c r="U1452" s="77"/>
      <c r="V1452" s="64"/>
    </row>
    <row r="1453" spans="21:22" x14ac:dyDescent="0.2">
      <c r="U1453" s="77"/>
      <c r="V1453" s="64"/>
    </row>
    <row r="1454" spans="21:22" x14ac:dyDescent="0.2">
      <c r="U1454" s="77"/>
      <c r="V1454" s="64"/>
    </row>
    <row r="1455" spans="21:22" x14ac:dyDescent="0.2">
      <c r="U1455" s="77"/>
      <c r="V1455" s="64"/>
    </row>
    <row r="1456" spans="21:22" x14ac:dyDescent="0.2">
      <c r="U1456" s="77"/>
      <c r="V1456" s="64"/>
    </row>
    <row r="1457" spans="21:22" x14ac:dyDescent="0.2">
      <c r="U1457" s="77"/>
      <c r="V1457" s="64"/>
    </row>
    <row r="1458" spans="21:22" x14ac:dyDescent="0.2">
      <c r="U1458" s="77"/>
      <c r="V1458" s="64"/>
    </row>
    <row r="1459" spans="21:22" x14ac:dyDescent="0.2">
      <c r="U1459" s="77"/>
      <c r="V1459" s="64"/>
    </row>
    <row r="1460" spans="21:22" x14ac:dyDescent="0.2">
      <c r="U1460" s="77"/>
      <c r="V1460" s="64"/>
    </row>
    <row r="1461" spans="21:22" x14ac:dyDescent="0.2">
      <c r="U1461" s="77"/>
      <c r="V1461" s="64"/>
    </row>
    <row r="1462" spans="21:22" x14ac:dyDescent="0.2">
      <c r="U1462" s="77"/>
      <c r="V1462" s="64"/>
    </row>
    <row r="1463" spans="21:22" x14ac:dyDescent="0.2">
      <c r="U1463" s="77"/>
      <c r="V1463" s="64"/>
    </row>
    <row r="1464" spans="21:22" x14ac:dyDescent="0.2">
      <c r="U1464" s="77"/>
      <c r="V1464" s="64"/>
    </row>
    <row r="1465" spans="21:22" x14ac:dyDescent="0.2">
      <c r="U1465" s="77"/>
      <c r="V1465" s="64"/>
    </row>
    <row r="1466" spans="21:22" x14ac:dyDescent="0.2">
      <c r="U1466" s="77"/>
      <c r="V1466" s="64"/>
    </row>
    <row r="1467" spans="21:22" x14ac:dyDescent="0.2">
      <c r="U1467" s="77"/>
      <c r="V1467" s="64"/>
    </row>
    <row r="1468" spans="21:22" x14ac:dyDescent="0.2">
      <c r="U1468" s="77"/>
      <c r="V1468" s="64"/>
    </row>
    <row r="1469" spans="21:22" x14ac:dyDescent="0.2">
      <c r="U1469" s="77"/>
      <c r="V1469" s="64"/>
    </row>
    <row r="1470" spans="21:22" x14ac:dyDescent="0.2">
      <c r="U1470" s="77"/>
      <c r="V1470" s="64"/>
    </row>
    <row r="1471" spans="21:22" x14ac:dyDescent="0.2">
      <c r="U1471" s="77"/>
      <c r="V1471" s="64"/>
    </row>
    <row r="1472" spans="21:22" x14ac:dyDescent="0.2">
      <c r="U1472" s="77"/>
      <c r="V1472" s="64"/>
    </row>
    <row r="1473" spans="21:22" x14ac:dyDescent="0.2">
      <c r="U1473" s="77"/>
      <c r="V1473" s="64"/>
    </row>
    <row r="1474" spans="21:22" x14ac:dyDescent="0.2">
      <c r="U1474" s="77"/>
      <c r="V1474" s="64"/>
    </row>
    <row r="1475" spans="21:22" x14ac:dyDescent="0.2">
      <c r="U1475" s="77"/>
      <c r="V1475" s="64"/>
    </row>
    <row r="1476" spans="21:22" x14ac:dyDescent="0.2">
      <c r="U1476" s="77"/>
      <c r="V1476" s="64"/>
    </row>
    <row r="1477" spans="21:22" x14ac:dyDescent="0.2">
      <c r="U1477" s="77"/>
      <c r="V1477" s="64"/>
    </row>
    <row r="1478" spans="21:22" x14ac:dyDescent="0.2">
      <c r="U1478" s="77"/>
      <c r="V1478" s="64"/>
    </row>
    <row r="1479" spans="21:22" x14ac:dyDescent="0.2">
      <c r="U1479" s="77"/>
      <c r="V1479" s="64"/>
    </row>
    <row r="1480" spans="21:22" x14ac:dyDescent="0.2">
      <c r="U1480" s="77"/>
      <c r="V1480" s="64"/>
    </row>
    <row r="1481" spans="21:22" x14ac:dyDescent="0.2">
      <c r="U1481" s="77"/>
      <c r="V1481" s="64"/>
    </row>
    <row r="1482" spans="21:22" x14ac:dyDescent="0.2">
      <c r="U1482" s="77"/>
      <c r="V1482" s="64"/>
    </row>
    <row r="1483" spans="21:22" x14ac:dyDescent="0.2">
      <c r="U1483" s="77"/>
      <c r="V1483" s="64"/>
    </row>
    <row r="1484" spans="21:22" x14ac:dyDescent="0.2">
      <c r="U1484" s="77"/>
      <c r="V1484" s="64"/>
    </row>
    <row r="1485" spans="21:22" x14ac:dyDescent="0.2">
      <c r="U1485" s="77"/>
      <c r="V1485" s="64"/>
    </row>
    <row r="1486" spans="21:22" x14ac:dyDescent="0.2">
      <c r="U1486" s="77"/>
      <c r="V1486" s="64"/>
    </row>
    <row r="1487" spans="21:22" x14ac:dyDescent="0.2">
      <c r="U1487" s="77"/>
      <c r="V1487" s="64"/>
    </row>
    <row r="1488" spans="21:22" x14ac:dyDescent="0.2">
      <c r="U1488" s="77"/>
      <c r="V1488" s="64"/>
    </row>
    <row r="1489" spans="21:22" x14ac:dyDescent="0.2">
      <c r="U1489" s="77"/>
      <c r="V1489" s="64"/>
    </row>
    <row r="1490" spans="21:22" x14ac:dyDescent="0.2">
      <c r="U1490" s="77"/>
      <c r="V1490" s="64"/>
    </row>
    <row r="1491" spans="21:22" x14ac:dyDescent="0.2">
      <c r="U1491" s="77"/>
      <c r="V1491" s="64"/>
    </row>
    <row r="1492" spans="21:22" x14ac:dyDescent="0.2">
      <c r="U1492" s="77"/>
      <c r="V1492" s="64"/>
    </row>
    <row r="1493" spans="21:22" x14ac:dyDescent="0.2">
      <c r="U1493" s="77"/>
      <c r="V1493" s="64"/>
    </row>
    <row r="1494" spans="21:22" x14ac:dyDescent="0.2">
      <c r="U1494" s="77"/>
      <c r="V1494" s="64"/>
    </row>
    <row r="1495" spans="21:22" x14ac:dyDescent="0.2">
      <c r="U1495" s="77"/>
      <c r="V1495" s="64"/>
    </row>
    <row r="1496" spans="21:22" x14ac:dyDescent="0.2">
      <c r="U1496" s="77"/>
      <c r="V1496" s="64"/>
    </row>
    <row r="1497" spans="21:22" x14ac:dyDescent="0.2">
      <c r="U1497" s="77"/>
      <c r="V1497" s="64"/>
    </row>
    <row r="1498" spans="21:22" x14ac:dyDescent="0.2">
      <c r="U1498" s="77"/>
      <c r="V1498" s="64"/>
    </row>
    <row r="1499" spans="21:22" x14ac:dyDescent="0.2">
      <c r="U1499" s="77"/>
      <c r="V1499" s="64"/>
    </row>
    <row r="1500" spans="21:22" x14ac:dyDescent="0.2">
      <c r="U1500" s="77"/>
      <c r="V1500" s="64"/>
    </row>
    <row r="1501" spans="21:22" x14ac:dyDescent="0.2">
      <c r="U1501" s="77"/>
      <c r="V1501" s="64"/>
    </row>
    <row r="1502" spans="21:22" x14ac:dyDescent="0.2">
      <c r="U1502" s="77"/>
      <c r="V1502" s="64"/>
    </row>
    <row r="1503" spans="21:22" x14ac:dyDescent="0.2">
      <c r="U1503" s="77"/>
      <c r="V1503" s="64"/>
    </row>
    <row r="1504" spans="21:22" x14ac:dyDescent="0.2">
      <c r="U1504" s="77"/>
      <c r="V1504" s="64"/>
    </row>
    <row r="1505" spans="21:22" x14ac:dyDescent="0.2">
      <c r="U1505" s="77"/>
      <c r="V1505" s="64"/>
    </row>
    <row r="1506" spans="21:22" x14ac:dyDescent="0.2">
      <c r="U1506" s="77"/>
      <c r="V1506" s="64"/>
    </row>
    <row r="1507" spans="21:22" x14ac:dyDescent="0.2">
      <c r="U1507" s="77"/>
      <c r="V1507" s="64"/>
    </row>
    <row r="1508" spans="21:22" x14ac:dyDescent="0.2">
      <c r="U1508" s="77"/>
      <c r="V1508" s="64"/>
    </row>
    <row r="1509" spans="21:22" x14ac:dyDescent="0.2">
      <c r="U1509" s="77"/>
      <c r="V1509" s="64"/>
    </row>
    <row r="1510" spans="21:22" x14ac:dyDescent="0.2">
      <c r="U1510" s="77"/>
      <c r="V1510" s="64"/>
    </row>
    <row r="1511" spans="21:22" x14ac:dyDescent="0.2">
      <c r="U1511" s="77"/>
      <c r="V1511" s="64"/>
    </row>
    <row r="1512" spans="21:22" x14ac:dyDescent="0.2">
      <c r="U1512" s="77"/>
      <c r="V1512" s="64"/>
    </row>
    <row r="1513" spans="21:22" x14ac:dyDescent="0.2">
      <c r="U1513" s="77"/>
      <c r="V1513" s="64"/>
    </row>
    <row r="1514" spans="21:22" x14ac:dyDescent="0.2">
      <c r="U1514" s="77"/>
      <c r="V1514" s="64"/>
    </row>
    <row r="1515" spans="21:22" x14ac:dyDescent="0.2">
      <c r="U1515" s="77"/>
      <c r="V1515" s="64"/>
    </row>
    <row r="1516" spans="21:22" x14ac:dyDescent="0.2">
      <c r="U1516" s="77"/>
      <c r="V1516" s="64"/>
    </row>
    <row r="1517" spans="21:22" x14ac:dyDescent="0.2">
      <c r="U1517" s="77"/>
      <c r="V1517" s="64"/>
    </row>
    <row r="1518" spans="21:22" x14ac:dyDescent="0.2">
      <c r="U1518" s="77"/>
      <c r="V1518" s="64"/>
    </row>
    <row r="1519" spans="21:22" x14ac:dyDescent="0.2">
      <c r="U1519" s="77"/>
      <c r="V1519" s="64"/>
    </row>
    <row r="1520" spans="21:22" x14ac:dyDescent="0.2">
      <c r="U1520" s="77"/>
      <c r="V1520" s="64"/>
    </row>
    <row r="1521" spans="21:22" x14ac:dyDescent="0.2">
      <c r="U1521" s="77"/>
      <c r="V1521" s="64"/>
    </row>
    <row r="1522" spans="21:22" x14ac:dyDescent="0.2">
      <c r="U1522" s="77"/>
      <c r="V1522" s="64"/>
    </row>
    <row r="1523" spans="21:22" x14ac:dyDescent="0.2">
      <c r="U1523" s="77"/>
      <c r="V1523" s="64"/>
    </row>
    <row r="1524" spans="21:22" x14ac:dyDescent="0.2">
      <c r="U1524" s="77"/>
      <c r="V1524" s="64"/>
    </row>
    <row r="1525" spans="21:22" x14ac:dyDescent="0.2">
      <c r="U1525" s="77"/>
      <c r="V1525" s="64"/>
    </row>
    <row r="1526" spans="21:22" x14ac:dyDescent="0.2">
      <c r="U1526" s="77"/>
      <c r="V1526" s="64"/>
    </row>
    <row r="1527" spans="21:22" x14ac:dyDescent="0.2">
      <c r="U1527" s="77"/>
      <c r="V1527" s="64"/>
    </row>
    <row r="1528" spans="21:22" x14ac:dyDescent="0.2">
      <c r="U1528" s="77"/>
      <c r="V1528" s="64"/>
    </row>
    <row r="1529" spans="21:22" x14ac:dyDescent="0.2">
      <c r="U1529" s="77"/>
      <c r="V1529" s="64"/>
    </row>
    <row r="1530" spans="21:22" x14ac:dyDescent="0.2">
      <c r="U1530" s="77"/>
      <c r="V1530" s="64"/>
    </row>
    <row r="1531" spans="21:22" x14ac:dyDescent="0.2">
      <c r="U1531" s="77"/>
      <c r="V1531" s="64"/>
    </row>
    <row r="1532" spans="21:22" x14ac:dyDescent="0.2">
      <c r="U1532" s="77"/>
      <c r="V1532" s="64"/>
    </row>
    <row r="1533" spans="21:22" x14ac:dyDescent="0.2">
      <c r="U1533" s="77"/>
      <c r="V1533" s="64"/>
    </row>
    <row r="1534" spans="21:22" x14ac:dyDescent="0.2">
      <c r="U1534" s="77"/>
      <c r="V1534" s="64"/>
    </row>
    <row r="1535" spans="21:22" x14ac:dyDescent="0.2">
      <c r="U1535" s="77"/>
      <c r="V1535" s="64"/>
    </row>
    <row r="1536" spans="21:22" x14ac:dyDescent="0.2">
      <c r="U1536" s="77"/>
      <c r="V1536" s="64"/>
    </row>
    <row r="1537" spans="21:22" x14ac:dyDescent="0.2">
      <c r="U1537" s="77"/>
      <c r="V1537" s="64"/>
    </row>
    <row r="1538" spans="21:22" x14ac:dyDescent="0.2">
      <c r="U1538" s="77"/>
      <c r="V1538" s="64"/>
    </row>
    <row r="1539" spans="21:22" x14ac:dyDescent="0.2">
      <c r="U1539" s="77"/>
      <c r="V1539" s="64"/>
    </row>
    <row r="1540" spans="21:22" x14ac:dyDescent="0.2">
      <c r="U1540" s="77"/>
      <c r="V1540" s="64"/>
    </row>
    <row r="1541" spans="21:22" x14ac:dyDescent="0.2">
      <c r="U1541" s="77"/>
      <c r="V1541" s="64"/>
    </row>
    <row r="1542" spans="21:22" x14ac:dyDescent="0.2">
      <c r="U1542" s="77"/>
      <c r="V1542" s="64"/>
    </row>
    <row r="1543" spans="21:22" x14ac:dyDescent="0.2">
      <c r="U1543" s="77"/>
      <c r="V1543" s="64"/>
    </row>
    <row r="1544" spans="21:22" x14ac:dyDescent="0.2">
      <c r="U1544" s="77"/>
      <c r="V1544" s="64"/>
    </row>
    <row r="1545" spans="21:22" x14ac:dyDescent="0.2">
      <c r="U1545" s="77"/>
      <c r="V1545" s="64"/>
    </row>
    <row r="1546" spans="21:22" x14ac:dyDescent="0.2">
      <c r="U1546" s="77"/>
      <c r="V1546" s="64"/>
    </row>
    <row r="1547" spans="21:22" x14ac:dyDescent="0.2">
      <c r="U1547" s="77"/>
      <c r="V1547" s="64"/>
    </row>
    <row r="1548" spans="21:22" x14ac:dyDescent="0.2">
      <c r="U1548" s="77"/>
      <c r="V1548" s="64"/>
    </row>
    <row r="1549" spans="21:22" x14ac:dyDescent="0.2">
      <c r="U1549" s="77"/>
      <c r="V1549" s="64"/>
    </row>
    <row r="1550" spans="21:22" x14ac:dyDescent="0.2">
      <c r="U1550" s="77"/>
      <c r="V1550" s="64"/>
    </row>
    <row r="1551" spans="21:22" x14ac:dyDescent="0.2">
      <c r="U1551" s="77"/>
      <c r="V1551" s="64"/>
    </row>
    <row r="1552" spans="21:22" x14ac:dyDescent="0.2">
      <c r="U1552" s="77"/>
      <c r="V1552" s="64"/>
    </row>
    <row r="1553" spans="21:22" x14ac:dyDescent="0.2">
      <c r="U1553" s="77"/>
      <c r="V1553" s="64"/>
    </row>
    <row r="1554" spans="21:22" x14ac:dyDescent="0.2">
      <c r="U1554" s="77"/>
      <c r="V1554" s="64"/>
    </row>
    <row r="1555" spans="21:22" x14ac:dyDescent="0.2">
      <c r="U1555" s="77"/>
      <c r="V1555" s="64"/>
    </row>
    <row r="1556" spans="21:22" x14ac:dyDescent="0.2">
      <c r="U1556" s="77"/>
      <c r="V1556" s="64"/>
    </row>
    <row r="1557" spans="21:22" x14ac:dyDescent="0.2">
      <c r="U1557" s="77"/>
      <c r="V1557" s="64"/>
    </row>
    <row r="1558" spans="21:22" x14ac:dyDescent="0.2">
      <c r="U1558" s="77"/>
      <c r="V1558" s="64"/>
    </row>
    <row r="1559" spans="21:22" x14ac:dyDescent="0.2">
      <c r="U1559" s="77"/>
      <c r="V1559" s="64"/>
    </row>
    <row r="1560" spans="21:22" x14ac:dyDescent="0.2">
      <c r="U1560" s="77"/>
      <c r="V1560" s="64"/>
    </row>
    <row r="1561" spans="21:22" x14ac:dyDescent="0.2">
      <c r="U1561" s="77"/>
      <c r="V1561" s="64"/>
    </row>
    <row r="1562" spans="21:22" x14ac:dyDescent="0.2">
      <c r="U1562" s="77"/>
      <c r="V1562" s="64"/>
    </row>
    <row r="1563" spans="21:22" x14ac:dyDescent="0.2">
      <c r="U1563" s="77"/>
      <c r="V1563" s="64"/>
    </row>
    <row r="1564" spans="21:22" x14ac:dyDescent="0.2">
      <c r="U1564" s="77"/>
      <c r="V1564" s="64"/>
    </row>
    <row r="1565" spans="21:22" x14ac:dyDescent="0.2">
      <c r="U1565" s="77"/>
      <c r="V1565" s="64"/>
    </row>
    <row r="1566" spans="21:22" x14ac:dyDescent="0.2">
      <c r="U1566" s="77"/>
      <c r="V1566" s="64"/>
    </row>
    <row r="1567" spans="21:22" x14ac:dyDescent="0.2">
      <c r="U1567" s="77"/>
      <c r="V1567" s="64"/>
    </row>
    <row r="1568" spans="21:22" x14ac:dyDescent="0.2">
      <c r="U1568" s="77"/>
      <c r="V1568" s="64"/>
    </row>
    <row r="1569" spans="21:22" x14ac:dyDescent="0.2">
      <c r="U1569" s="77"/>
      <c r="V1569" s="64"/>
    </row>
    <row r="1570" spans="21:22" x14ac:dyDescent="0.2">
      <c r="U1570" s="77"/>
      <c r="V1570" s="64"/>
    </row>
    <row r="1571" spans="21:22" x14ac:dyDescent="0.2">
      <c r="U1571" s="77"/>
      <c r="V1571" s="64"/>
    </row>
    <row r="1572" spans="21:22" x14ac:dyDescent="0.2">
      <c r="U1572" s="77"/>
      <c r="V1572" s="64"/>
    </row>
    <row r="1573" spans="21:22" x14ac:dyDescent="0.2">
      <c r="U1573" s="77"/>
      <c r="V1573" s="64"/>
    </row>
    <row r="1574" spans="21:22" x14ac:dyDescent="0.2">
      <c r="U1574" s="77"/>
      <c r="V1574" s="64"/>
    </row>
    <row r="1575" spans="21:22" x14ac:dyDescent="0.2">
      <c r="U1575" s="77"/>
      <c r="V1575" s="64"/>
    </row>
    <row r="1576" spans="21:22" x14ac:dyDescent="0.2">
      <c r="U1576" s="77"/>
      <c r="V1576" s="64"/>
    </row>
    <row r="1577" spans="21:22" x14ac:dyDescent="0.2">
      <c r="U1577" s="77"/>
      <c r="V1577" s="64"/>
    </row>
    <row r="1578" spans="21:22" x14ac:dyDescent="0.2">
      <c r="U1578" s="77"/>
      <c r="V1578" s="64"/>
    </row>
    <row r="1579" spans="21:22" x14ac:dyDescent="0.2">
      <c r="U1579" s="77"/>
      <c r="V1579" s="64"/>
    </row>
    <row r="1580" spans="21:22" x14ac:dyDescent="0.2">
      <c r="U1580" s="77"/>
      <c r="V1580" s="64"/>
    </row>
    <row r="1581" spans="21:22" x14ac:dyDescent="0.2">
      <c r="U1581" s="77"/>
      <c r="V1581" s="64"/>
    </row>
    <row r="1582" spans="21:22" x14ac:dyDescent="0.2">
      <c r="U1582" s="77"/>
      <c r="V1582" s="64"/>
    </row>
    <row r="1583" spans="21:22" x14ac:dyDescent="0.2">
      <c r="U1583" s="77"/>
      <c r="V1583" s="64"/>
    </row>
    <row r="1584" spans="21:22" x14ac:dyDescent="0.2">
      <c r="U1584" s="77"/>
      <c r="V1584" s="64"/>
    </row>
    <row r="1585" spans="21:22" x14ac:dyDescent="0.2">
      <c r="U1585" s="77"/>
      <c r="V1585" s="64"/>
    </row>
    <row r="1586" spans="21:22" x14ac:dyDescent="0.2">
      <c r="U1586" s="77"/>
      <c r="V1586" s="64"/>
    </row>
    <row r="1587" spans="21:22" x14ac:dyDescent="0.2">
      <c r="U1587" s="77"/>
      <c r="V1587" s="64"/>
    </row>
    <row r="1588" spans="21:22" x14ac:dyDescent="0.2">
      <c r="U1588" s="77"/>
      <c r="V1588" s="64"/>
    </row>
    <row r="1589" spans="21:22" x14ac:dyDescent="0.2">
      <c r="U1589" s="77"/>
      <c r="V1589" s="64"/>
    </row>
    <row r="1590" spans="21:22" x14ac:dyDescent="0.2">
      <c r="U1590" s="77"/>
      <c r="V1590" s="64"/>
    </row>
    <row r="1591" spans="21:22" x14ac:dyDescent="0.2">
      <c r="U1591" s="77"/>
      <c r="V1591" s="64"/>
    </row>
    <row r="1592" spans="21:22" x14ac:dyDescent="0.2">
      <c r="U1592" s="77"/>
      <c r="V1592" s="64"/>
    </row>
    <row r="1593" spans="21:22" x14ac:dyDescent="0.2">
      <c r="U1593" s="77"/>
      <c r="V1593" s="64"/>
    </row>
    <row r="1594" spans="21:22" x14ac:dyDescent="0.2">
      <c r="U1594" s="77"/>
      <c r="V1594" s="64"/>
    </row>
    <row r="1595" spans="21:22" x14ac:dyDescent="0.2">
      <c r="U1595" s="77"/>
      <c r="V1595" s="64"/>
    </row>
    <row r="1596" spans="21:22" x14ac:dyDescent="0.2">
      <c r="U1596" s="77"/>
      <c r="V1596" s="64"/>
    </row>
    <row r="1597" spans="21:22" x14ac:dyDescent="0.2">
      <c r="U1597" s="77"/>
      <c r="V1597" s="64"/>
    </row>
    <row r="1598" spans="21:22" x14ac:dyDescent="0.2">
      <c r="U1598" s="77"/>
      <c r="V1598" s="64"/>
    </row>
    <row r="1599" spans="21:22" x14ac:dyDescent="0.2">
      <c r="U1599" s="77"/>
      <c r="V1599" s="64"/>
    </row>
    <row r="1600" spans="21:22" x14ac:dyDescent="0.2">
      <c r="U1600" s="77"/>
      <c r="V1600" s="64"/>
    </row>
    <row r="1601" spans="21:22" x14ac:dyDescent="0.2">
      <c r="U1601" s="77"/>
      <c r="V1601" s="64"/>
    </row>
    <row r="1602" spans="21:22" x14ac:dyDescent="0.2">
      <c r="U1602" s="77"/>
      <c r="V1602" s="64"/>
    </row>
    <row r="1603" spans="21:22" x14ac:dyDescent="0.2">
      <c r="U1603" s="77"/>
      <c r="V1603" s="64"/>
    </row>
    <row r="1604" spans="21:22" x14ac:dyDescent="0.2">
      <c r="U1604" s="77"/>
      <c r="V1604" s="64"/>
    </row>
    <row r="1605" spans="21:22" x14ac:dyDescent="0.2">
      <c r="U1605" s="77"/>
      <c r="V1605" s="64"/>
    </row>
    <row r="1606" spans="21:22" x14ac:dyDescent="0.2">
      <c r="U1606" s="77"/>
      <c r="V1606" s="64"/>
    </row>
    <row r="1607" spans="21:22" x14ac:dyDescent="0.2">
      <c r="U1607" s="77"/>
      <c r="V1607" s="64"/>
    </row>
    <row r="1608" spans="21:22" x14ac:dyDescent="0.2">
      <c r="U1608" s="77"/>
      <c r="V1608" s="64"/>
    </row>
    <row r="1609" spans="21:22" x14ac:dyDescent="0.2">
      <c r="U1609" s="77"/>
      <c r="V1609" s="64"/>
    </row>
    <row r="1610" spans="21:22" x14ac:dyDescent="0.2">
      <c r="U1610" s="77"/>
      <c r="V1610" s="64"/>
    </row>
    <row r="1611" spans="21:22" x14ac:dyDescent="0.2">
      <c r="U1611" s="77"/>
      <c r="V1611" s="64"/>
    </row>
    <row r="1612" spans="21:22" x14ac:dyDescent="0.2">
      <c r="U1612" s="77"/>
      <c r="V1612" s="64"/>
    </row>
    <row r="1613" spans="21:22" x14ac:dyDescent="0.2">
      <c r="U1613" s="77"/>
      <c r="V1613" s="64"/>
    </row>
    <row r="1614" spans="21:22" x14ac:dyDescent="0.2">
      <c r="U1614" s="77"/>
      <c r="V1614" s="64"/>
    </row>
    <row r="1615" spans="21:22" x14ac:dyDescent="0.2">
      <c r="U1615" s="77"/>
      <c r="V1615" s="64"/>
    </row>
    <row r="1616" spans="21:22" x14ac:dyDescent="0.2">
      <c r="U1616" s="77"/>
      <c r="V1616" s="64"/>
    </row>
    <row r="1617" spans="21:22" x14ac:dyDescent="0.2">
      <c r="U1617" s="77"/>
      <c r="V1617" s="64"/>
    </row>
    <row r="1618" spans="21:22" x14ac:dyDescent="0.2">
      <c r="U1618" s="77"/>
      <c r="V1618" s="64"/>
    </row>
    <row r="1619" spans="21:22" x14ac:dyDescent="0.2">
      <c r="U1619" s="77"/>
      <c r="V1619" s="64"/>
    </row>
    <row r="1620" spans="21:22" x14ac:dyDescent="0.2">
      <c r="U1620" s="77"/>
      <c r="V1620" s="64"/>
    </row>
    <row r="1621" spans="21:22" x14ac:dyDescent="0.2">
      <c r="U1621" s="77"/>
      <c r="V1621" s="64"/>
    </row>
    <row r="1622" spans="21:22" x14ac:dyDescent="0.2">
      <c r="U1622" s="77"/>
      <c r="V1622" s="64"/>
    </row>
    <row r="1623" spans="21:22" x14ac:dyDescent="0.2">
      <c r="U1623" s="77"/>
      <c r="V1623" s="64"/>
    </row>
    <row r="1624" spans="21:22" x14ac:dyDescent="0.2">
      <c r="U1624" s="77"/>
      <c r="V1624" s="64"/>
    </row>
    <row r="1625" spans="21:22" x14ac:dyDescent="0.2">
      <c r="U1625" s="77"/>
      <c r="V1625" s="64"/>
    </row>
    <row r="1626" spans="21:22" x14ac:dyDescent="0.2">
      <c r="U1626" s="77"/>
      <c r="V1626" s="64"/>
    </row>
    <row r="1627" spans="21:22" x14ac:dyDescent="0.2">
      <c r="U1627" s="77"/>
      <c r="V1627" s="64"/>
    </row>
    <row r="1628" spans="21:22" x14ac:dyDescent="0.2">
      <c r="U1628" s="77"/>
      <c r="V1628" s="64"/>
    </row>
    <row r="1629" spans="21:22" x14ac:dyDescent="0.2">
      <c r="U1629" s="77"/>
      <c r="V1629" s="64"/>
    </row>
    <row r="1630" spans="21:22" x14ac:dyDescent="0.2">
      <c r="U1630" s="77"/>
      <c r="V1630" s="64"/>
    </row>
    <row r="1631" spans="21:22" x14ac:dyDescent="0.2">
      <c r="U1631" s="77"/>
      <c r="V1631" s="64"/>
    </row>
    <row r="1632" spans="21:22" x14ac:dyDescent="0.2">
      <c r="U1632" s="77"/>
      <c r="V1632" s="64"/>
    </row>
    <row r="1633" spans="21:22" x14ac:dyDescent="0.2">
      <c r="U1633" s="77"/>
      <c r="V1633" s="64"/>
    </row>
    <row r="1634" spans="21:22" x14ac:dyDescent="0.2">
      <c r="U1634" s="77"/>
      <c r="V1634" s="64"/>
    </row>
    <row r="1635" spans="21:22" x14ac:dyDescent="0.2">
      <c r="U1635" s="77"/>
      <c r="V1635" s="64"/>
    </row>
    <row r="1636" spans="21:22" x14ac:dyDescent="0.2">
      <c r="U1636" s="77"/>
      <c r="V1636" s="64"/>
    </row>
    <row r="1637" spans="21:22" x14ac:dyDescent="0.2">
      <c r="U1637" s="77"/>
      <c r="V1637" s="64"/>
    </row>
    <row r="1638" spans="21:22" x14ac:dyDescent="0.2">
      <c r="U1638" s="77"/>
      <c r="V1638" s="64"/>
    </row>
    <row r="1639" spans="21:22" x14ac:dyDescent="0.2">
      <c r="U1639" s="77"/>
      <c r="V1639" s="64"/>
    </row>
    <row r="1640" spans="21:22" x14ac:dyDescent="0.2">
      <c r="U1640" s="77"/>
      <c r="V1640" s="64"/>
    </row>
    <row r="1641" spans="21:22" x14ac:dyDescent="0.2">
      <c r="U1641" s="77"/>
      <c r="V1641" s="64"/>
    </row>
    <row r="1642" spans="21:22" x14ac:dyDescent="0.2">
      <c r="U1642" s="77"/>
      <c r="V1642" s="64"/>
    </row>
    <row r="1643" spans="21:22" x14ac:dyDescent="0.2">
      <c r="U1643" s="77"/>
      <c r="V1643" s="64"/>
    </row>
    <row r="1644" spans="21:22" x14ac:dyDescent="0.2">
      <c r="U1644" s="77"/>
      <c r="V1644" s="64"/>
    </row>
    <row r="1645" spans="21:22" x14ac:dyDescent="0.2">
      <c r="U1645" s="77"/>
      <c r="V1645" s="64"/>
    </row>
    <row r="1646" spans="21:22" x14ac:dyDescent="0.2">
      <c r="U1646" s="77"/>
      <c r="V1646" s="64"/>
    </row>
    <row r="1647" spans="21:22" x14ac:dyDescent="0.2">
      <c r="U1647" s="77"/>
      <c r="V1647" s="64"/>
    </row>
    <row r="1648" spans="21:22" x14ac:dyDescent="0.2">
      <c r="U1648" s="77"/>
      <c r="V1648" s="64"/>
    </row>
    <row r="1649" spans="21:22" x14ac:dyDescent="0.2">
      <c r="U1649" s="77"/>
      <c r="V1649" s="64"/>
    </row>
    <row r="1650" spans="21:22" x14ac:dyDescent="0.2">
      <c r="U1650" s="77"/>
      <c r="V1650" s="64"/>
    </row>
    <row r="1651" spans="21:22" x14ac:dyDescent="0.2">
      <c r="U1651" s="77"/>
      <c r="V1651" s="64"/>
    </row>
    <row r="1652" spans="21:22" x14ac:dyDescent="0.2">
      <c r="U1652" s="77"/>
      <c r="V1652" s="64"/>
    </row>
    <row r="1653" spans="21:22" x14ac:dyDescent="0.2">
      <c r="U1653" s="77"/>
      <c r="V1653" s="64"/>
    </row>
    <row r="1654" spans="21:22" x14ac:dyDescent="0.2">
      <c r="U1654" s="77"/>
      <c r="V1654" s="64"/>
    </row>
    <row r="1655" spans="21:22" x14ac:dyDescent="0.2">
      <c r="U1655" s="77"/>
      <c r="V1655" s="64"/>
    </row>
    <row r="1656" spans="21:22" x14ac:dyDescent="0.2">
      <c r="U1656" s="77"/>
      <c r="V1656" s="64"/>
    </row>
    <row r="1657" spans="21:22" x14ac:dyDescent="0.2">
      <c r="U1657" s="77"/>
      <c r="V1657" s="64"/>
    </row>
    <row r="1658" spans="21:22" x14ac:dyDescent="0.2">
      <c r="U1658" s="77"/>
      <c r="V1658" s="64"/>
    </row>
    <row r="1659" spans="21:22" x14ac:dyDescent="0.2">
      <c r="U1659" s="77"/>
      <c r="V1659" s="64"/>
    </row>
    <row r="1660" spans="21:22" x14ac:dyDescent="0.2">
      <c r="U1660" s="77"/>
      <c r="V1660" s="64"/>
    </row>
    <row r="1661" spans="21:22" x14ac:dyDescent="0.2">
      <c r="U1661" s="77"/>
      <c r="V1661" s="64"/>
    </row>
    <row r="1662" spans="21:22" x14ac:dyDescent="0.2">
      <c r="U1662" s="77"/>
      <c r="V1662" s="64"/>
    </row>
    <row r="1663" spans="21:22" x14ac:dyDescent="0.2">
      <c r="U1663" s="77"/>
      <c r="V1663" s="64"/>
    </row>
    <row r="1664" spans="21:22" x14ac:dyDescent="0.2">
      <c r="U1664" s="77"/>
      <c r="V1664" s="64"/>
    </row>
    <row r="1665" spans="21:22" x14ac:dyDescent="0.2">
      <c r="U1665" s="77"/>
      <c r="V1665" s="64"/>
    </row>
    <row r="1666" spans="21:22" x14ac:dyDescent="0.2">
      <c r="U1666" s="77"/>
      <c r="V1666" s="64"/>
    </row>
    <row r="1667" spans="21:22" x14ac:dyDescent="0.2">
      <c r="U1667" s="77"/>
      <c r="V1667" s="64"/>
    </row>
    <row r="1668" spans="21:22" x14ac:dyDescent="0.2">
      <c r="U1668" s="77"/>
      <c r="V1668" s="64"/>
    </row>
    <row r="1669" spans="21:22" x14ac:dyDescent="0.2">
      <c r="U1669" s="77"/>
      <c r="V1669" s="64"/>
    </row>
    <row r="1670" spans="21:22" x14ac:dyDescent="0.2">
      <c r="U1670" s="77"/>
      <c r="V1670" s="64"/>
    </row>
    <row r="1671" spans="21:22" x14ac:dyDescent="0.2">
      <c r="U1671" s="77"/>
      <c r="V1671" s="64"/>
    </row>
    <row r="1672" spans="21:22" x14ac:dyDescent="0.2">
      <c r="U1672" s="77"/>
      <c r="V1672" s="64"/>
    </row>
    <row r="1673" spans="21:22" x14ac:dyDescent="0.2">
      <c r="U1673" s="77"/>
      <c r="V1673" s="64"/>
    </row>
    <row r="1674" spans="21:22" x14ac:dyDescent="0.2">
      <c r="U1674" s="77"/>
      <c r="V1674" s="64"/>
    </row>
    <row r="1675" spans="21:22" x14ac:dyDescent="0.2">
      <c r="U1675" s="77"/>
      <c r="V1675" s="64"/>
    </row>
    <row r="1676" spans="21:22" x14ac:dyDescent="0.2">
      <c r="U1676" s="77"/>
      <c r="V1676" s="64"/>
    </row>
    <row r="1677" spans="21:22" x14ac:dyDescent="0.2">
      <c r="U1677" s="77"/>
      <c r="V1677" s="64"/>
    </row>
    <row r="1678" spans="21:22" x14ac:dyDescent="0.2">
      <c r="U1678" s="77"/>
      <c r="V1678" s="64"/>
    </row>
    <row r="1679" spans="21:22" x14ac:dyDescent="0.2">
      <c r="U1679" s="77"/>
      <c r="V1679" s="64"/>
    </row>
    <row r="1680" spans="21:22" x14ac:dyDescent="0.2">
      <c r="U1680" s="77"/>
      <c r="V1680" s="64"/>
    </row>
    <row r="1681" spans="21:22" x14ac:dyDescent="0.2">
      <c r="U1681" s="77"/>
      <c r="V1681" s="64"/>
    </row>
    <row r="1682" spans="21:22" x14ac:dyDescent="0.2">
      <c r="U1682" s="77"/>
      <c r="V1682" s="64"/>
    </row>
    <row r="1683" spans="21:22" x14ac:dyDescent="0.2">
      <c r="U1683" s="77"/>
      <c r="V1683" s="64"/>
    </row>
    <row r="1684" spans="21:22" x14ac:dyDescent="0.2">
      <c r="U1684" s="77"/>
      <c r="V1684" s="64"/>
    </row>
    <row r="1685" spans="21:22" x14ac:dyDescent="0.2">
      <c r="U1685" s="77"/>
      <c r="V1685" s="64"/>
    </row>
    <row r="1686" spans="21:22" x14ac:dyDescent="0.2">
      <c r="U1686" s="77"/>
      <c r="V1686" s="64"/>
    </row>
    <row r="1687" spans="21:22" x14ac:dyDescent="0.2">
      <c r="U1687" s="77"/>
      <c r="V1687" s="64"/>
    </row>
    <row r="1688" spans="21:22" x14ac:dyDescent="0.2">
      <c r="U1688" s="77"/>
      <c r="V1688" s="64"/>
    </row>
    <row r="1689" spans="21:22" x14ac:dyDescent="0.2">
      <c r="U1689" s="77"/>
      <c r="V1689" s="64"/>
    </row>
    <row r="1690" spans="21:22" x14ac:dyDescent="0.2">
      <c r="U1690" s="77"/>
      <c r="V1690" s="64"/>
    </row>
    <row r="1691" spans="21:22" x14ac:dyDescent="0.2">
      <c r="U1691" s="77"/>
      <c r="V1691" s="64"/>
    </row>
    <row r="1692" spans="21:22" x14ac:dyDescent="0.2">
      <c r="U1692" s="77"/>
      <c r="V1692" s="64"/>
    </row>
    <row r="1693" spans="21:22" x14ac:dyDescent="0.2">
      <c r="U1693" s="77"/>
      <c r="V1693" s="64"/>
    </row>
    <row r="1694" spans="21:22" x14ac:dyDescent="0.2">
      <c r="U1694" s="77"/>
      <c r="V1694" s="64"/>
    </row>
    <row r="1695" spans="21:22" x14ac:dyDescent="0.2">
      <c r="U1695" s="77"/>
      <c r="V1695" s="64"/>
    </row>
    <row r="1696" spans="21:22" x14ac:dyDescent="0.2">
      <c r="U1696" s="77"/>
      <c r="V1696" s="64"/>
    </row>
    <row r="1697" spans="21:22" x14ac:dyDescent="0.2">
      <c r="U1697" s="77"/>
      <c r="V1697" s="64"/>
    </row>
    <row r="1698" spans="21:22" x14ac:dyDescent="0.2">
      <c r="U1698" s="77"/>
      <c r="V1698" s="64"/>
    </row>
    <row r="1699" spans="21:22" x14ac:dyDescent="0.2">
      <c r="U1699" s="77"/>
      <c r="V1699" s="64"/>
    </row>
    <row r="1700" spans="21:22" x14ac:dyDescent="0.2">
      <c r="U1700" s="77"/>
      <c r="V1700" s="64"/>
    </row>
    <row r="1701" spans="21:22" x14ac:dyDescent="0.2">
      <c r="U1701" s="77"/>
      <c r="V1701" s="64"/>
    </row>
    <row r="1702" spans="21:22" x14ac:dyDescent="0.2">
      <c r="U1702" s="77"/>
      <c r="V1702" s="64"/>
    </row>
    <row r="1703" spans="21:22" x14ac:dyDescent="0.2">
      <c r="U1703" s="77"/>
      <c r="V1703" s="64"/>
    </row>
    <row r="1704" spans="21:22" x14ac:dyDescent="0.2">
      <c r="U1704" s="77"/>
      <c r="V1704" s="64"/>
    </row>
    <row r="1705" spans="21:22" x14ac:dyDescent="0.2">
      <c r="U1705" s="77"/>
      <c r="V1705" s="64"/>
    </row>
    <row r="1706" spans="21:22" x14ac:dyDescent="0.2">
      <c r="U1706" s="77"/>
      <c r="V1706" s="64"/>
    </row>
    <row r="1707" spans="21:22" x14ac:dyDescent="0.2">
      <c r="U1707" s="77"/>
      <c r="V1707" s="64"/>
    </row>
    <row r="1708" spans="21:22" x14ac:dyDescent="0.2">
      <c r="U1708" s="77"/>
      <c r="V1708" s="64"/>
    </row>
    <row r="1709" spans="21:22" x14ac:dyDescent="0.2">
      <c r="U1709" s="77"/>
      <c r="V1709" s="64"/>
    </row>
    <row r="1710" spans="21:22" x14ac:dyDescent="0.2">
      <c r="U1710" s="77"/>
      <c r="V1710" s="64"/>
    </row>
    <row r="1711" spans="21:22" x14ac:dyDescent="0.2">
      <c r="U1711" s="77"/>
      <c r="V1711" s="64"/>
    </row>
    <row r="1712" spans="21:22" x14ac:dyDescent="0.2">
      <c r="U1712" s="77"/>
      <c r="V1712" s="64"/>
    </row>
    <row r="1713" spans="21:22" x14ac:dyDescent="0.2">
      <c r="U1713" s="77"/>
      <c r="V1713" s="64"/>
    </row>
    <row r="1714" spans="21:22" x14ac:dyDescent="0.2">
      <c r="U1714" s="77"/>
      <c r="V1714" s="64"/>
    </row>
    <row r="1715" spans="21:22" x14ac:dyDescent="0.2">
      <c r="U1715" s="77"/>
      <c r="V1715" s="64"/>
    </row>
    <row r="1716" spans="21:22" x14ac:dyDescent="0.2">
      <c r="U1716" s="77"/>
      <c r="V1716" s="64"/>
    </row>
    <row r="1717" spans="21:22" x14ac:dyDescent="0.2">
      <c r="U1717" s="77"/>
      <c r="V1717" s="64"/>
    </row>
    <row r="1718" spans="21:22" x14ac:dyDescent="0.2">
      <c r="U1718" s="77"/>
      <c r="V1718" s="64"/>
    </row>
    <row r="1719" spans="21:22" x14ac:dyDescent="0.2">
      <c r="U1719" s="77"/>
      <c r="V1719" s="64"/>
    </row>
    <row r="1720" spans="21:22" x14ac:dyDescent="0.2">
      <c r="U1720" s="77"/>
      <c r="V1720" s="64"/>
    </row>
    <row r="1721" spans="21:22" x14ac:dyDescent="0.2">
      <c r="U1721" s="77"/>
      <c r="V1721" s="64"/>
    </row>
    <row r="1722" spans="21:22" x14ac:dyDescent="0.2">
      <c r="U1722" s="77"/>
      <c r="V1722" s="64"/>
    </row>
    <row r="1723" spans="21:22" x14ac:dyDescent="0.2">
      <c r="U1723" s="77"/>
      <c r="V1723" s="64"/>
    </row>
    <row r="1724" spans="21:22" x14ac:dyDescent="0.2">
      <c r="U1724" s="77"/>
      <c r="V1724" s="64"/>
    </row>
    <row r="1725" spans="21:22" x14ac:dyDescent="0.2">
      <c r="U1725" s="77"/>
      <c r="V1725" s="64"/>
    </row>
    <row r="1726" spans="21:22" x14ac:dyDescent="0.2">
      <c r="U1726" s="77"/>
      <c r="V1726" s="64"/>
    </row>
    <row r="1727" spans="21:22" x14ac:dyDescent="0.2">
      <c r="U1727" s="77"/>
      <c r="V1727" s="64"/>
    </row>
    <row r="1728" spans="21:22" x14ac:dyDescent="0.2">
      <c r="U1728" s="77"/>
      <c r="V1728" s="64"/>
    </row>
    <row r="1729" spans="21:22" x14ac:dyDescent="0.2">
      <c r="U1729" s="77"/>
      <c r="V1729" s="64"/>
    </row>
    <row r="1730" spans="21:22" x14ac:dyDescent="0.2">
      <c r="U1730" s="77"/>
      <c r="V1730" s="64"/>
    </row>
    <row r="1731" spans="21:22" x14ac:dyDescent="0.2">
      <c r="U1731" s="77"/>
      <c r="V1731" s="64"/>
    </row>
    <row r="1732" spans="21:22" x14ac:dyDescent="0.2">
      <c r="U1732" s="77"/>
      <c r="V1732" s="64"/>
    </row>
    <row r="1733" spans="21:22" x14ac:dyDescent="0.2">
      <c r="U1733" s="77"/>
      <c r="V1733" s="64"/>
    </row>
    <row r="1734" spans="21:22" x14ac:dyDescent="0.2">
      <c r="U1734" s="77"/>
      <c r="V1734" s="64"/>
    </row>
    <row r="1735" spans="21:22" x14ac:dyDescent="0.2">
      <c r="U1735" s="77"/>
      <c r="V1735" s="64"/>
    </row>
    <row r="1736" spans="21:22" x14ac:dyDescent="0.2">
      <c r="U1736" s="77"/>
      <c r="V1736" s="64"/>
    </row>
    <row r="1737" spans="21:22" x14ac:dyDescent="0.2">
      <c r="U1737" s="77"/>
      <c r="V1737" s="64"/>
    </row>
    <row r="1738" spans="21:22" x14ac:dyDescent="0.2">
      <c r="U1738" s="77"/>
      <c r="V1738" s="64"/>
    </row>
    <row r="1739" spans="21:22" x14ac:dyDescent="0.2">
      <c r="U1739" s="77"/>
      <c r="V1739" s="64"/>
    </row>
    <row r="1740" spans="21:22" x14ac:dyDescent="0.2">
      <c r="U1740" s="77"/>
      <c r="V1740" s="64"/>
    </row>
    <row r="1741" spans="21:22" x14ac:dyDescent="0.2">
      <c r="U1741" s="77"/>
      <c r="V1741" s="64"/>
    </row>
    <row r="1742" spans="21:22" x14ac:dyDescent="0.2">
      <c r="U1742" s="77"/>
      <c r="V1742" s="64"/>
    </row>
    <row r="1743" spans="21:22" x14ac:dyDescent="0.2">
      <c r="U1743" s="77"/>
      <c r="V1743" s="64"/>
    </row>
    <row r="1744" spans="21:22" x14ac:dyDescent="0.2">
      <c r="U1744" s="77"/>
      <c r="V1744" s="64"/>
    </row>
    <row r="1745" spans="21:22" x14ac:dyDescent="0.2">
      <c r="U1745" s="77"/>
      <c r="V1745" s="64"/>
    </row>
    <row r="1746" spans="21:22" x14ac:dyDescent="0.2">
      <c r="U1746" s="77"/>
      <c r="V1746" s="64"/>
    </row>
    <row r="1747" spans="21:22" x14ac:dyDescent="0.2">
      <c r="U1747" s="77"/>
      <c r="V1747" s="64"/>
    </row>
    <row r="1748" spans="21:22" x14ac:dyDescent="0.2">
      <c r="U1748" s="77"/>
      <c r="V1748" s="64"/>
    </row>
    <row r="1749" spans="21:22" x14ac:dyDescent="0.2">
      <c r="U1749" s="77"/>
      <c r="V1749" s="64"/>
    </row>
    <row r="1750" spans="21:22" x14ac:dyDescent="0.2">
      <c r="U1750" s="77"/>
      <c r="V1750" s="64"/>
    </row>
    <row r="1751" spans="21:22" x14ac:dyDescent="0.2">
      <c r="U1751" s="77"/>
      <c r="V1751" s="64"/>
    </row>
    <row r="1752" spans="21:22" x14ac:dyDescent="0.2">
      <c r="U1752" s="77"/>
      <c r="V1752" s="64"/>
    </row>
    <row r="1753" spans="21:22" x14ac:dyDescent="0.2">
      <c r="U1753" s="77"/>
      <c r="V1753" s="64"/>
    </row>
    <row r="1754" spans="21:22" x14ac:dyDescent="0.2">
      <c r="U1754" s="77"/>
      <c r="V1754" s="64"/>
    </row>
    <row r="1755" spans="21:22" x14ac:dyDescent="0.2">
      <c r="U1755" s="77"/>
      <c r="V1755" s="64"/>
    </row>
    <row r="1756" spans="21:22" x14ac:dyDescent="0.2">
      <c r="U1756" s="77"/>
      <c r="V1756" s="64"/>
    </row>
    <row r="1757" spans="21:22" x14ac:dyDescent="0.2">
      <c r="U1757" s="77"/>
      <c r="V1757" s="64"/>
    </row>
    <row r="1758" spans="21:22" x14ac:dyDescent="0.2">
      <c r="U1758" s="77"/>
      <c r="V1758" s="64"/>
    </row>
    <row r="1759" spans="21:22" x14ac:dyDescent="0.2">
      <c r="U1759" s="77"/>
      <c r="V1759" s="64"/>
    </row>
    <row r="1760" spans="21:22" x14ac:dyDescent="0.2">
      <c r="U1760" s="77"/>
      <c r="V1760" s="64"/>
    </row>
    <row r="1761" spans="21:22" x14ac:dyDescent="0.2">
      <c r="U1761" s="77"/>
      <c r="V1761" s="64"/>
    </row>
    <row r="1762" spans="21:22" x14ac:dyDescent="0.2">
      <c r="U1762" s="77"/>
      <c r="V1762" s="64"/>
    </row>
    <row r="1763" spans="21:22" x14ac:dyDescent="0.2">
      <c r="U1763" s="77"/>
      <c r="V1763" s="64"/>
    </row>
    <row r="1764" spans="21:22" x14ac:dyDescent="0.2">
      <c r="U1764" s="77"/>
      <c r="V1764" s="64"/>
    </row>
    <row r="1765" spans="21:22" x14ac:dyDescent="0.2">
      <c r="U1765" s="77"/>
      <c r="V1765" s="64"/>
    </row>
    <row r="1766" spans="21:22" x14ac:dyDescent="0.2">
      <c r="U1766" s="77"/>
      <c r="V1766" s="64"/>
    </row>
    <row r="1767" spans="21:22" x14ac:dyDescent="0.2">
      <c r="U1767" s="77"/>
      <c r="V1767" s="64"/>
    </row>
    <row r="1768" spans="21:22" x14ac:dyDescent="0.2">
      <c r="U1768" s="77"/>
      <c r="V1768" s="64"/>
    </row>
    <row r="1769" spans="21:22" x14ac:dyDescent="0.2">
      <c r="U1769" s="77"/>
      <c r="V1769" s="64"/>
    </row>
    <row r="1770" spans="21:22" x14ac:dyDescent="0.2">
      <c r="U1770" s="77"/>
      <c r="V1770" s="64"/>
    </row>
    <row r="1771" spans="21:22" x14ac:dyDescent="0.2">
      <c r="U1771" s="77"/>
      <c r="V1771" s="64"/>
    </row>
    <row r="1772" spans="21:22" x14ac:dyDescent="0.2">
      <c r="U1772" s="77"/>
      <c r="V1772" s="64"/>
    </row>
    <row r="1773" spans="21:22" x14ac:dyDescent="0.2">
      <c r="U1773" s="77"/>
      <c r="V1773" s="64"/>
    </row>
    <row r="1774" spans="21:22" x14ac:dyDescent="0.2">
      <c r="U1774" s="77"/>
      <c r="V1774" s="64"/>
    </row>
    <row r="1775" spans="21:22" x14ac:dyDescent="0.2">
      <c r="U1775" s="77"/>
      <c r="V1775" s="64"/>
    </row>
    <row r="1776" spans="21:22" x14ac:dyDescent="0.2">
      <c r="U1776" s="77"/>
      <c r="V1776" s="64"/>
    </row>
    <row r="1777" spans="21:22" x14ac:dyDescent="0.2">
      <c r="U1777" s="77"/>
      <c r="V1777" s="64"/>
    </row>
    <row r="1778" spans="21:22" x14ac:dyDescent="0.2">
      <c r="U1778" s="77"/>
      <c r="V1778" s="64"/>
    </row>
    <row r="1779" spans="21:22" x14ac:dyDescent="0.2">
      <c r="U1779" s="77"/>
      <c r="V1779" s="64"/>
    </row>
    <row r="1780" spans="21:22" x14ac:dyDescent="0.2">
      <c r="U1780" s="77"/>
      <c r="V1780" s="64"/>
    </row>
    <row r="1781" spans="21:22" x14ac:dyDescent="0.2">
      <c r="U1781" s="77"/>
      <c r="V1781" s="64"/>
    </row>
    <row r="1782" spans="21:22" x14ac:dyDescent="0.2">
      <c r="U1782" s="77"/>
      <c r="V1782" s="64"/>
    </row>
    <row r="1783" spans="21:22" x14ac:dyDescent="0.2">
      <c r="U1783" s="77"/>
      <c r="V1783" s="64"/>
    </row>
    <row r="1784" spans="21:22" x14ac:dyDescent="0.2">
      <c r="U1784" s="77"/>
      <c r="V1784" s="64"/>
    </row>
    <row r="1785" spans="21:22" x14ac:dyDescent="0.2">
      <c r="U1785" s="77"/>
      <c r="V1785" s="64"/>
    </row>
    <row r="1786" spans="21:22" x14ac:dyDescent="0.2">
      <c r="U1786" s="77"/>
      <c r="V1786" s="64"/>
    </row>
    <row r="1787" spans="21:22" x14ac:dyDescent="0.2">
      <c r="U1787" s="77"/>
      <c r="V1787" s="64"/>
    </row>
    <row r="1788" spans="21:22" x14ac:dyDescent="0.2">
      <c r="U1788" s="77"/>
      <c r="V1788" s="64"/>
    </row>
    <row r="1789" spans="21:22" x14ac:dyDescent="0.2">
      <c r="U1789" s="77"/>
      <c r="V1789" s="64"/>
    </row>
    <row r="1790" spans="21:22" x14ac:dyDescent="0.2">
      <c r="U1790" s="77"/>
      <c r="V1790" s="64"/>
    </row>
    <row r="1791" spans="21:22" x14ac:dyDescent="0.2">
      <c r="U1791" s="77"/>
      <c r="V1791" s="64"/>
    </row>
    <row r="1792" spans="21:22" x14ac:dyDescent="0.2">
      <c r="U1792" s="77"/>
      <c r="V1792" s="64"/>
    </row>
    <row r="1793" spans="21:22" x14ac:dyDescent="0.2">
      <c r="U1793" s="77"/>
      <c r="V1793" s="64"/>
    </row>
    <row r="1794" spans="21:22" x14ac:dyDescent="0.2">
      <c r="U1794" s="77"/>
      <c r="V1794" s="64"/>
    </row>
    <row r="1795" spans="21:22" x14ac:dyDescent="0.2">
      <c r="U1795" s="77"/>
      <c r="V1795" s="64"/>
    </row>
    <row r="1796" spans="21:22" x14ac:dyDescent="0.2">
      <c r="U1796" s="77"/>
      <c r="V1796" s="64"/>
    </row>
    <row r="1797" spans="21:22" x14ac:dyDescent="0.2">
      <c r="U1797" s="77"/>
      <c r="V1797" s="64"/>
    </row>
    <row r="1798" spans="21:22" x14ac:dyDescent="0.2">
      <c r="U1798" s="77"/>
      <c r="V1798" s="64"/>
    </row>
    <row r="1799" spans="21:22" x14ac:dyDescent="0.2">
      <c r="U1799" s="77"/>
      <c r="V1799" s="64"/>
    </row>
    <row r="1800" spans="21:22" x14ac:dyDescent="0.2">
      <c r="U1800" s="77"/>
      <c r="V1800" s="64"/>
    </row>
    <row r="1801" spans="21:22" x14ac:dyDescent="0.2">
      <c r="U1801" s="77"/>
      <c r="V1801" s="64"/>
    </row>
    <row r="1802" spans="21:22" x14ac:dyDescent="0.2">
      <c r="U1802" s="77"/>
      <c r="V1802" s="64"/>
    </row>
    <row r="1803" spans="21:22" x14ac:dyDescent="0.2">
      <c r="U1803" s="77"/>
      <c r="V1803" s="64"/>
    </row>
    <row r="1804" spans="21:22" x14ac:dyDescent="0.2">
      <c r="U1804" s="77"/>
      <c r="V1804" s="64"/>
    </row>
    <row r="1805" spans="21:22" x14ac:dyDescent="0.2">
      <c r="U1805" s="77"/>
      <c r="V1805" s="64"/>
    </row>
    <row r="1806" spans="21:22" x14ac:dyDescent="0.2">
      <c r="U1806" s="77"/>
      <c r="V1806" s="64"/>
    </row>
    <row r="1807" spans="21:22" x14ac:dyDescent="0.2">
      <c r="U1807" s="77"/>
      <c r="V1807" s="64"/>
    </row>
    <row r="1808" spans="21:22" x14ac:dyDescent="0.2">
      <c r="U1808" s="77"/>
      <c r="V1808" s="64"/>
    </row>
    <row r="1809" spans="21:22" x14ac:dyDescent="0.2">
      <c r="U1809" s="77"/>
      <c r="V1809" s="64"/>
    </row>
    <row r="1810" spans="21:22" x14ac:dyDescent="0.2">
      <c r="U1810" s="77"/>
      <c r="V1810" s="64"/>
    </row>
    <row r="1811" spans="21:22" x14ac:dyDescent="0.2">
      <c r="U1811" s="77"/>
      <c r="V1811" s="64"/>
    </row>
    <row r="1812" spans="21:22" x14ac:dyDescent="0.2">
      <c r="U1812" s="77"/>
      <c r="V1812" s="64"/>
    </row>
    <row r="1813" spans="21:22" x14ac:dyDescent="0.2">
      <c r="U1813" s="77"/>
      <c r="V1813" s="64"/>
    </row>
    <row r="1814" spans="21:22" x14ac:dyDescent="0.2">
      <c r="U1814" s="77"/>
      <c r="V1814" s="64"/>
    </row>
    <row r="1815" spans="21:22" x14ac:dyDescent="0.2">
      <c r="U1815" s="77"/>
      <c r="V1815" s="64"/>
    </row>
    <row r="1816" spans="21:22" x14ac:dyDescent="0.2">
      <c r="U1816" s="77"/>
      <c r="V1816" s="64"/>
    </row>
    <row r="1817" spans="21:22" x14ac:dyDescent="0.2">
      <c r="U1817" s="77"/>
      <c r="V1817" s="64"/>
    </row>
    <row r="1818" spans="21:22" x14ac:dyDescent="0.2">
      <c r="U1818" s="77"/>
      <c r="V1818" s="64"/>
    </row>
    <row r="1819" spans="21:22" x14ac:dyDescent="0.2">
      <c r="U1819" s="77"/>
      <c r="V1819" s="64"/>
    </row>
    <row r="1820" spans="21:22" x14ac:dyDescent="0.2">
      <c r="U1820" s="77"/>
      <c r="V1820" s="64"/>
    </row>
    <row r="1821" spans="21:22" x14ac:dyDescent="0.2">
      <c r="U1821" s="77"/>
      <c r="V1821" s="64"/>
    </row>
    <row r="1822" spans="21:22" x14ac:dyDescent="0.2">
      <c r="U1822" s="77"/>
      <c r="V1822" s="64"/>
    </row>
    <row r="1823" spans="21:22" x14ac:dyDescent="0.2">
      <c r="U1823" s="77"/>
      <c r="V1823" s="64"/>
    </row>
    <row r="1824" spans="21:22" x14ac:dyDescent="0.2">
      <c r="U1824" s="77"/>
      <c r="V1824" s="64"/>
    </row>
    <row r="1825" spans="21:22" x14ac:dyDescent="0.2">
      <c r="U1825" s="77"/>
      <c r="V1825" s="64"/>
    </row>
    <row r="1826" spans="21:22" x14ac:dyDescent="0.2">
      <c r="U1826" s="77"/>
      <c r="V1826" s="64"/>
    </row>
    <row r="1827" spans="21:22" x14ac:dyDescent="0.2">
      <c r="U1827" s="77"/>
      <c r="V1827" s="64"/>
    </row>
    <row r="1828" spans="21:22" x14ac:dyDescent="0.2">
      <c r="U1828" s="77"/>
      <c r="V1828" s="64"/>
    </row>
    <row r="1829" spans="21:22" x14ac:dyDescent="0.2">
      <c r="U1829" s="77"/>
      <c r="V1829" s="64"/>
    </row>
    <row r="1830" spans="21:22" x14ac:dyDescent="0.2">
      <c r="U1830" s="77"/>
      <c r="V1830" s="64"/>
    </row>
    <row r="1831" spans="21:22" x14ac:dyDescent="0.2">
      <c r="U1831" s="77"/>
      <c r="V1831" s="64"/>
    </row>
    <row r="1832" spans="21:22" x14ac:dyDescent="0.2">
      <c r="U1832" s="77"/>
      <c r="V1832" s="64"/>
    </row>
    <row r="1833" spans="21:22" x14ac:dyDescent="0.2">
      <c r="U1833" s="77"/>
      <c r="V1833" s="64"/>
    </row>
    <row r="1834" spans="21:22" x14ac:dyDescent="0.2">
      <c r="U1834" s="77"/>
      <c r="V1834" s="64"/>
    </row>
    <row r="1835" spans="21:22" x14ac:dyDescent="0.2">
      <c r="U1835" s="77"/>
      <c r="V1835" s="64"/>
    </row>
    <row r="1836" spans="21:22" x14ac:dyDescent="0.2">
      <c r="U1836" s="77"/>
      <c r="V1836" s="64"/>
    </row>
    <row r="1837" spans="21:22" x14ac:dyDescent="0.2">
      <c r="U1837" s="77"/>
      <c r="V1837" s="64"/>
    </row>
    <row r="1838" spans="21:22" x14ac:dyDescent="0.2">
      <c r="U1838" s="77"/>
      <c r="V1838" s="64"/>
    </row>
    <row r="1839" spans="21:22" x14ac:dyDescent="0.2">
      <c r="U1839" s="77"/>
      <c r="V1839" s="64"/>
    </row>
    <row r="1840" spans="21:22" x14ac:dyDescent="0.2">
      <c r="U1840" s="77"/>
      <c r="V1840" s="64"/>
    </row>
    <row r="1841" spans="21:22" x14ac:dyDescent="0.2">
      <c r="U1841" s="77"/>
      <c r="V1841" s="64"/>
    </row>
    <row r="1842" spans="21:22" x14ac:dyDescent="0.2">
      <c r="U1842" s="77"/>
      <c r="V1842" s="64"/>
    </row>
    <row r="1843" spans="21:22" x14ac:dyDescent="0.2">
      <c r="U1843" s="77"/>
      <c r="V1843" s="64"/>
    </row>
    <row r="1844" spans="21:22" x14ac:dyDescent="0.2">
      <c r="U1844" s="77"/>
      <c r="V1844" s="64"/>
    </row>
    <row r="1845" spans="21:22" x14ac:dyDescent="0.2">
      <c r="U1845" s="77"/>
      <c r="V1845" s="64"/>
    </row>
    <row r="1846" spans="21:22" x14ac:dyDescent="0.2">
      <c r="U1846" s="77"/>
      <c r="V1846" s="64"/>
    </row>
    <row r="1847" spans="21:22" x14ac:dyDescent="0.2">
      <c r="U1847" s="77"/>
      <c r="V1847" s="64"/>
    </row>
    <row r="1848" spans="21:22" x14ac:dyDescent="0.2">
      <c r="U1848" s="77"/>
      <c r="V1848" s="64"/>
    </row>
    <row r="1849" spans="21:22" x14ac:dyDescent="0.2">
      <c r="U1849" s="77"/>
      <c r="V1849" s="64"/>
    </row>
    <row r="1850" spans="21:22" x14ac:dyDescent="0.2">
      <c r="U1850" s="77"/>
      <c r="V1850" s="64"/>
    </row>
    <row r="1851" spans="21:22" x14ac:dyDescent="0.2">
      <c r="U1851" s="77"/>
      <c r="V1851" s="64"/>
    </row>
    <row r="1852" spans="21:22" x14ac:dyDescent="0.2">
      <c r="U1852" s="77"/>
      <c r="V1852" s="64"/>
    </row>
    <row r="1853" spans="21:22" x14ac:dyDescent="0.2">
      <c r="U1853" s="77"/>
      <c r="V1853" s="64"/>
    </row>
    <row r="1854" spans="21:22" x14ac:dyDescent="0.2">
      <c r="U1854" s="77"/>
      <c r="V1854" s="64"/>
    </row>
    <row r="1855" spans="21:22" x14ac:dyDescent="0.2">
      <c r="U1855" s="77"/>
      <c r="V1855" s="64"/>
    </row>
    <row r="1856" spans="21:22" x14ac:dyDescent="0.2">
      <c r="U1856" s="77"/>
      <c r="V1856" s="64"/>
    </row>
    <row r="1857" spans="21:22" x14ac:dyDescent="0.2">
      <c r="U1857" s="77"/>
      <c r="V1857" s="64"/>
    </row>
    <row r="1858" spans="21:22" x14ac:dyDescent="0.2">
      <c r="U1858" s="77"/>
      <c r="V1858" s="64"/>
    </row>
    <row r="1859" spans="21:22" x14ac:dyDescent="0.2">
      <c r="U1859" s="77"/>
      <c r="V1859" s="64"/>
    </row>
    <row r="1860" spans="21:22" x14ac:dyDescent="0.2">
      <c r="U1860" s="77"/>
      <c r="V1860" s="64"/>
    </row>
    <row r="1861" spans="21:22" x14ac:dyDescent="0.2">
      <c r="U1861" s="77"/>
      <c r="V1861" s="64"/>
    </row>
    <row r="1862" spans="21:22" x14ac:dyDescent="0.2">
      <c r="U1862" s="77"/>
      <c r="V1862" s="64"/>
    </row>
    <row r="1863" spans="21:22" x14ac:dyDescent="0.2">
      <c r="U1863" s="77"/>
      <c r="V1863" s="64"/>
    </row>
    <row r="1864" spans="21:22" x14ac:dyDescent="0.2">
      <c r="U1864" s="77"/>
      <c r="V1864" s="64"/>
    </row>
    <row r="1865" spans="21:22" x14ac:dyDescent="0.2">
      <c r="U1865" s="77"/>
      <c r="V1865" s="64"/>
    </row>
    <row r="1866" spans="21:22" x14ac:dyDescent="0.2">
      <c r="U1866" s="77"/>
      <c r="V1866" s="64"/>
    </row>
    <row r="1867" spans="21:22" x14ac:dyDescent="0.2">
      <c r="U1867" s="77"/>
      <c r="V1867" s="64"/>
    </row>
    <row r="1868" spans="21:22" x14ac:dyDescent="0.2">
      <c r="U1868" s="77"/>
      <c r="V1868" s="64"/>
    </row>
    <row r="1869" spans="21:22" x14ac:dyDescent="0.2">
      <c r="U1869" s="77"/>
      <c r="V1869" s="64"/>
    </row>
    <row r="1870" spans="21:22" x14ac:dyDescent="0.2">
      <c r="U1870" s="77"/>
      <c r="V1870" s="64"/>
    </row>
    <row r="1871" spans="21:22" x14ac:dyDescent="0.2">
      <c r="U1871" s="77"/>
      <c r="V1871" s="64"/>
    </row>
    <row r="1872" spans="21:22" x14ac:dyDescent="0.2">
      <c r="U1872" s="77"/>
      <c r="V1872" s="64"/>
    </row>
    <row r="1873" spans="21:22" x14ac:dyDescent="0.2">
      <c r="U1873" s="77"/>
      <c r="V1873" s="64"/>
    </row>
    <row r="1874" spans="21:22" x14ac:dyDescent="0.2">
      <c r="U1874" s="77"/>
      <c r="V1874" s="64"/>
    </row>
    <row r="1875" spans="21:22" x14ac:dyDescent="0.2">
      <c r="U1875" s="77"/>
      <c r="V1875" s="64"/>
    </row>
    <row r="1876" spans="21:22" x14ac:dyDescent="0.2">
      <c r="U1876" s="77"/>
      <c r="V1876" s="64"/>
    </row>
    <row r="1877" spans="21:22" x14ac:dyDescent="0.2">
      <c r="U1877" s="77"/>
      <c r="V1877" s="64"/>
    </row>
    <row r="1878" spans="21:22" x14ac:dyDescent="0.2">
      <c r="U1878" s="77"/>
      <c r="V1878" s="64"/>
    </row>
    <row r="1879" spans="21:22" x14ac:dyDescent="0.2">
      <c r="U1879" s="77"/>
      <c r="V1879" s="64"/>
    </row>
    <row r="1880" spans="21:22" x14ac:dyDescent="0.2">
      <c r="U1880" s="77"/>
      <c r="V1880" s="64"/>
    </row>
    <row r="1881" spans="21:22" x14ac:dyDescent="0.2">
      <c r="U1881" s="77"/>
      <c r="V1881" s="64"/>
    </row>
    <row r="1882" spans="21:22" x14ac:dyDescent="0.2">
      <c r="U1882" s="77"/>
      <c r="V1882" s="64"/>
    </row>
    <row r="1883" spans="21:22" x14ac:dyDescent="0.2">
      <c r="U1883" s="77"/>
      <c r="V1883" s="64"/>
    </row>
    <row r="1884" spans="21:22" x14ac:dyDescent="0.2">
      <c r="U1884" s="77"/>
      <c r="V1884" s="64"/>
    </row>
    <row r="1885" spans="21:22" x14ac:dyDescent="0.2">
      <c r="U1885" s="77"/>
      <c r="V1885" s="64"/>
    </row>
    <row r="1886" spans="21:22" x14ac:dyDescent="0.2">
      <c r="U1886" s="77"/>
      <c r="V1886" s="64"/>
    </row>
    <row r="1887" spans="21:22" x14ac:dyDescent="0.2">
      <c r="U1887" s="77"/>
      <c r="V1887" s="64"/>
    </row>
    <row r="1888" spans="21:22" x14ac:dyDescent="0.2">
      <c r="U1888" s="77"/>
      <c r="V1888" s="64"/>
    </row>
    <row r="1889" spans="21:22" x14ac:dyDescent="0.2">
      <c r="U1889" s="77"/>
      <c r="V1889" s="64"/>
    </row>
    <row r="1890" spans="21:22" x14ac:dyDescent="0.2">
      <c r="U1890" s="77"/>
      <c r="V1890" s="64"/>
    </row>
    <row r="1891" spans="21:22" x14ac:dyDescent="0.2">
      <c r="U1891" s="77"/>
      <c r="V1891" s="64"/>
    </row>
    <row r="1892" spans="21:22" x14ac:dyDescent="0.2">
      <c r="U1892" s="77"/>
      <c r="V1892" s="64"/>
    </row>
    <row r="1893" spans="21:22" x14ac:dyDescent="0.2">
      <c r="U1893" s="77"/>
      <c r="V1893" s="64"/>
    </row>
    <row r="1894" spans="21:22" x14ac:dyDescent="0.2">
      <c r="U1894" s="77"/>
      <c r="V1894" s="64"/>
    </row>
    <row r="1895" spans="21:22" x14ac:dyDescent="0.2">
      <c r="U1895" s="77"/>
      <c r="V1895" s="64"/>
    </row>
    <row r="1896" spans="21:22" x14ac:dyDescent="0.2">
      <c r="U1896" s="77"/>
      <c r="V1896" s="64"/>
    </row>
    <row r="1897" spans="21:22" x14ac:dyDescent="0.2">
      <c r="U1897" s="77"/>
      <c r="V1897" s="64"/>
    </row>
    <row r="1898" spans="21:22" x14ac:dyDescent="0.2">
      <c r="U1898" s="77"/>
      <c r="V1898" s="64"/>
    </row>
    <row r="1899" spans="21:22" x14ac:dyDescent="0.2">
      <c r="U1899" s="77"/>
      <c r="V1899" s="64"/>
    </row>
    <row r="1900" spans="21:22" x14ac:dyDescent="0.2">
      <c r="U1900" s="77"/>
      <c r="V1900" s="64"/>
    </row>
    <row r="1901" spans="21:22" x14ac:dyDescent="0.2">
      <c r="U1901" s="77"/>
      <c r="V1901" s="64"/>
    </row>
    <row r="1902" spans="21:22" x14ac:dyDescent="0.2">
      <c r="U1902" s="77"/>
      <c r="V1902" s="64"/>
    </row>
    <row r="1903" spans="21:22" x14ac:dyDescent="0.2">
      <c r="U1903" s="77"/>
      <c r="V1903" s="64"/>
    </row>
    <row r="1904" spans="21:22" x14ac:dyDescent="0.2">
      <c r="U1904" s="77"/>
      <c r="V1904" s="64"/>
    </row>
    <row r="1905" spans="21:22" x14ac:dyDescent="0.2">
      <c r="U1905" s="77"/>
      <c r="V1905" s="64"/>
    </row>
    <row r="1906" spans="21:22" x14ac:dyDescent="0.2">
      <c r="U1906" s="77"/>
      <c r="V1906" s="64"/>
    </row>
    <row r="1907" spans="21:22" x14ac:dyDescent="0.2">
      <c r="U1907" s="77"/>
      <c r="V1907" s="64"/>
    </row>
    <row r="1908" spans="21:22" x14ac:dyDescent="0.2">
      <c r="U1908" s="77"/>
      <c r="V1908" s="64"/>
    </row>
    <row r="1909" spans="21:22" x14ac:dyDescent="0.2">
      <c r="U1909" s="77"/>
      <c r="V1909" s="64"/>
    </row>
    <row r="1910" spans="21:22" x14ac:dyDescent="0.2">
      <c r="U1910" s="77"/>
      <c r="V1910" s="64"/>
    </row>
    <row r="1911" spans="21:22" x14ac:dyDescent="0.2">
      <c r="U1911" s="77"/>
      <c r="V1911" s="64"/>
    </row>
    <row r="1912" spans="21:22" x14ac:dyDescent="0.2">
      <c r="U1912" s="77"/>
      <c r="V1912" s="64"/>
    </row>
    <row r="1913" spans="21:22" x14ac:dyDescent="0.2">
      <c r="U1913" s="77"/>
      <c r="V1913" s="64"/>
    </row>
    <row r="1914" spans="21:22" x14ac:dyDescent="0.2">
      <c r="U1914" s="77"/>
      <c r="V1914" s="64"/>
    </row>
    <row r="1915" spans="21:22" x14ac:dyDescent="0.2">
      <c r="U1915" s="77"/>
      <c r="V1915" s="64"/>
    </row>
    <row r="1916" spans="21:22" x14ac:dyDescent="0.2">
      <c r="U1916" s="77"/>
      <c r="V1916" s="64"/>
    </row>
    <row r="1917" spans="21:22" x14ac:dyDescent="0.2">
      <c r="U1917" s="77"/>
      <c r="V1917" s="64"/>
    </row>
    <row r="1918" spans="21:22" x14ac:dyDescent="0.2">
      <c r="U1918" s="77"/>
      <c r="V1918" s="64"/>
    </row>
    <row r="1919" spans="21:22" x14ac:dyDescent="0.2">
      <c r="U1919" s="77"/>
      <c r="V1919" s="64"/>
    </row>
    <row r="1920" spans="21:22" x14ac:dyDescent="0.2">
      <c r="U1920" s="77"/>
      <c r="V1920" s="64"/>
    </row>
    <row r="1921" spans="21:22" x14ac:dyDescent="0.2">
      <c r="U1921" s="77"/>
      <c r="V1921" s="64"/>
    </row>
    <row r="1922" spans="21:22" x14ac:dyDescent="0.2">
      <c r="U1922" s="77"/>
      <c r="V1922" s="64"/>
    </row>
    <row r="1923" spans="21:22" x14ac:dyDescent="0.2">
      <c r="U1923" s="77"/>
      <c r="V1923" s="64"/>
    </row>
    <row r="1924" spans="21:22" x14ac:dyDescent="0.2">
      <c r="U1924" s="77"/>
      <c r="V1924" s="64"/>
    </row>
    <row r="1925" spans="21:22" x14ac:dyDescent="0.2">
      <c r="U1925" s="77"/>
      <c r="V1925" s="64"/>
    </row>
    <row r="1926" spans="21:22" x14ac:dyDescent="0.2">
      <c r="U1926" s="77"/>
      <c r="V1926" s="64"/>
    </row>
    <row r="1927" spans="21:22" x14ac:dyDescent="0.2">
      <c r="U1927" s="77"/>
      <c r="V1927" s="64"/>
    </row>
    <row r="1928" spans="21:22" x14ac:dyDescent="0.2">
      <c r="U1928" s="77"/>
      <c r="V1928" s="64"/>
    </row>
    <row r="1929" spans="21:22" x14ac:dyDescent="0.2">
      <c r="U1929" s="77"/>
      <c r="V1929" s="64"/>
    </row>
    <row r="1930" spans="21:22" x14ac:dyDescent="0.2">
      <c r="U1930" s="77"/>
      <c r="V1930" s="64"/>
    </row>
    <row r="1931" spans="21:22" x14ac:dyDescent="0.2">
      <c r="U1931" s="77"/>
      <c r="V1931" s="64"/>
    </row>
    <row r="1932" spans="21:22" x14ac:dyDescent="0.2">
      <c r="U1932" s="77"/>
      <c r="V1932" s="64"/>
    </row>
    <row r="1933" spans="21:22" x14ac:dyDescent="0.2">
      <c r="U1933" s="77"/>
      <c r="V1933" s="64"/>
    </row>
    <row r="1934" spans="21:22" x14ac:dyDescent="0.2">
      <c r="U1934" s="77"/>
      <c r="V1934" s="64"/>
    </row>
    <row r="1935" spans="21:22" x14ac:dyDescent="0.2">
      <c r="U1935" s="77"/>
      <c r="V1935" s="64"/>
    </row>
    <row r="1936" spans="21:22" x14ac:dyDescent="0.2">
      <c r="U1936" s="77"/>
      <c r="V1936" s="64"/>
    </row>
    <row r="1937" spans="21:22" x14ac:dyDescent="0.2">
      <c r="U1937" s="77"/>
      <c r="V1937" s="64"/>
    </row>
    <row r="1938" spans="21:22" x14ac:dyDescent="0.2">
      <c r="U1938" s="77"/>
      <c r="V1938" s="64"/>
    </row>
    <row r="1939" spans="21:22" x14ac:dyDescent="0.2">
      <c r="U1939" s="77"/>
      <c r="V1939" s="64"/>
    </row>
    <row r="1940" spans="21:22" x14ac:dyDescent="0.2">
      <c r="U1940" s="77"/>
      <c r="V1940" s="64"/>
    </row>
    <row r="1941" spans="21:22" x14ac:dyDescent="0.2">
      <c r="U1941" s="77"/>
      <c r="V1941" s="64"/>
    </row>
    <row r="1942" spans="21:22" x14ac:dyDescent="0.2">
      <c r="U1942" s="77"/>
      <c r="V1942" s="64"/>
    </row>
    <row r="1943" spans="21:22" x14ac:dyDescent="0.2">
      <c r="U1943" s="77"/>
      <c r="V1943" s="64"/>
    </row>
    <row r="1944" spans="21:22" x14ac:dyDescent="0.2">
      <c r="U1944" s="77"/>
      <c r="V1944" s="64"/>
    </row>
    <row r="1945" spans="21:22" x14ac:dyDescent="0.2">
      <c r="U1945" s="77"/>
      <c r="V1945" s="64"/>
    </row>
    <row r="1946" spans="21:22" x14ac:dyDescent="0.2">
      <c r="U1946" s="77"/>
      <c r="V1946" s="64"/>
    </row>
    <row r="1947" spans="21:22" x14ac:dyDescent="0.2">
      <c r="U1947" s="77"/>
      <c r="V1947" s="64"/>
    </row>
    <row r="1948" spans="21:22" x14ac:dyDescent="0.2">
      <c r="U1948" s="77"/>
      <c r="V1948" s="64"/>
    </row>
    <row r="1949" spans="21:22" x14ac:dyDescent="0.2">
      <c r="U1949" s="77"/>
      <c r="V1949" s="64"/>
    </row>
    <row r="1950" spans="21:22" x14ac:dyDescent="0.2">
      <c r="U1950" s="77"/>
      <c r="V1950" s="64"/>
    </row>
    <row r="1951" spans="21:22" x14ac:dyDescent="0.2">
      <c r="U1951" s="77"/>
      <c r="V1951" s="64"/>
    </row>
    <row r="1952" spans="21:22" x14ac:dyDescent="0.2">
      <c r="U1952" s="77"/>
      <c r="V1952" s="64"/>
    </row>
    <row r="1953" spans="21:22" x14ac:dyDescent="0.2">
      <c r="U1953" s="77"/>
      <c r="V1953" s="64"/>
    </row>
    <row r="1954" spans="21:22" x14ac:dyDescent="0.2">
      <c r="U1954" s="77"/>
      <c r="V1954" s="64"/>
    </row>
    <row r="1955" spans="21:22" x14ac:dyDescent="0.2">
      <c r="U1955" s="77"/>
      <c r="V1955" s="64"/>
    </row>
    <row r="1956" spans="21:22" x14ac:dyDescent="0.2">
      <c r="U1956" s="77"/>
      <c r="V1956" s="64"/>
    </row>
    <row r="1957" spans="21:22" x14ac:dyDescent="0.2">
      <c r="U1957" s="77"/>
      <c r="V1957" s="64"/>
    </row>
    <row r="1958" spans="21:22" x14ac:dyDescent="0.2">
      <c r="U1958" s="77"/>
      <c r="V1958" s="64"/>
    </row>
    <row r="1959" spans="21:22" x14ac:dyDescent="0.2">
      <c r="U1959" s="77"/>
      <c r="V1959" s="64"/>
    </row>
    <row r="1960" spans="21:22" x14ac:dyDescent="0.2">
      <c r="U1960" s="77"/>
      <c r="V1960" s="64"/>
    </row>
    <row r="1961" spans="21:22" x14ac:dyDescent="0.2">
      <c r="U1961" s="77"/>
      <c r="V1961" s="64"/>
    </row>
    <row r="1962" spans="21:22" x14ac:dyDescent="0.2">
      <c r="U1962" s="77"/>
      <c r="V1962" s="64"/>
    </row>
    <row r="1963" spans="21:22" x14ac:dyDescent="0.2">
      <c r="U1963" s="77"/>
      <c r="V1963" s="64"/>
    </row>
    <row r="1964" spans="21:22" x14ac:dyDescent="0.2">
      <c r="U1964" s="77"/>
      <c r="V1964" s="64"/>
    </row>
    <row r="1965" spans="21:22" x14ac:dyDescent="0.2">
      <c r="U1965" s="77"/>
      <c r="V1965" s="64"/>
    </row>
    <row r="1966" spans="21:22" x14ac:dyDescent="0.2">
      <c r="U1966" s="77"/>
      <c r="V1966" s="64"/>
    </row>
    <row r="1967" spans="21:22" x14ac:dyDescent="0.2">
      <c r="U1967" s="77"/>
      <c r="V1967" s="64"/>
    </row>
    <row r="1968" spans="21:22" x14ac:dyDescent="0.2">
      <c r="U1968" s="77"/>
      <c r="V1968" s="64"/>
    </row>
    <row r="1969" spans="21:22" x14ac:dyDescent="0.2">
      <c r="U1969" s="77"/>
      <c r="V1969" s="64"/>
    </row>
    <row r="1970" spans="21:22" x14ac:dyDescent="0.2">
      <c r="U1970" s="77"/>
      <c r="V1970" s="64"/>
    </row>
    <row r="1971" spans="21:22" x14ac:dyDescent="0.2">
      <c r="U1971" s="77"/>
      <c r="V1971" s="64"/>
    </row>
    <row r="1972" spans="21:22" x14ac:dyDescent="0.2">
      <c r="U1972" s="77"/>
      <c r="V1972" s="64"/>
    </row>
    <row r="1973" spans="21:22" x14ac:dyDescent="0.2">
      <c r="U1973" s="77"/>
      <c r="V1973" s="64"/>
    </row>
    <row r="1974" spans="21:22" x14ac:dyDescent="0.2">
      <c r="U1974" s="77"/>
      <c r="V1974" s="64"/>
    </row>
    <row r="1975" spans="21:22" x14ac:dyDescent="0.2">
      <c r="U1975" s="77"/>
      <c r="V1975" s="64"/>
    </row>
    <row r="1976" spans="21:22" x14ac:dyDescent="0.2">
      <c r="U1976" s="77"/>
      <c r="V1976" s="64"/>
    </row>
    <row r="1977" spans="21:22" x14ac:dyDescent="0.2">
      <c r="U1977" s="77"/>
      <c r="V1977" s="64"/>
    </row>
    <row r="1978" spans="21:22" x14ac:dyDescent="0.2">
      <c r="U1978" s="77"/>
      <c r="V1978" s="64"/>
    </row>
    <row r="1979" spans="21:22" x14ac:dyDescent="0.2">
      <c r="U1979" s="77"/>
      <c r="V1979" s="64"/>
    </row>
    <row r="1980" spans="21:22" x14ac:dyDescent="0.2">
      <c r="U1980" s="77"/>
      <c r="V1980" s="64"/>
    </row>
    <row r="1981" spans="21:22" x14ac:dyDescent="0.2">
      <c r="U1981" s="77"/>
      <c r="V1981" s="64"/>
    </row>
    <row r="1982" spans="21:22" x14ac:dyDescent="0.2">
      <c r="U1982" s="77"/>
      <c r="V1982" s="64"/>
    </row>
    <row r="1983" spans="21:22" x14ac:dyDescent="0.2">
      <c r="U1983" s="77"/>
      <c r="V1983" s="64"/>
    </row>
    <row r="1984" spans="21:22" x14ac:dyDescent="0.2">
      <c r="U1984" s="77"/>
      <c r="V1984" s="64"/>
    </row>
    <row r="1985" spans="21:22" x14ac:dyDescent="0.2">
      <c r="U1985" s="77"/>
      <c r="V1985" s="64"/>
    </row>
    <row r="1986" spans="21:22" x14ac:dyDescent="0.2">
      <c r="U1986" s="77"/>
      <c r="V1986" s="64"/>
    </row>
    <row r="1987" spans="21:22" x14ac:dyDescent="0.2">
      <c r="U1987" s="77"/>
      <c r="V1987" s="64"/>
    </row>
    <row r="1988" spans="21:22" x14ac:dyDescent="0.2">
      <c r="U1988" s="77"/>
      <c r="V1988" s="64"/>
    </row>
    <row r="1989" spans="21:22" x14ac:dyDescent="0.2">
      <c r="U1989" s="77"/>
      <c r="V1989" s="64"/>
    </row>
    <row r="1990" spans="21:22" x14ac:dyDescent="0.2">
      <c r="U1990" s="77"/>
      <c r="V1990" s="64"/>
    </row>
    <row r="1991" spans="21:22" x14ac:dyDescent="0.2">
      <c r="U1991" s="77"/>
      <c r="V1991" s="64"/>
    </row>
    <row r="1992" spans="21:22" x14ac:dyDescent="0.2">
      <c r="U1992" s="77"/>
      <c r="V1992" s="64"/>
    </row>
    <row r="1993" spans="21:22" x14ac:dyDescent="0.2">
      <c r="U1993" s="77"/>
      <c r="V1993" s="64"/>
    </row>
    <row r="1994" spans="21:22" x14ac:dyDescent="0.2">
      <c r="U1994" s="77"/>
      <c r="V1994" s="64"/>
    </row>
    <row r="1995" spans="21:22" x14ac:dyDescent="0.2">
      <c r="U1995" s="77"/>
      <c r="V1995" s="64"/>
    </row>
    <row r="1996" spans="21:22" x14ac:dyDescent="0.2">
      <c r="U1996" s="77"/>
      <c r="V1996" s="64"/>
    </row>
    <row r="1997" spans="21:22" x14ac:dyDescent="0.2">
      <c r="U1997" s="77"/>
      <c r="V1997" s="64"/>
    </row>
    <row r="1998" spans="21:22" x14ac:dyDescent="0.2">
      <c r="U1998" s="77"/>
      <c r="V1998" s="64"/>
    </row>
    <row r="1999" spans="21:22" x14ac:dyDescent="0.2">
      <c r="U1999" s="77"/>
      <c r="V1999" s="64"/>
    </row>
    <row r="2000" spans="21:22" x14ac:dyDescent="0.2">
      <c r="U2000" s="77"/>
      <c r="V2000" s="64"/>
    </row>
    <row r="2001" spans="21:22" x14ac:dyDescent="0.2">
      <c r="U2001" s="77"/>
      <c r="V2001" s="64"/>
    </row>
    <row r="2002" spans="21:22" x14ac:dyDescent="0.2">
      <c r="U2002" s="77"/>
      <c r="V2002" s="64"/>
    </row>
    <row r="2003" spans="21:22" x14ac:dyDescent="0.2">
      <c r="U2003" s="77"/>
      <c r="V2003" s="64"/>
    </row>
    <row r="2004" spans="21:22" x14ac:dyDescent="0.2">
      <c r="U2004" s="77"/>
      <c r="V2004" s="64"/>
    </row>
    <row r="2005" spans="21:22" x14ac:dyDescent="0.2">
      <c r="U2005" s="77"/>
      <c r="V2005" s="64"/>
    </row>
    <row r="2006" spans="21:22" x14ac:dyDescent="0.2">
      <c r="U2006" s="77"/>
      <c r="V2006" s="64"/>
    </row>
    <row r="2007" spans="21:22" x14ac:dyDescent="0.2">
      <c r="U2007" s="77"/>
      <c r="V2007" s="64"/>
    </row>
    <row r="2008" spans="21:22" x14ac:dyDescent="0.2">
      <c r="U2008" s="77"/>
      <c r="V2008" s="64"/>
    </row>
    <row r="2009" spans="21:22" x14ac:dyDescent="0.2">
      <c r="U2009" s="77"/>
      <c r="V2009" s="64"/>
    </row>
    <row r="2010" spans="21:22" x14ac:dyDescent="0.2">
      <c r="U2010" s="77"/>
      <c r="V2010" s="64"/>
    </row>
    <row r="2011" spans="21:22" x14ac:dyDescent="0.2">
      <c r="U2011" s="77"/>
      <c r="V2011" s="64"/>
    </row>
    <row r="2012" spans="21:22" x14ac:dyDescent="0.2">
      <c r="U2012" s="77"/>
      <c r="V2012" s="64"/>
    </row>
    <row r="2013" spans="21:22" x14ac:dyDescent="0.2">
      <c r="U2013" s="77"/>
      <c r="V2013" s="64"/>
    </row>
    <row r="2014" spans="21:22" x14ac:dyDescent="0.2">
      <c r="U2014" s="77"/>
      <c r="V2014" s="64"/>
    </row>
    <row r="2015" spans="21:22" x14ac:dyDescent="0.2">
      <c r="U2015" s="77"/>
      <c r="V2015" s="64"/>
    </row>
    <row r="2016" spans="21:22" x14ac:dyDescent="0.2">
      <c r="U2016" s="77"/>
      <c r="V2016" s="64"/>
    </row>
    <row r="2017" spans="21:22" x14ac:dyDescent="0.2">
      <c r="U2017" s="77"/>
      <c r="V2017" s="64"/>
    </row>
    <row r="2018" spans="21:22" x14ac:dyDescent="0.2">
      <c r="U2018" s="77"/>
      <c r="V2018" s="64"/>
    </row>
    <row r="2019" spans="21:22" x14ac:dyDescent="0.2">
      <c r="U2019" s="77"/>
      <c r="V2019" s="64"/>
    </row>
    <row r="2020" spans="21:22" x14ac:dyDescent="0.2">
      <c r="U2020" s="77"/>
      <c r="V2020" s="64"/>
    </row>
    <row r="2021" spans="21:22" x14ac:dyDescent="0.2">
      <c r="U2021" s="77"/>
      <c r="V2021" s="64"/>
    </row>
    <row r="2022" spans="21:22" x14ac:dyDescent="0.2">
      <c r="U2022" s="77"/>
      <c r="V2022" s="64"/>
    </row>
    <row r="2023" spans="21:22" x14ac:dyDescent="0.2">
      <c r="U2023" s="77"/>
      <c r="V2023" s="64"/>
    </row>
    <row r="2024" spans="21:22" x14ac:dyDescent="0.2">
      <c r="U2024" s="77"/>
      <c r="V2024" s="64"/>
    </row>
    <row r="2025" spans="21:22" x14ac:dyDescent="0.2">
      <c r="U2025" s="77"/>
      <c r="V2025" s="64"/>
    </row>
    <row r="2026" spans="21:22" x14ac:dyDescent="0.2">
      <c r="U2026" s="77"/>
      <c r="V2026" s="64"/>
    </row>
    <row r="2027" spans="21:22" x14ac:dyDescent="0.2">
      <c r="U2027" s="77"/>
      <c r="V2027" s="64"/>
    </row>
    <row r="2028" spans="21:22" x14ac:dyDescent="0.2">
      <c r="U2028" s="77"/>
      <c r="V2028" s="64"/>
    </row>
    <row r="2029" spans="21:22" x14ac:dyDescent="0.2">
      <c r="U2029" s="77"/>
      <c r="V2029" s="64"/>
    </row>
    <row r="2030" spans="21:22" x14ac:dyDescent="0.2">
      <c r="U2030" s="77"/>
      <c r="V2030" s="64"/>
    </row>
    <row r="2031" spans="21:22" x14ac:dyDescent="0.2">
      <c r="U2031" s="77"/>
      <c r="V2031" s="64"/>
    </row>
    <row r="2032" spans="21:22" x14ac:dyDescent="0.2">
      <c r="U2032" s="77"/>
      <c r="V2032" s="64"/>
    </row>
    <row r="2033" spans="21:22" x14ac:dyDescent="0.2">
      <c r="U2033" s="77"/>
      <c r="V2033" s="64"/>
    </row>
    <row r="2034" spans="21:22" x14ac:dyDescent="0.2">
      <c r="U2034" s="77"/>
      <c r="V2034" s="64"/>
    </row>
    <row r="2035" spans="21:22" x14ac:dyDescent="0.2">
      <c r="U2035" s="77"/>
      <c r="V2035" s="64"/>
    </row>
    <row r="2036" spans="21:22" x14ac:dyDescent="0.2">
      <c r="U2036" s="77"/>
      <c r="V2036" s="64"/>
    </row>
    <row r="2037" spans="21:22" x14ac:dyDescent="0.2">
      <c r="U2037" s="77"/>
      <c r="V2037" s="64"/>
    </row>
    <row r="2038" spans="21:22" x14ac:dyDescent="0.2">
      <c r="U2038" s="77"/>
      <c r="V2038" s="64"/>
    </row>
    <row r="2039" spans="21:22" x14ac:dyDescent="0.2">
      <c r="U2039" s="77"/>
      <c r="V2039" s="64"/>
    </row>
    <row r="2040" spans="21:22" x14ac:dyDescent="0.2">
      <c r="U2040" s="77"/>
      <c r="V2040" s="64"/>
    </row>
    <row r="2041" spans="21:22" x14ac:dyDescent="0.2">
      <c r="U2041" s="77"/>
      <c r="V2041" s="64"/>
    </row>
    <row r="2042" spans="21:22" x14ac:dyDescent="0.2">
      <c r="U2042" s="77"/>
      <c r="V2042" s="64"/>
    </row>
    <row r="2043" spans="21:22" x14ac:dyDescent="0.2">
      <c r="U2043" s="77"/>
      <c r="V2043" s="64"/>
    </row>
    <row r="2044" spans="21:22" x14ac:dyDescent="0.2">
      <c r="U2044" s="77"/>
      <c r="V2044" s="64"/>
    </row>
    <row r="2045" spans="21:22" x14ac:dyDescent="0.2">
      <c r="U2045" s="77"/>
      <c r="V2045" s="64"/>
    </row>
    <row r="2046" spans="21:22" x14ac:dyDescent="0.2">
      <c r="U2046" s="77"/>
      <c r="V2046" s="64"/>
    </row>
    <row r="2047" spans="21:22" x14ac:dyDescent="0.2">
      <c r="U2047" s="77"/>
      <c r="V2047" s="64"/>
    </row>
    <row r="2048" spans="21:22" x14ac:dyDescent="0.2">
      <c r="U2048" s="77"/>
      <c r="V2048" s="64"/>
    </row>
    <row r="2049" spans="21:22" x14ac:dyDescent="0.2">
      <c r="U2049" s="77"/>
      <c r="V2049" s="64"/>
    </row>
    <row r="2050" spans="21:22" x14ac:dyDescent="0.2">
      <c r="U2050" s="77"/>
      <c r="V2050" s="64"/>
    </row>
    <row r="2051" spans="21:22" x14ac:dyDescent="0.2">
      <c r="U2051" s="77"/>
      <c r="V2051" s="64"/>
    </row>
    <row r="2052" spans="21:22" x14ac:dyDescent="0.2">
      <c r="U2052" s="77"/>
      <c r="V2052" s="64"/>
    </row>
    <row r="2053" spans="21:22" x14ac:dyDescent="0.2">
      <c r="U2053" s="77"/>
      <c r="V2053" s="64"/>
    </row>
    <row r="2054" spans="21:22" x14ac:dyDescent="0.2">
      <c r="U2054" s="77"/>
      <c r="V2054" s="64"/>
    </row>
    <row r="2055" spans="21:22" x14ac:dyDescent="0.2">
      <c r="U2055" s="77"/>
      <c r="V2055" s="64"/>
    </row>
    <row r="2056" spans="21:22" x14ac:dyDescent="0.2">
      <c r="U2056" s="77"/>
      <c r="V2056" s="64"/>
    </row>
    <row r="2057" spans="21:22" x14ac:dyDescent="0.2">
      <c r="U2057" s="77"/>
      <c r="V2057" s="64"/>
    </row>
    <row r="2058" spans="21:22" x14ac:dyDescent="0.2">
      <c r="U2058" s="77"/>
      <c r="V2058" s="64"/>
    </row>
    <row r="2059" spans="21:22" x14ac:dyDescent="0.2">
      <c r="U2059" s="77"/>
      <c r="V2059" s="64"/>
    </row>
    <row r="2060" spans="21:22" x14ac:dyDescent="0.2">
      <c r="U2060" s="77"/>
      <c r="V2060" s="64"/>
    </row>
    <row r="2061" spans="21:22" x14ac:dyDescent="0.2">
      <c r="U2061" s="77"/>
      <c r="V2061" s="64"/>
    </row>
    <row r="2062" spans="21:22" x14ac:dyDescent="0.2">
      <c r="U2062" s="77"/>
      <c r="V2062" s="64"/>
    </row>
    <row r="2063" spans="21:22" x14ac:dyDescent="0.2">
      <c r="U2063" s="77"/>
      <c r="V2063" s="64"/>
    </row>
    <row r="2064" spans="21:22" x14ac:dyDescent="0.2">
      <c r="U2064" s="77"/>
      <c r="V2064" s="64"/>
    </row>
    <row r="2065" spans="21:22" x14ac:dyDescent="0.2">
      <c r="U2065" s="77"/>
      <c r="V2065" s="64"/>
    </row>
    <row r="2066" spans="21:22" x14ac:dyDescent="0.2">
      <c r="U2066" s="77"/>
      <c r="V2066" s="64"/>
    </row>
    <row r="2067" spans="21:22" x14ac:dyDescent="0.2">
      <c r="U2067" s="77"/>
      <c r="V2067" s="64"/>
    </row>
    <row r="2068" spans="21:22" x14ac:dyDescent="0.2">
      <c r="U2068" s="77"/>
      <c r="V2068" s="64"/>
    </row>
    <row r="2069" spans="21:22" x14ac:dyDescent="0.2">
      <c r="U2069" s="77"/>
      <c r="V2069" s="64"/>
    </row>
    <row r="2070" spans="21:22" x14ac:dyDescent="0.2">
      <c r="U2070" s="77"/>
      <c r="V2070" s="64"/>
    </row>
    <row r="2071" spans="21:22" x14ac:dyDescent="0.2">
      <c r="U2071" s="77"/>
      <c r="V2071" s="64"/>
    </row>
    <row r="2072" spans="21:22" x14ac:dyDescent="0.2">
      <c r="U2072" s="77"/>
      <c r="V2072" s="64"/>
    </row>
    <row r="2073" spans="21:22" x14ac:dyDescent="0.2">
      <c r="U2073" s="77"/>
      <c r="V2073" s="64"/>
    </row>
    <row r="2074" spans="21:22" x14ac:dyDescent="0.2">
      <c r="U2074" s="77"/>
      <c r="V2074" s="64"/>
    </row>
    <row r="2075" spans="21:22" x14ac:dyDescent="0.2">
      <c r="U2075" s="77"/>
      <c r="V2075" s="64"/>
    </row>
    <row r="2076" spans="21:22" x14ac:dyDescent="0.2">
      <c r="U2076" s="77"/>
      <c r="V2076" s="64"/>
    </row>
    <row r="2077" spans="21:22" x14ac:dyDescent="0.2">
      <c r="U2077" s="77"/>
      <c r="V2077" s="64"/>
    </row>
    <row r="2078" spans="21:22" x14ac:dyDescent="0.2">
      <c r="U2078" s="77"/>
      <c r="V2078" s="64"/>
    </row>
    <row r="2079" spans="21:22" x14ac:dyDescent="0.2">
      <c r="U2079" s="77"/>
      <c r="V2079" s="64"/>
    </row>
    <row r="2080" spans="21:22" x14ac:dyDescent="0.2">
      <c r="U2080" s="77"/>
      <c r="V2080" s="64"/>
    </row>
    <row r="2081" spans="21:22" x14ac:dyDescent="0.2">
      <c r="U2081" s="77"/>
      <c r="V2081" s="64"/>
    </row>
    <row r="2082" spans="21:22" x14ac:dyDescent="0.2">
      <c r="U2082" s="77"/>
      <c r="V2082" s="64"/>
    </row>
    <row r="2083" spans="21:22" x14ac:dyDescent="0.2">
      <c r="U2083" s="77"/>
      <c r="V2083" s="64"/>
    </row>
    <row r="2084" spans="21:22" x14ac:dyDescent="0.2">
      <c r="U2084" s="77"/>
      <c r="V2084" s="64"/>
    </row>
    <row r="2085" spans="21:22" x14ac:dyDescent="0.2">
      <c r="U2085" s="77"/>
      <c r="V2085" s="64"/>
    </row>
    <row r="2086" spans="21:22" x14ac:dyDescent="0.2">
      <c r="U2086" s="77"/>
      <c r="V2086" s="64"/>
    </row>
    <row r="2087" spans="21:22" x14ac:dyDescent="0.2">
      <c r="U2087" s="77"/>
      <c r="V2087" s="64"/>
    </row>
    <row r="2088" spans="21:22" x14ac:dyDescent="0.2">
      <c r="U2088" s="77"/>
      <c r="V2088" s="64"/>
    </row>
    <row r="2089" spans="21:22" x14ac:dyDescent="0.2">
      <c r="U2089" s="77"/>
      <c r="V2089" s="64"/>
    </row>
    <row r="2090" spans="21:22" x14ac:dyDescent="0.2">
      <c r="U2090" s="77"/>
      <c r="V2090" s="64"/>
    </row>
    <row r="2091" spans="21:22" x14ac:dyDescent="0.2">
      <c r="U2091" s="77"/>
      <c r="V2091" s="64"/>
    </row>
    <row r="2092" spans="21:22" x14ac:dyDescent="0.2">
      <c r="U2092" s="77"/>
      <c r="V2092" s="64"/>
    </row>
    <row r="2093" spans="21:22" x14ac:dyDescent="0.2">
      <c r="U2093" s="77"/>
      <c r="V2093" s="64"/>
    </row>
    <row r="2094" spans="21:22" x14ac:dyDescent="0.2">
      <c r="U2094" s="77"/>
      <c r="V2094" s="64"/>
    </row>
    <row r="2095" spans="21:22" x14ac:dyDescent="0.2">
      <c r="U2095" s="77"/>
      <c r="V2095" s="64"/>
    </row>
    <row r="2096" spans="21:22" x14ac:dyDescent="0.2">
      <c r="U2096" s="77"/>
      <c r="V2096" s="64"/>
    </row>
    <row r="2097" spans="21:22" x14ac:dyDescent="0.2">
      <c r="U2097" s="77"/>
      <c r="V2097" s="64"/>
    </row>
    <row r="2098" spans="21:22" x14ac:dyDescent="0.2">
      <c r="U2098" s="77"/>
      <c r="V2098" s="64"/>
    </row>
    <row r="2099" spans="21:22" x14ac:dyDescent="0.2">
      <c r="U2099" s="77"/>
      <c r="V2099" s="64"/>
    </row>
    <row r="2100" spans="21:22" x14ac:dyDescent="0.2">
      <c r="U2100" s="77"/>
      <c r="V2100" s="64"/>
    </row>
    <row r="2101" spans="21:22" x14ac:dyDescent="0.2">
      <c r="U2101" s="77"/>
      <c r="V2101" s="64"/>
    </row>
    <row r="2102" spans="21:22" x14ac:dyDescent="0.2">
      <c r="U2102" s="77"/>
      <c r="V2102" s="64"/>
    </row>
    <row r="2103" spans="21:22" x14ac:dyDescent="0.2">
      <c r="U2103" s="77"/>
      <c r="V2103" s="64"/>
    </row>
    <row r="2104" spans="21:22" x14ac:dyDescent="0.2">
      <c r="U2104" s="77"/>
      <c r="V2104" s="64"/>
    </row>
    <row r="2105" spans="21:22" x14ac:dyDescent="0.2">
      <c r="U2105" s="77"/>
      <c r="V2105" s="64"/>
    </row>
    <row r="2106" spans="21:22" x14ac:dyDescent="0.2">
      <c r="U2106" s="77"/>
      <c r="V2106" s="64"/>
    </row>
    <row r="2107" spans="21:22" x14ac:dyDescent="0.2">
      <c r="U2107" s="77"/>
      <c r="V2107" s="64"/>
    </row>
    <row r="2108" spans="21:22" x14ac:dyDescent="0.2">
      <c r="U2108" s="77"/>
      <c r="V2108" s="64"/>
    </row>
    <row r="2109" spans="21:22" x14ac:dyDescent="0.2">
      <c r="U2109" s="77"/>
      <c r="V2109" s="64"/>
    </row>
    <row r="2110" spans="21:22" x14ac:dyDescent="0.2">
      <c r="U2110" s="77"/>
      <c r="V2110" s="64"/>
    </row>
    <row r="2111" spans="21:22" x14ac:dyDescent="0.2">
      <c r="U2111" s="77"/>
      <c r="V2111" s="64"/>
    </row>
    <row r="2112" spans="21:22" x14ac:dyDescent="0.2">
      <c r="U2112" s="77"/>
      <c r="V2112" s="64"/>
    </row>
    <row r="2113" spans="21:22" x14ac:dyDescent="0.2">
      <c r="U2113" s="77"/>
      <c r="V2113" s="64"/>
    </row>
    <row r="2114" spans="21:22" x14ac:dyDescent="0.2">
      <c r="U2114" s="77"/>
      <c r="V2114" s="64"/>
    </row>
    <row r="2115" spans="21:22" x14ac:dyDescent="0.2">
      <c r="U2115" s="77"/>
      <c r="V2115" s="64"/>
    </row>
    <row r="2116" spans="21:22" x14ac:dyDescent="0.2">
      <c r="U2116" s="77"/>
      <c r="V2116" s="64"/>
    </row>
    <row r="2117" spans="21:22" x14ac:dyDescent="0.2">
      <c r="U2117" s="77"/>
      <c r="V2117" s="64"/>
    </row>
    <row r="2118" spans="21:22" x14ac:dyDescent="0.2">
      <c r="U2118" s="77"/>
      <c r="V2118" s="64"/>
    </row>
    <row r="2119" spans="21:22" x14ac:dyDescent="0.2">
      <c r="U2119" s="77"/>
      <c r="V2119" s="64"/>
    </row>
    <row r="2120" spans="21:22" x14ac:dyDescent="0.2">
      <c r="U2120" s="77"/>
      <c r="V2120" s="64"/>
    </row>
    <row r="2121" spans="21:22" x14ac:dyDescent="0.2">
      <c r="U2121" s="77"/>
      <c r="V2121" s="64"/>
    </row>
    <row r="2122" spans="21:22" x14ac:dyDescent="0.2">
      <c r="U2122" s="77"/>
      <c r="V2122" s="64"/>
    </row>
    <row r="2123" spans="21:22" x14ac:dyDescent="0.2">
      <c r="U2123" s="77"/>
      <c r="V2123" s="64"/>
    </row>
    <row r="2124" spans="21:22" x14ac:dyDescent="0.2">
      <c r="U2124" s="77"/>
      <c r="V2124" s="64"/>
    </row>
    <row r="2125" spans="21:22" x14ac:dyDescent="0.2">
      <c r="U2125" s="77"/>
      <c r="V2125" s="64"/>
    </row>
    <row r="2126" spans="21:22" x14ac:dyDescent="0.2">
      <c r="U2126" s="77"/>
      <c r="V2126" s="64"/>
    </row>
    <row r="2127" spans="21:22" x14ac:dyDescent="0.2">
      <c r="U2127" s="77"/>
      <c r="V2127" s="64"/>
    </row>
    <row r="2128" spans="21:22" x14ac:dyDescent="0.2">
      <c r="U2128" s="77"/>
      <c r="V2128" s="64"/>
    </row>
    <row r="2129" spans="21:22" x14ac:dyDescent="0.2">
      <c r="U2129" s="77"/>
      <c r="V2129" s="64"/>
    </row>
    <row r="2130" spans="21:22" x14ac:dyDescent="0.2">
      <c r="U2130" s="77"/>
      <c r="V2130" s="64"/>
    </row>
    <row r="2131" spans="21:22" x14ac:dyDescent="0.2">
      <c r="U2131" s="77"/>
      <c r="V2131" s="64"/>
    </row>
    <row r="2132" spans="21:22" x14ac:dyDescent="0.2">
      <c r="U2132" s="77"/>
      <c r="V2132" s="64"/>
    </row>
    <row r="2133" spans="21:22" x14ac:dyDescent="0.2">
      <c r="U2133" s="77"/>
      <c r="V2133" s="64"/>
    </row>
    <row r="2134" spans="21:22" x14ac:dyDescent="0.2">
      <c r="U2134" s="77"/>
      <c r="V2134" s="64"/>
    </row>
    <row r="2135" spans="21:22" x14ac:dyDescent="0.2">
      <c r="U2135" s="77"/>
      <c r="V2135" s="64"/>
    </row>
    <row r="2136" spans="21:22" x14ac:dyDescent="0.2">
      <c r="U2136" s="77"/>
      <c r="V2136" s="64"/>
    </row>
    <row r="2137" spans="21:22" x14ac:dyDescent="0.2">
      <c r="U2137" s="77"/>
      <c r="V2137" s="64"/>
    </row>
    <row r="2138" spans="21:22" x14ac:dyDescent="0.2">
      <c r="U2138" s="77"/>
      <c r="V2138" s="64"/>
    </row>
    <row r="2139" spans="21:22" x14ac:dyDescent="0.2">
      <c r="U2139" s="77"/>
      <c r="V2139" s="64"/>
    </row>
    <row r="2140" spans="21:22" x14ac:dyDescent="0.2">
      <c r="U2140" s="77"/>
      <c r="V2140" s="64"/>
    </row>
    <row r="2141" spans="21:22" x14ac:dyDescent="0.2">
      <c r="U2141" s="77"/>
      <c r="V2141" s="64"/>
    </row>
    <row r="2142" spans="21:22" x14ac:dyDescent="0.2">
      <c r="U2142" s="77"/>
      <c r="V2142" s="64"/>
    </row>
    <row r="2143" spans="21:22" x14ac:dyDescent="0.2">
      <c r="U2143" s="77"/>
      <c r="V2143" s="64"/>
    </row>
    <row r="2144" spans="21:22" x14ac:dyDescent="0.2">
      <c r="U2144" s="77"/>
      <c r="V2144" s="64"/>
    </row>
    <row r="2145" spans="21:22" x14ac:dyDescent="0.2">
      <c r="U2145" s="77"/>
      <c r="V2145" s="64"/>
    </row>
    <row r="2146" spans="21:22" x14ac:dyDescent="0.2">
      <c r="U2146" s="77"/>
      <c r="V2146" s="64"/>
    </row>
    <row r="2147" spans="21:22" x14ac:dyDescent="0.2">
      <c r="U2147" s="77"/>
      <c r="V2147" s="64"/>
    </row>
    <row r="2148" spans="21:22" x14ac:dyDescent="0.2">
      <c r="U2148" s="77"/>
      <c r="V2148" s="64"/>
    </row>
    <row r="2149" spans="21:22" x14ac:dyDescent="0.2">
      <c r="U2149" s="77"/>
      <c r="V2149" s="64"/>
    </row>
    <row r="2150" spans="21:22" x14ac:dyDescent="0.2">
      <c r="U2150" s="77"/>
      <c r="V2150" s="64"/>
    </row>
    <row r="2151" spans="21:22" x14ac:dyDescent="0.2">
      <c r="U2151" s="77"/>
      <c r="V2151" s="64"/>
    </row>
    <row r="2152" spans="21:22" x14ac:dyDescent="0.2">
      <c r="U2152" s="77"/>
      <c r="V2152" s="64"/>
    </row>
    <row r="2153" spans="21:22" x14ac:dyDescent="0.2">
      <c r="U2153" s="77"/>
      <c r="V2153" s="64"/>
    </row>
    <row r="2154" spans="21:22" x14ac:dyDescent="0.2">
      <c r="U2154" s="77"/>
      <c r="V2154" s="64"/>
    </row>
    <row r="2155" spans="21:22" x14ac:dyDescent="0.2">
      <c r="U2155" s="77"/>
      <c r="V2155" s="64"/>
    </row>
    <row r="2156" spans="21:22" x14ac:dyDescent="0.2">
      <c r="U2156" s="77"/>
      <c r="V2156" s="64"/>
    </row>
    <row r="2157" spans="21:22" x14ac:dyDescent="0.2">
      <c r="U2157" s="77"/>
      <c r="V2157" s="64"/>
    </row>
    <row r="2158" spans="21:22" x14ac:dyDescent="0.2">
      <c r="U2158" s="77"/>
      <c r="V2158" s="64"/>
    </row>
    <row r="2159" spans="21:22" x14ac:dyDescent="0.2">
      <c r="U2159" s="77"/>
      <c r="V2159" s="64"/>
    </row>
    <row r="2160" spans="21:22" x14ac:dyDescent="0.2">
      <c r="U2160" s="77"/>
      <c r="V2160" s="64"/>
    </row>
    <row r="2161" spans="21:22" x14ac:dyDescent="0.2">
      <c r="U2161" s="77"/>
      <c r="V2161" s="64"/>
    </row>
    <row r="2162" spans="21:22" x14ac:dyDescent="0.2">
      <c r="U2162" s="77"/>
      <c r="V2162" s="64"/>
    </row>
    <row r="2163" spans="21:22" x14ac:dyDescent="0.2">
      <c r="U2163" s="77"/>
      <c r="V2163" s="64"/>
    </row>
    <row r="2164" spans="21:22" x14ac:dyDescent="0.2">
      <c r="U2164" s="77"/>
      <c r="V2164" s="64"/>
    </row>
    <row r="2165" spans="21:22" x14ac:dyDescent="0.2">
      <c r="U2165" s="77"/>
      <c r="V2165" s="64"/>
    </row>
    <row r="2166" spans="21:22" x14ac:dyDescent="0.2">
      <c r="U2166" s="77"/>
      <c r="V2166" s="64"/>
    </row>
    <row r="2167" spans="21:22" x14ac:dyDescent="0.2">
      <c r="U2167" s="77"/>
      <c r="V2167" s="64"/>
    </row>
    <row r="2168" spans="21:22" x14ac:dyDescent="0.2">
      <c r="U2168" s="77"/>
      <c r="V2168" s="64"/>
    </row>
    <row r="2169" spans="21:22" x14ac:dyDescent="0.2">
      <c r="U2169" s="77"/>
      <c r="V2169" s="64"/>
    </row>
    <row r="2170" spans="21:22" x14ac:dyDescent="0.2">
      <c r="U2170" s="77"/>
      <c r="V2170" s="64"/>
    </row>
    <row r="2171" spans="21:22" x14ac:dyDescent="0.2">
      <c r="U2171" s="77"/>
      <c r="V2171" s="64"/>
    </row>
    <row r="2172" spans="21:22" x14ac:dyDescent="0.2">
      <c r="U2172" s="77"/>
      <c r="V2172" s="64"/>
    </row>
    <row r="2173" spans="21:22" x14ac:dyDescent="0.2">
      <c r="U2173" s="77"/>
      <c r="V2173" s="64"/>
    </row>
    <row r="2174" spans="21:22" x14ac:dyDescent="0.2">
      <c r="U2174" s="77"/>
      <c r="V2174" s="64"/>
    </row>
    <row r="2175" spans="21:22" x14ac:dyDescent="0.2">
      <c r="U2175" s="77"/>
      <c r="V2175" s="64"/>
    </row>
    <row r="2176" spans="21:22" x14ac:dyDescent="0.2">
      <c r="U2176" s="77"/>
      <c r="V2176" s="64"/>
    </row>
    <row r="2177" spans="21:22" x14ac:dyDescent="0.2">
      <c r="U2177" s="77"/>
      <c r="V2177" s="64"/>
    </row>
    <row r="2178" spans="21:22" x14ac:dyDescent="0.2">
      <c r="U2178" s="77"/>
      <c r="V2178" s="64"/>
    </row>
    <row r="2179" spans="21:22" x14ac:dyDescent="0.2">
      <c r="U2179" s="77"/>
      <c r="V2179" s="64"/>
    </row>
    <row r="2180" spans="21:22" x14ac:dyDescent="0.2">
      <c r="U2180" s="77"/>
      <c r="V2180" s="64"/>
    </row>
    <row r="2181" spans="21:22" x14ac:dyDescent="0.2">
      <c r="U2181" s="77"/>
      <c r="V2181" s="64"/>
    </row>
    <row r="2182" spans="21:22" x14ac:dyDescent="0.2">
      <c r="U2182" s="77"/>
      <c r="V2182" s="64"/>
    </row>
    <row r="2183" spans="21:22" x14ac:dyDescent="0.2">
      <c r="U2183" s="77"/>
      <c r="V2183" s="64"/>
    </row>
    <row r="2184" spans="21:22" x14ac:dyDescent="0.2">
      <c r="U2184" s="77"/>
      <c r="V2184" s="64"/>
    </row>
    <row r="2185" spans="21:22" x14ac:dyDescent="0.2">
      <c r="U2185" s="77"/>
      <c r="V2185" s="64"/>
    </row>
    <row r="2186" spans="21:22" x14ac:dyDescent="0.2">
      <c r="U2186" s="77"/>
      <c r="V2186" s="64"/>
    </row>
    <row r="2187" spans="21:22" x14ac:dyDescent="0.2">
      <c r="U2187" s="77"/>
      <c r="V2187" s="64"/>
    </row>
    <row r="2188" spans="21:22" x14ac:dyDescent="0.2">
      <c r="U2188" s="77"/>
      <c r="V2188" s="64"/>
    </row>
    <row r="2189" spans="21:22" x14ac:dyDescent="0.2">
      <c r="U2189" s="77"/>
      <c r="V2189" s="64"/>
    </row>
    <row r="2190" spans="21:22" x14ac:dyDescent="0.2">
      <c r="U2190" s="77"/>
      <c r="V2190" s="64"/>
    </row>
    <row r="2191" spans="21:22" x14ac:dyDescent="0.2">
      <c r="U2191" s="77"/>
      <c r="V2191" s="64"/>
    </row>
    <row r="2192" spans="21:22" x14ac:dyDescent="0.2">
      <c r="U2192" s="77"/>
      <c r="V2192" s="64"/>
    </row>
    <row r="2193" spans="21:22" x14ac:dyDescent="0.2">
      <c r="U2193" s="77"/>
      <c r="V2193" s="64"/>
    </row>
    <row r="2194" spans="21:22" x14ac:dyDescent="0.2">
      <c r="U2194" s="77"/>
      <c r="V2194" s="64"/>
    </row>
    <row r="2195" spans="21:22" x14ac:dyDescent="0.2">
      <c r="U2195" s="77"/>
      <c r="V2195" s="64"/>
    </row>
    <row r="2196" spans="21:22" x14ac:dyDescent="0.2">
      <c r="U2196" s="77"/>
      <c r="V2196" s="64"/>
    </row>
    <row r="2197" spans="21:22" x14ac:dyDescent="0.2">
      <c r="U2197" s="77"/>
      <c r="V2197" s="64"/>
    </row>
    <row r="2198" spans="21:22" x14ac:dyDescent="0.2">
      <c r="U2198" s="77"/>
      <c r="V2198" s="64"/>
    </row>
    <row r="2199" spans="21:22" x14ac:dyDescent="0.2">
      <c r="U2199" s="77"/>
      <c r="V2199" s="64"/>
    </row>
    <row r="2200" spans="21:22" x14ac:dyDescent="0.2">
      <c r="U2200" s="77"/>
      <c r="V2200" s="64"/>
    </row>
    <row r="2201" spans="21:22" x14ac:dyDescent="0.2">
      <c r="U2201" s="77"/>
      <c r="V2201" s="64"/>
    </row>
    <row r="2202" spans="21:22" x14ac:dyDescent="0.2">
      <c r="U2202" s="77"/>
      <c r="V2202" s="64"/>
    </row>
    <row r="2203" spans="21:22" x14ac:dyDescent="0.2">
      <c r="U2203" s="77"/>
      <c r="V2203" s="64"/>
    </row>
    <row r="2204" spans="21:22" x14ac:dyDescent="0.2">
      <c r="U2204" s="77"/>
      <c r="V2204" s="64"/>
    </row>
    <row r="2205" spans="21:22" x14ac:dyDescent="0.2">
      <c r="U2205" s="77"/>
      <c r="V2205" s="64"/>
    </row>
    <row r="2206" spans="21:22" x14ac:dyDescent="0.2">
      <c r="U2206" s="77"/>
      <c r="V2206" s="64"/>
    </row>
    <row r="2207" spans="21:22" x14ac:dyDescent="0.2">
      <c r="U2207" s="77"/>
      <c r="V2207" s="64"/>
    </row>
    <row r="2208" spans="21:22" x14ac:dyDescent="0.2">
      <c r="U2208" s="77"/>
      <c r="V2208" s="64"/>
    </row>
    <row r="2209" spans="21:22" x14ac:dyDescent="0.2">
      <c r="U2209" s="77"/>
      <c r="V2209" s="64"/>
    </row>
    <row r="2210" spans="21:22" x14ac:dyDescent="0.2">
      <c r="U2210" s="77"/>
      <c r="V2210" s="64"/>
    </row>
    <row r="2211" spans="21:22" x14ac:dyDescent="0.2">
      <c r="U2211" s="77"/>
      <c r="V2211" s="64"/>
    </row>
    <row r="2212" spans="21:22" x14ac:dyDescent="0.2">
      <c r="U2212" s="77"/>
      <c r="V2212" s="64"/>
    </row>
    <row r="2213" spans="21:22" x14ac:dyDescent="0.2">
      <c r="U2213" s="77"/>
      <c r="V2213" s="64"/>
    </row>
    <row r="2214" spans="21:22" x14ac:dyDescent="0.2">
      <c r="U2214" s="77"/>
      <c r="V2214" s="64"/>
    </row>
    <row r="2215" spans="21:22" x14ac:dyDescent="0.2">
      <c r="U2215" s="77"/>
      <c r="V2215" s="64"/>
    </row>
    <row r="2216" spans="21:22" x14ac:dyDescent="0.2">
      <c r="U2216" s="77"/>
      <c r="V2216" s="64"/>
    </row>
    <row r="2217" spans="21:22" x14ac:dyDescent="0.2">
      <c r="U2217" s="77"/>
      <c r="V2217" s="64"/>
    </row>
    <row r="2218" spans="21:22" x14ac:dyDescent="0.2">
      <c r="U2218" s="77"/>
      <c r="V2218" s="64"/>
    </row>
    <row r="2219" spans="21:22" x14ac:dyDescent="0.2">
      <c r="U2219" s="77"/>
      <c r="V2219" s="64"/>
    </row>
    <row r="2220" spans="21:22" x14ac:dyDescent="0.2">
      <c r="U2220" s="77"/>
      <c r="V2220" s="64"/>
    </row>
    <row r="2221" spans="21:22" x14ac:dyDescent="0.2">
      <c r="U2221" s="77"/>
      <c r="V2221" s="64"/>
    </row>
    <row r="2222" spans="21:22" x14ac:dyDescent="0.2">
      <c r="U2222" s="77"/>
      <c r="V2222" s="64"/>
    </row>
    <row r="2223" spans="21:22" x14ac:dyDescent="0.2">
      <c r="U2223" s="77"/>
      <c r="V2223" s="64"/>
    </row>
    <row r="2224" spans="21:22" x14ac:dyDescent="0.2">
      <c r="U2224" s="77"/>
      <c r="V2224" s="64"/>
    </row>
    <row r="2225" spans="21:22" x14ac:dyDescent="0.2">
      <c r="U2225" s="77"/>
      <c r="V2225" s="64"/>
    </row>
    <row r="2226" spans="21:22" x14ac:dyDescent="0.2">
      <c r="U2226" s="77"/>
      <c r="V2226" s="64"/>
    </row>
    <row r="2227" spans="21:22" x14ac:dyDescent="0.2">
      <c r="U2227" s="77"/>
      <c r="V2227" s="64"/>
    </row>
    <row r="2228" spans="21:22" x14ac:dyDescent="0.2">
      <c r="U2228" s="77"/>
      <c r="V2228" s="64"/>
    </row>
    <row r="2229" spans="21:22" x14ac:dyDescent="0.2">
      <c r="U2229" s="77"/>
      <c r="V2229" s="64"/>
    </row>
    <row r="2230" spans="21:22" x14ac:dyDescent="0.2">
      <c r="U2230" s="77"/>
      <c r="V2230" s="64"/>
    </row>
    <row r="2231" spans="21:22" x14ac:dyDescent="0.2">
      <c r="U2231" s="77"/>
      <c r="V2231" s="64"/>
    </row>
    <row r="2232" spans="21:22" x14ac:dyDescent="0.2">
      <c r="U2232" s="77"/>
      <c r="V2232" s="64"/>
    </row>
    <row r="2233" spans="21:22" x14ac:dyDescent="0.2">
      <c r="U2233" s="77"/>
      <c r="V2233" s="64"/>
    </row>
    <row r="2234" spans="21:22" x14ac:dyDescent="0.2">
      <c r="U2234" s="77"/>
      <c r="V2234" s="64"/>
    </row>
    <row r="2235" spans="21:22" x14ac:dyDescent="0.2">
      <c r="U2235" s="77"/>
      <c r="V2235" s="64"/>
    </row>
    <row r="2236" spans="21:22" x14ac:dyDescent="0.2">
      <c r="U2236" s="77"/>
      <c r="V2236" s="64"/>
    </row>
    <row r="2237" spans="21:22" x14ac:dyDescent="0.2">
      <c r="U2237" s="77"/>
      <c r="V2237" s="64"/>
    </row>
    <row r="2238" spans="21:22" x14ac:dyDescent="0.2">
      <c r="U2238" s="77"/>
      <c r="V2238" s="64"/>
    </row>
    <row r="2239" spans="21:22" x14ac:dyDescent="0.2">
      <c r="U2239" s="77"/>
      <c r="V2239" s="64"/>
    </row>
    <row r="2240" spans="21:22" x14ac:dyDescent="0.2">
      <c r="U2240" s="77"/>
      <c r="V2240" s="64"/>
    </row>
    <row r="2241" spans="21:22" x14ac:dyDescent="0.2">
      <c r="U2241" s="77"/>
      <c r="V2241" s="64"/>
    </row>
    <row r="2242" spans="21:22" x14ac:dyDescent="0.2">
      <c r="U2242" s="77"/>
      <c r="V2242" s="64"/>
    </row>
    <row r="2243" spans="21:22" x14ac:dyDescent="0.2">
      <c r="U2243" s="77"/>
      <c r="V2243" s="64"/>
    </row>
    <row r="2244" spans="21:22" x14ac:dyDescent="0.2">
      <c r="U2244" s="77"/>
      <c r="V2244" s="64"/>
    </row>
    <row r="2245" spans="21:22" x14ac:dyDescent="0.2">
      <c r="U2245" s="77"/>
      <c r="V2245" s="64"/>
    </row>
    <row r="2246" spans="21:22" x14ac:dyDescent="0.2">
      <c r="U2246" s="77"/>
      <c r="V2246" s="64"/>
    </row>
    <row r="2247" spans="21:22" x14ac:dyDescent="0.2">
      <c r="U2247" s="77"/>
      <c r="V2247" s="64"/>
    </row>
    <row r="2248" spans="21:22" x14ac:dyDescent="0.2">
      <c r="U2248" s="77"/>
      <c r="V2248" s="64"/>
    </row>
    <row r="2249" spans="21:22" x14ac:dyDescent="0.2">
      <c r="U2249" s="77"/>
      <c r="V2249" s="64"/>
    </row>
    <row r="2250" spans="21:22" x14ac:dyDescent="0.2">
      <c r="U2250" s="77"/>
      <c r="V2250" s="64"/>
    </row>
    <row r="2251" spans="21:22" x14ac:dyDescent="0.2">
      <c r="U2251" s="77"/>
      <c r="V2251" s="64"/>
    </row>
    <row r="2252" spans="21:22" x14ac:dyDescent="0.2">
      <c r="U2252" s="77"/>
      <c r="V2252" s="64"/>
    </row>
    <row r="2253" spans="21:22" x14ac:dyDescent="0.2">
      <c r="U2253" s="77"/>
      <c r="V2253" s="64"/>
    </row>
    <row r="2254" spans="21:22" x14ac:dyDescent="0.2">
      <c r="U2254" s="77"/>
      <c r="V2254" s="64"/>
    </row>
    <row r="2255" spans="21:22" x14ac:dyDescent="0.2">
      <c r="U2255" s="77"/>
      <c r="V2255" s="64"/>
    </row>
    <row r="2256" spans="21:22" x14ac:dyDescent="0.2">
      <c r="U2256" s="77"/>
      <c r="V2256" s="64"/>
    </row>
    <row r="2257" spans="21:22" x14ac:dyDescent="0.2">
      <c r="U2257" s="77"/>
      <c r="V2257" s="64"/>
    </row>
    <row r="2258" spans="21:22" x14ac:dyDescent="0.2">
      <c r="U2258" s="77"/>
      <c r="V2258" s="64"/>
    </row>
    <row r="2259" spans="21:22" x14ac:dyDescent="0.2">
      <c r="U2259" s="77"/>
      <c r="V2259" s="64"/>
    </row>
    <row r="2260" spans="21:22" x14ac:dyDescent="0.2">
      <c r="U2260" s="77"/>
      <c r="V2260" s="64"/>
    </row>
    <row r="2261" spans="21:22" x14ac:dyDescent="0.2">
      <c r="U2261" s="77"/>
      <c r="V2261" s="64"/>
    </row>
    <row r="2262" spans="21:22" x14ac:dyDescent="0.2">
      <c r="U2262" s="77"/>
      <c r="V2262" s="64"/>
    </row>
    <row r="2263" spans="21:22" x14ac:dyDescent="0.2">
      <c r="U2263" s="77"/>
      <c r="V2263" s="64"/>
    </row>
    <row r="2264" spans="21:22" x14ac:dyDescent="0.2">
      <c r="U2264" s="77"/>
      <c r="V2264" s="64"/>
    </row>
    <row r="2265" spans="21:22" x14ac:dyDescent="0.2">
      <c r="U2265" s="77"/>
      <c r="V2265" s="64"/>
    </row>
    <row r="2266" spans="21:22" x14ac:dyDescent="0.2">
      <c r="U2266" s="77"/>
      <c r="V2266" s="64"/>
    </row>
    <row r="2267" spans="21:22" x14ac:dyDescent="0.2">
      <c r="U2267" s="77"/>
      <c r="V2267" s="64"/>
    </row>
    <row r="2268" spans="21:22" x14ac:dyDescent="0.2">
      <c r="U2268" s="77"/>
      <c r="V2268" s="64"/>
    </row>
    <row r="2269" spans="21:22" x14ac:dyDescent="0.2">
      <c r="U2269" s="77"/>
      <c r="V2269" s="64"/>
    </row>
    <row r="2270" spans="21:22" x14ac:dyDescent="0.2">
      <c r="U2270" s="77"/>
      <c r="V2270" s="64"/>
    </row>
    <row r="2271" spans="21:22" x14ac:dyDescent="0.2">
      <c r="U2271" s="77"/>
      <c r="V2271" s="64"/>
    </row>
    <row r="2272" spans="21:22" x14ac:dyDescent="0.2">
      <c r="U2272" s="77"/>
      <c r="V2272" s="64"/>
    </row>
    <row r="2273" spans="21:22" x14ac:dyDescent="0.2">
      <c r="U2273" s="77"/>
      <c r="V2273" s="64"/>
    </row>
    <row r="2274" spans="21:22" x14ac:dyDescent="0.2">
      <c r="U2274" s="77"/>
      <c r="V2274" s="64"/>
    </row>
    <row r="2275" spans="21:22" x14ac:dyDescent="0.2">
      <c r="U2275" s="77"/>
      <c r="V2275" s="64"/>
    </row>
    <row r="2276" spans="21:22" x14ac:dyDescent="0.2">
      <c r="U2276" s="77"/>
      <c r="V2276" s="64"/>
    </row>
    <row r="2277" spans="21:22" x14ac:dyDescent="0.2">
      <c r="U2277" s="77"/>
      <c r="V2277" s="64"/>
    </row>
    <row r="2278" spans="21:22" x14ac:dyDescent="0.2">
      <c r="U2278" s="77"/>
      <c r="V2278" s="64"/>
    </row>
    <row r="2279" spans="21:22" x14ac:dyDescent="0.2">
      <c r="U2279" s="77"/>
      <c r="V2279" s="64"/>
    </row>
    <row r="2280" spans="21:22" x14ac:dyDescent="0.2">
      <c r="U2280" s="77"/>
      <c r="V2280" s="64"/>
    </row>
    <row r="2281" spans="21:22" x14ac:dyDescent="0.2">
      <c r="U2281" s="77"/>
      <c r="V2281" s="64"/>
    </row>
    <row r="2282" spans="21:22" x14ac:dyDescent="0.2">
      <c r="U2282" s="77"/>
      <c r="V2282" s="64"/>
    </row>
    <row r="2283" spans="21:22" x14ac:dyDescent="0.2">
      <c r="U2283" s="77"/>
      <c r="V2283" s="64"/>
    </row>
    <row r="2284" spans="21:22" x14ac:dyDescent="0.2">
      <c r="U2284" s="77"/>
      <c r="V2284" s="64"/>
    </row>
    <row r="2285" spans="21:22" x14ac:dyDescent="0.2">
      <c r="U2285" s="77"/>
      <c r="V2285" s="64"/>
    </row>
    <row r="2286" spans="21:22" x14ac:dyDescent="0.2">
      <c r="U2286" s="77"/>
      <c r="V2286" s="64"/>
    </row>
    <row r="2287" spans="21:22" x14ac:dyDescent="0.2">
      <c r="U2287" s="77"/>
      <c r="V2287" s="64"/>
    </row>
    <row r="2288" spans="21:22" x14ac:dyDescent="0.2">
      <c r="U2288" s="77"/>
      <c r="V2288" s="64"/>
    </row>
    <row r="2289" spans="21:22" x14ac:dyDescent="0.2">
      <c r="U2289" s="77"/>
      <c r="V2289" s="64"/>
    </row>
    <row r="2290" spans="21:22" x14ac:dyDescent="0.2">
      <c r="U2290" s="77"/>
      <c r="V2290" s="64"/>
    </row>
    <row r="2291" spans="21:22" x14ac:dyDescent="0.2">
      <c r="U2291" s="77"/>
      <c r="V2291" s="64"/>
    </row>
    <row r="2292" spans="21:22" x14ac:dyDescent="0.2">
      <c r="U2292" s="77"/>
      <c r="V2292" s="64"/>
    </row>
    <row r="2293" spans="21:22" x14ac:dyDescent="0.2">
      <c r="U2293" s="77"/>
      <c r="V2293" s="64"/>
    </row>
    <row r="2294" spans="21:22" x14ac:dyDescent="0.2">
      <c r="U2294" s="77"/>
      <c r="V2294" s="64"/>
    </row>
    <row r="2295" spans="21:22" x14ac:dyDescent="0.2">
      <c r="U2295" s="77"/>
      <c r="V2295" s="64"/>
    </row>
    <row r="2296" spans="21:22" x14ac:dyDescent="0.2">
      <c r="U2296" s="77"/>
      <c r="V2296" s="64"/>
    </row>
    <row r="2297" spans="21:22" x14ac:dyDescent="0.2">
      <c r="U2297" s="77"/>
      <c r="V2297" s="64"/>
    </row>
    <row r="2298" spans="21:22" x14ac:dyDescent="0.2">
      <c r="U2298" s="77"/>
      <c r="V2298" s="64"/>
    </row>
    <row r="2299" spans="21:22" x14ac:dyDescent="0.2">
      <c r="U2299" s="77"/>
      <c r="V2299" s="64"/>
    </row>
    <row r="2300" spans="21:22" x14ac:dyDescent="0.2">
      <c r="U2300" s="77"/>
      <c r="V2300" s="64"/>
    </row>
    <row r="2301" spans="21:22" x14ac:dyDescent="0.2">
      <c r="U2301" s="77"/>
      <c r="V2301" s="64"/>
    </row>
    <row r="2302" spans="21:22" x14ac:dyDescent="0.2">
      <c r="U2302" s="77"/>
      <c r="V2302" s="64"/>
    </row>
    <row r="2303" spans="21:22" x14ac:dyDescent="0.2">
      <c r="U2303" s="77"/>
      <c r="V2303" s="64"/>
    </row>
    <row r="2304" spans="21:22" x14ac:dyDescent="0.2">
      <c r="U2304" s="77"/>
      <c r="V2304" s="64"/>
    </row>
    <row r="2305" spans="21:22" x14ac:dyDescent="0.2">
      <c r="U2305" s="77"/>
      <c r="V2305" s="64"/>
    </row>
    <row r="2306" spans="21:22" x14ac:dyDescent="0.2">
      <c r="U2306" s="77"/>
      <c r="V2306" s="64"/>
    </row>
    <row r="2307" spans="21:22" x14ac:dyDescent="0.2">
      <c r="U2307" s="77"/>
      <c r="V2307" s="64"/>
    </row>
    <row r="2308" spans="21:22" x14ac:dyDescent="0.2">
      <c r="U2308" s="77"/>
      <c r="V2308" s="64"/>
    </row>
    <row r="2309" spans="21:22" x14ac:dyDescent="0.2">
      <c r="U2309" s="77"/>
      <c r="V2309" s="64"/>
    </row>
    <row r="2310" spans="21:22" x14ac:dyDescent="0.2">
      <c r="U2310" s="77"/>
      <c r="V2310" s="64"/>
    </row>
    <row r="2311" spans="21:22" x14ac:dyDescent="0.2">
      <c r="U2311" s="77"/>
      <c r="V2311" s="64"/>
    </row>
    <row r="2312" spans="21:22" x14ac:dyDescent="0.2">
      <c r="U2312" s="77"/>
      <c r="V2312" s="64"/>
    </row>
    <row r="2313" spans="21:22" x14ac:dyDescent="0.2">
      <c r="U2313" s="77"/>
      <c r="V2313" s="64"/>
    </row>
    <row r="2314" spans="21:22" x14ac:dyDescent="0.2">
      <c r="U2314" s="77"/>
      <c r="V2314" s="64"/>
    </row>
    <row r="2315" spans="21:22" x14ac:dyDescent="0.2">
      <c r="U2315" s="77"/>
      <c r="V2315" s="64"/>
    </row>
    <row r="2316" spans="21:22" x14ac:dyDescent="0.2">
      <c r="U2316" s="77"/>
      <c r="V2316" s="64"/>
    </row>
    <row r="2317" spans="21:22" x14ac:dyDescent="0.2">
      <c r="U2317" s="77"/>
      <c r="V2317" s="64"/>
    </row>
    <row r="2318" spans="21:22" x14ac:dyDescent="0.2">
      <c r="U2318" s="77"/>
      <c r="V2318" s="64"/>
    </row>
    <row r="2319" spans="21:22" x14ac:dyDescent="0.2">
      <c r="U2319" s="77"/>
      <c r="V2319" s="64"/>
    </row>
    <row r="2320" spans="21:22" x14ac:dyDescent="0.2">
      <c r="U2320" s="77"/>
      <c r="V2320" s="64"/>
    </row>
    <row r="2321" spans="21:22" x14ac:dyDescent="0.2">
      <c r="U2321" s="77"/>
      <c r="V2321" s="64"/>
    </row>
    <row r="2322" spans="21:22" x14ac:dyDescent="0.2">
      <c r="U2322" s="77"/>
      <c r="V2322" s="64"/>
    </row>
    <row r="2323" spans="21:22" x14ac:dyDescent="0.2">
      <c r="U2323" s="77"/>
      <c r="V2323" s="64"/>
    </row>
    <row r="2324" spans="21:22" x14ac:dyDescent="0.2">
      <c r="U2324" s="77"/>
      <c r="V2324" s="64"/>
    </row>
    <row r="2325" spans="21:22" x14ac:dyDescent="0.2">
      <c r="U2325" s="77"/>
      <c r="V2325" s="64"/>
    </row>
    <row r="2326" spans="21:22" x14ac:dyDescent="0.2">
      <c r="U2326" s="77"/>
      <c r="V2326" s="64"/>
    </row>
    <row r="2327" spans="21:22" x14ac:dyDescent="0.2">
      <c r="U2327" s="77"/>
      <c r="V2327" s="64"/>
    </row>
    <row r="2328" spans="21:22" x14ac:dyDescent="0.2">
      <c r="U2328" s="77"/>
      <c r="V2328" s="64"/>
    </row>
    <row r="2329" spans="21:22" x14ac:dyDescent="0.2">
      <c r="U2329" s="77"/>
      <c r="V2329" s="64"/>
    </row>
    <row r="2330" spans="21:22" x14ac:dyDescent="0.2">
      <c r="U2330" s="77"/>
      <c r="V2330" s="64"/>
    </row>
    <row r="2331" spans="21:22" x14ac:dyDescent="0.2">
      <c r="U2331" s="77"/>
      <c r="V2331" s="64"/>
    </row>
    <row r="2332" spans="21:22" x14ac:dyDescent="0.2">
      <c r="U2332" s="77"/>
      <c r="V2332" s="64"/>
    </row>
    <row r="2333" spans="21:22" x14ac:dyDescent="0.2">
      <c r="U2333" s="77"/>
      <c r="V2333" s="64"/>
    </row>
    <row r="2334" spans="21:22" x14ac:dyDescent="0.2">
      <c r="U2334" s="77"/>
      <c r="V2334" s="64"/>
    </row>
    <row r="2335" spans="21:22" x14ac:dyDescent="0.2">
      <c r="U2335" s="77"/>
      <c r="V2335" s="64"/>
    </row>
    <row r="2336" spans="21:22" x14ac:dyDescent="0.2">
      <c r="U2336" s="77"/>
      <c r="V2336" s="64"/>
    </row>
    <row r="2337" spans="21:22" x14ac:dyDescent="0.2">
      <c r="U2337" s="77"/>
      <c r="V2337" s="64"/>
    </row>
    <row r="2338" spans="21:22" x14ac:dyDescent="0.2">
      <c r="U2338" s="77"/>
      <c r="V2338" s="64"/>
    </row>
    <row r="2339" spans="21:22" x14ac:dyDescent="0.2">
      <c r="U2339" s="77"/>
      <c r="V2339" s="64"/>
    </row>
    <row r="2340" spans="21:22" x14ac:dyDescent="0.2">
      <c r="U2340" s="77"/>
      <c r="V2340" s="64"/>
    </row>
    <row r="2341" spans="21:22" x14ac:dyDescent="0.2">
      <c r="U2341" s="77"/>
      <c r="V2341" s="64"/>
    </row>
    <row r="2342" spans="21:22" x14ac:dyDescent="0.2">
      <c r="U2342" s="77"/>
      <c r="V2342" s="64"/>
    </row>
    <row r="2343" spans="21:22" x14ac:dyDescent="0.2">
      <c r="U2343" s="77"/>
      <c r="V2343" s="64"/>
    </row>
    <row r="2344" spans="21:22" x14ac:dyDescent="0.2">
      <c r="U2344" s="77"/>
      <c r="V2344" s="64"/>
    </row>
    <row r="2345" spans="21:22" x14ac:dyDescent="0.2">
      <c r="U2345" s="77"/>
      <c r="V2345" s="64"/>
    </row>
    <row r="2346" spans="21:22" x14ac:dyDescent="0.2">
      <c r="U2346" s="77"/>
      <c r="V2346" s="64"/>
    </row>
    <row r="2347" spans="21:22" x14ac:dyDescent="0.2">
      <c r="U2347" s="77"/>
      <c r="V2347" s="64"/>
    </row>
    <row r="2348" spans="21:22" x14ac:dyDescent="0.2">
      <c r="U2348" s="77"/>
      <c r="V2348" s="64"/>
    </row>
    <row r="2349" spans="21:22" x14ac:dyDescent="0.2">
      <c r="U2349" s="77"/>
      <c r="V2349" s="64"/>
    </row>
    <row r="2350" spans="21:22" x14ac:dyDescent="0.2">
      <c r="U2350" s="77"/>
      <c r="V2350" s="64"/>
    </row>
    <row r="2351" spans="21:22" x14ac:dyDescent="0.2">
      <c r="U2351" s="77"/>
      <c r="V2351" s="64"/>
    </row>
    <row r="2352" spans="21:22" x14ac:dyDescent="0.2">
      <c r="U2352" s="77"/>
      <c r="V2352" s="64"/>
    </row>
    <row r="2353" spans="21:22" x14ac:dyDescent="0.2">
      <c r="U2353" s="77"/>
      <c r="V2353" s="64"/>
    </row>
    <row r="2354" spans="21:22" x14ac:dyDescent="0.2">
      <c r="U2354" s="77"/>
      <c r="V2354" s="64"/>
    </row>
    <row r="2355" spans="21:22" x14ac:dyDescent="0.2">
      <c r="U2355" s="77"/>
      <c r="V2355" s="64"/>
    </row>
    <row r="2356" spans="21:22" x14ac:dyDescent="0.2">
      <c r="U2356" s="77"/>
      <c r="V2356" s="64"/>
    </row>
    <row r="2357" spans="21:22" x14ac:dyDescent="0.2">
      <c r="U2357" s="77"/>
      <c r="V2357" s="64"/>
    </row>
    <row r="2358" spans="21:22" x14ac:dyDescent="0.2">
      <c r="U2358" s="77"/>
      <c r="V2358" s="64"/>
    </row>
    <row r="2359" spans="21:22" x14ac:dyDescent="0.2">
      <c r="U2359" s="77"/>
      <c r="V2359" s="64"/>
    </row>
    <row r="2360" spans="21:22" x14ac:dyDescent="0.2">
      <c r="U2360" s="77"/>
      <c r="V2360" s="64"/>
    </row>
    <row r="2361" spans="21:22" x14ac:dyDescent="0.2">
      <c r="U2361" s="77"/>
      <c r="V2361" s="64"/>
    </row>
    <row r="2362" spans="21:22" x14ac:dyDescent="0.2">
      <c r="U2362" s="77"/>
      <c r="V2362" s="64"/>
    </row>
    <row r="2363" spans="21:22" x14ac:dyDescent="0.2">
      <c r="U2363" s="77"/>
      <c r="V2363" s="64"/>
    </row>
    <row r="2364" spans="21:22" x14ac:dyDescent="0.2">
      <c r="U2364" s="77"/>
      <c r="V2364" s="64"/>
    </row>
    <row r="2365" spans="21:22" x14ac:dyDescent="0.2">
      <c r="U2365" s="77"/>
      <c r="V2365" s="64"/>
    </row>
    <row r="2366" spans="21:22" x14ac:dyDescent="0.2">
      <c r="U2366" s="77"/>
      <c r="V2366" s="64"/>
    </row>
    <row r="2367" spans="21:22" x14ac:dyDescent="0.2">
      <c r="U2367" s="77"/>
      <c r="V2367" s="64"/>
    </row>
    <row r="2368" spans="21:22" x14ac:dyDescent="0.2">
      <c r="U2368" s="77"/>
      <c r="V2368" s="64"/>
    </row>
    <row r="2369" spans="21:22" x14ac:dyDescent="0.2">
      <c r="U2369" s="77"/>
      <c r="V2369" s="64"/>
    </row>
    <row r="2370" spans="21:22" x14ac:dyDescent="0.2">
      <c r="U2370" s="77"/>
      <c r="V2370" s="64"/>
    </row>
    <row r="2371" spans="21:22" x14ac:dyDescent="0.2">
      <c r="U2371" s="77"/>
      <c r="V2371" s="64"/>
    </row>
    <row r="2372" spans="21:22" x14ac:dyDescent="0.2">
      <c r="U2372" s="77"/>
      <c r="V2372" s="64"/>
    </row>
    <row r="2373" spans="21:22" x14ac:dyDescent="0.2">
      <c r="U2373" s="77"/>
      <c r="V2373" s="64"/>
    </row>
    <row r="2374" spans="21:22" x14ac:dyDescent="0.2">
      <c r="U2374" s="77"/>
      <c r="V2374" s="64"/>
    </row>
    <row r="2375" spans="21:22" x14ac:dyDescent="0.2">
      <c r="U2375" s="77"/>
      <c r="V2375" s="64"/>
    </row>
    <row r="2376" spans="21:22" x14ac:dyDescent="0.2">
      <c r="U2376" s="77"/>
      <c r="V2376" s="64"/>
    </row>
    <row r="2377" spans="21:22" x14ac:dyDescent="0.2">
      <c r="U2377" s="77"/>
      <c r="V2377" s="64"/>
    </row>
    <row r="2378" spans="21:22" x14ac:dyDescent="0.2">
      <c r="U2378" s="77"/>
      <c r="V2378" s="64"/>
    </row>
    <row r="2379" spans="21:22" x14ac:dyDescent="0.2">
      <c r="U2379" s="77"/>
      <c r="V2379" s="64"/>
    </row>
    <row r="2380" spans="21:22" x14ac:dyDescent="0.2">
      <c r="U2380" s="77"/>
      <c r="V2380" s="64"/>
    </row>
    <row r="2381" spans="21:22" x14ac:dyDescent="0.2">
      <c r="U2381" s="77"/>
      <c r="V2381" s="64"/>
    </row>
    <row r="2382" spans="21:22" x14ac:dyDescent="0.2">
      <c r="U2382" s="77"/>
      <c r="V2382" s="64"/>
    </row>
    <row r="2383" spans="21:22" x14ac:dyDescent="0.2">
      <c r="U2383" s="77"/>
      <c r="V2383" s="64"/>
    </row>
    <row r="2384" spans="21:22" x14ac:dyDescent="0.2">
      <c r="U2384" s="77"/>
      <c r="V2384" s="64"/>
    </row>
    <row r="2385" spans="21:22" x14ac:dyDescent="0.2">
      <c r="U2385" s="77"/>
      <c r="V2385" s="64"/>
    </row>
    <row r="2386" spans="21:22" x14ac:dyDescent="0.2">
      <c r="U2386" s="77"/>
      <c r="V2386" s="64"/>
    </row>
    <row r="2387" spans="21:22" x14ac:dyDescent="0.2">
      <c r="U2387" s="77"/>
      <c r="V2387" s="64"/>
    </row>
    <row r="2388" spans="21:22" x14ac:dyDescent="0.2">
      <c r="U2388" s="77"/>
      <c r="V2388" s="64"/>
    </row>
    <row r="2389" spans="21:22" x14ac:dyDescent="0.2">
      <c r="U2389" s="77"/>
      <c r="V2389" s="64"/>
    </row>
    <row r="2390" spans="21:22" x14ac:dyDescent="0.2">
      <c r="U2390" s="77"/>
      <c r="V2390" s="64"/>
    </row>
    <row r="2391" spans="21:22" x14ac:dyDescent="0.2">
      <c r="U2391" s="77"/>
      <c r="V2391" s="64"/>
    </row>
    <row r="2392" spans="21:22" x14ac:dyDescent="0.2">
      <c r="U2392" s="77"/>
      <c r="V2392" s="64"/>
    </row>
    <row r="2393" spans="21:22" x14ac:dyDescent="0.2">
      <c r="U2393" s="77"/>
      <c r="V2393" s="64"/>
    </row>
    <row r="2394" spans="21:22" x14ac:dyDescent="0.2">
      <c r="U2394" s="77"/>
      <c r="V2394" s="64"/>
    </row>
    <row r="2395" spans="21:22" x14ac:dyDescent="0.2">
      <c r="U2395" s="77"/>
      <c r="V2395" s="64"/>
    </row>
    <row r="2396" spans="21:22" x14ac:dyDescent="0.2">
      <c r="U2396" s="77"/>
      <c r="V2396" s="64"/>
    </row>
    <row r="2397" spans="21:22" x14ac:dyDescent="0.2">
      <c r="U2397" s="77"/>
      <c r="V2397" s="64"/>
    </row>
    <row r="2398" spans="21:22" x14ac:dyDescent="0.2">
      <c r="U2398" s="77"/>
      <c r="V2398" s="64"/>
    </row>
    <row r="2399" spans="21:22" x14ac:dyDescent="0.2">
      <c r="U2399" s="77"/>
      <c r="V2399" s="64"/>
    </row>
    <row r="2400" spans="21:22" x14ac:dyDescent="0.2">
      <c r="U2400" s="77"/>
      <c r="V2400" s="64"/>
    </row>
    <row r="2401" spans="21:22" x14ac:dyDescent="0.2">
      <c r="U2401" s="77"/>
      <c r="V2401" s="64"/>
    </row>
    <row r="2402" spans="21:22" x14ac:dyDescent="0.2">
      <c r="U2402" s="77"/>
      <c r="V2402" s="64"/>
    </row>
    <row r="2403" spans="21:22" x14ac:dyDescent="0.2">
      <c r="U2403" s="77"/>
      <c r="V2403" s="64"/>
    </row>
    <row r="2404" spans="21:22" x14ac:dyDescent="0.2">
      <c r="U2404" s="77"/>
      <c r="V2404" s="64"/>
    </row>
    <row r="2405" spans="21:22" x14ac:dyDescent="0.2">
      <c r="U2405" s="77"/>
      <c r="V2405" s="64"/>
    </row>
    <row r="2406" spans="21:22" x14ac:dyDescent="0.2">
      <c r="U2406" s="77"/>
      <c r="V2406" s="64"/>
    </row>
    <row r="2407" spans="21:22" x14ac:dyDescent="0.2">
      <c r="U2407" s="77"/>
      <c r="V2407" s="64"/>
    </row>
    <row r="2408" spans="21:22" x14ac:dyDescent="0.2">
      <c r="U2408" s="77"/>
      <c r="V2408" s="64"/>
    </row>
    <row r="2409" spans="21:22" x14ac:dyDescent="0.2">
      <c r="U2409" s="77"/>
      <c r="V2409" s="64"/>
    </row>
    <row r="2410" spans="21:22" x14ac:dyDescent="0.2">
      <c r="U2410" s="77"/>
      <c r="V2410" s="64"/>
    </row>
    <row r="2411" spans="21:22" x14ac:dyDescent="0.2">
      <c r="U2411" s="77"/>
      <c r="V2411" s="64"/>
    </row>
    <row r="2412" spans="21:22" x14ac:dyDescent="0.2">
      <c r="U2412" s="77"/>
      <c r="V2412" s="64"/>
    </row>
    <row r="2413" spans="21:22" x14ac:dyDescent="0.2">
      <c r="U2413" s="77"/>
      <c r="V2413" s="64"/>
    </row>
    <row r="2414" spans="21:22" x14ac:dyDescent="0.2">
      <c r="U2414" s="77"/>
      <c r="V2414" s="64"/>
    </row>
    <row r="2415" spans="21:22" x14ac:dyDescent="0.2">
      <c r="U2415" s="77"/>
      <c r="V2415" s="64"/>
    </row>
    <row r="2416" spans="21:22" x14ac:dyDescent="0.2">
      <c r="U2416" s="77"/>
      <c r="V2416" s="64"/>
    </row>
    <row r="2417" spans="21:22" x14ac:dyDescent="0.2">
      <c r="U2417" s="77"/>
      <c r="V2417" s="64"/>
    </row>
    <row r="2418" spans="21:22" x14ac:dyDescent="0.2">
      <c r="U2418" s="77"/>
      <c r="V2418" s="64"/>
    </row>
    <row r="2419" spans="21:22" x14ac:dyDescent="0.2">
      <c r="U2419" s="77"/>
      <c r="V2419" s="64"/>
    </row>
    <row r="2420" spans="21:22" x14ac:dyDescent="0.2">
      <c r="U2420" s="77"/>
      <c r="V2420" s="64"/>
    </row>
    <row r="2421" spans="21:22" x14ac:dyDescent="0.2">
      <c r="U2421" s="77"/>
      <c r="V2421" s="64"/>
    </row>
    <row r="2422" spans="21:22" x14ac:dyDescent="0.2">
      <c r="U2422" s="77"/>
      <c r="V2422" s="64"/>
    </row>
    <row r="2423" spans="21:22" x14ac:dyDescent="0.2">
      <c r="U2423" s="77"/>
      <c r="V2423" s="64"/>
    </row>
    <row r="2424" spans="21:22" x14ac:dyDescent="0.2">
      <c r="U2424" s="77"/>
      <c r="V2424" s="64"/>
    </row>
    <row r="2425" spans="21:22" x14ac:dyDescent="0.2">
      <c r="U2425" s="77"/>
      <c r="V2425" s="64"/>
    </row>
    <row r="2426" spans="21:22" x14ac:dyDescent="0.2">
      <c r="U2426" s="77"/>
      <c r="V2426" s="64"/>
    </row>
    <row r="2427" spans="21:22" x14ac:dyDescent="0.2">
      <c r="U2427" s="77"/>
      <c r="V2427" s="64"/>
    </row>
    <row r="2428" spans="21:22" x14ac:dyDescent="0.2">
      <c r="U2428" s="77"/>
      <c r="V2428" s="64"/>
    </row>
    <row r="2429" spans="21:22" x14ac:dyDescent="0.2">
      <c r="U2429" s="77"/>
      <c r="V2429" s="64"/>
    </row>
    <row r="2430" spans="21:22" x14ac:dyDescent="0.2">
      <c r="U2430" s="77"/>
      <c r="V2430" s="64"/>
    </row>
    <row r="2431" spans="21:22" x14ac:dyDescent="0.2">
      <c r="U2431" s="77"/>
      <c r="V2431" s="64"/>
    </row>
    <row r="2432" spans="21:22" x14ac:dyDescent="0.2">
      <c r="U2432" s="77"/>
      <c r="V2432" s="64"/>
    </row>
    <row r="2433" spans="21:22" x14ac:dyDescent="0.2">
      <c r="U2433" s="77"/>
      <c r="V2433" s="64"/>
    </row>
    <row r="2434" spans="21:22" x14ac:dyDescent="0.2">
      <c r="U2434" s="77"/>
      <c r="V2434" s="64"/>
    </row>
    <row r="2435" spans="21:22" x14ac:dyDescent="0.2">
      <c r="U2435" s="77"/>
      <c r="V2435" s="64"/>
    </row>
    <row r="2436" spans="21:22" x14ac:dyDescent="0.2">
      <c r="U2436" s="77"/>
      <c r="V2436" s="64"/>
    </row>
    <row r="2437" spans="21:22" x14ac:dyDescent="0.2">
      <c r="U2437" s="77"/>
      <c r="V2437" s="64"/>
    </row>
    <row r="2438" spans="21:22" x14ac:dyDescent="0.2">
      <c r="U2438" s="77"/>
      <c r="V2438" s="64"/>
    </row>
    <row r="2439" spans="21:22" x14ac:dyDescent="0.2">
      <c r="U2439" s="77"/>
      <c r="V2439" s="64"/>
    </row>
    <row r="2440" spans="21:22" x14ac:dyDescent="0.2">
      <c r="U2440" s="77"/>
      <c r="V2440" s="64"/>
    </row>
    <row r="2441" spans="21:22" x14ac:dyDescent="0.2">
      <c r="U2441" s="77"/>
      <c r="V2441" s="64"/>
    </row>
    <row r="2442" spans="21:22" x14ac:dyDescent="0.2">
      <c r="U2442" s="77"/>
      <c r="V2442" s="64"/>
    </row>
    <row r="2443" spans="21:22" x14ac:dyDescent="0.2">
      <c r="U2443" s="77"/>
      <c r="V2443" s="64"/>
    </row>
    <row r="2444" spans="21:22" x14ac:dyDescent="0.2">
      <c r="U2444" s="77"/>
      <c r="V2444" s="64"/>
    </row>
    <row r="2445" spans="21:22" x14ac:dyDescent="0.2">
      <c r="U2445" s="77"/>
      <c r="V2445" s="64"/>
    </row>
    <row r="2446" spans="21:22" x14ac:dyDescent="0.2">
      <c r="U2446" s="77"/>
      <c r="V2446" s="64"/>
    </row>
    <row r="2447" spans="21:22" x14ac:dyDescent="0.2">
      <c r="U2447" s="77"/>
      <c r="V2447" s="64"/>
    </row>
    <row r="2448" spans="21:22" x14ac:dyDescent="0.2">
      <c r="U2448" s="77"/>
      <c r="V2448" s="64"/>
    </row>
    <row r="2449" spans="21:22" x14ac:dyDescent="0.2">
      <c r="U2449" s="77"/>
      <c r="V2449" s="64"/>
    </row>
    <row r="2450" spans="21:22" x14ac:dyDescent="0.2">
      <c r="U2450" s="77"/>
      <c r="V2450" s="64"/>
    </row>
    <row r="2451" spans="21:22" x14ac:dyDescent="0.2">
      <c r="U2451" s="77"/>
      <c r="V2451" s="64"/>
    </row>
    <row r="2452" spans="21:22" x14ac:dyDescent="0.2">
      <c r="U2452" s="77"/>
      <c r="V2452" s="64"/>
    </row>
    <row r="2453" spans="21:22" x14ac:dyDescent="0.2">
      <c r="U2453" s="77"/>
      <c r="V2453" s="64"/>
    </row>
    <row r="2454" spans="21:22" x14ac:dyDescent="0.2">
      <c r="U2454" s="77"/>
      <c r="V2454" s="64"/>
    </row>
    <row r="2455" spans="21:22" x14ac:dyDescent="0.2">
      <c r="U2455" s="77"/>
      <c r="V2455" s="64"/>
    </row>
    <row r="2456" spans="21:22" x14ac:dyDescent="0.2">
      <c r="U2456" s="77"/>
      <c r="V2456" s="64"/>
    </row>
    <row r="2457" spans="21:22" x14ac:dyDescent="0.2">
      <c r="U2457" s="77"/>
      <c r="V2457" s="64"/>
    </row>
    <row r="2458" spans="21:22" x14ac:dyDescent="0.2">
      <c r="U2458" s="77"/>
      <c r="V2458" s="64"/>
    </row>
    <row r="2459" spans="21:22" x14ac:dyDescent="0.2">
      <c r="U2459" s="77"/>
      <c r="V2459" s="64"/>
    </row>
    <row r="2460" spans="21:22" x14ac:dyDescent="0.2">
      <c r="U2460" s="77"/>
      <c r="V2460" s="64"/>
    </row>
    <row r="2461" spans="21:22" x14ac:dyDescent="0.2">
      <c r="U2461" s="77"/>
      <c r="V2461" s="64"/>
    </row>
    <row r="2462" spans="21:22" x14ac:dyDescent="0.2">
      <c r="U2462" s="77"/>
      <c r="V2462" s="64"/>
    </row>
    <row r="2463" spans="21:22" x14ac:dyDescent="0.2">
      <c r="U2463" s="77"/>
      <c r="V2463" s="64"/>
    </row>
    <row r="2464" spans="21:22" x14ac:dyDescent="0.2">
      <c r="U2464" s="77"/>
      <c r="V2464" s="64"/>
    </row>
    <row r="2465" spans="21:22" x14ac:dyDescent="0.2">
      <c r="U2465" s="77"/>
      <c r="V2465" s="64"/>
    </row>
    <row r="2466" spans="21:22" x14ac:dyDescent="0.2">
      <c r="U2466" s="77"/>
      <c r="V2466" s="64"/>
    </row>
    <row r="2467" spans="21:22" x14ac:dyDescent="0.2">
      <c r="U2467" s="77"/>
      <c r="V2467" s="64"/>
    </row>
    <row r="2468" spans="21:22" x14ac:dyDescent="0.2">
      <c r="U2468" s="77"/>
      <c r="V2468" s="64"/>
    </row>
    <row r="2469" spans="21:22" x14ac:dyDescent="0.2">
      <c r="U2469" s="77"/>
      <c r="V2469" s="64"/>
    </row>
    <row r="2470" spans="21:22" x14ac:dyDescent="0.2">
      <c r="U2470" s="77"/>
      <c r="V2470" s="64"/>
    </row>
    <row r="2471" spans="21:22" x14ac:dyDescent="0.2">
      <c r="U2471" s="77"/>
      <c r="V2471" s="64"/>
    </row>
    <row r="2472" spans="21:22" x14ac:dyDescent="0.2">
      <c r="U2472" s="77"/>
      <c r="V2472" s="64"/>
    </row>
    <row r="2473" spans="21:22" x14ac:dyDescent="0.2">
      <c r="U2473" s="77"/>
      <c r="V2473" s="64"/>
    </row>
    <row r="2474" spans="21:22" x14ac:dyDescent="0.2">
      <c r="U2474" s="77"/>
      <c r="V2474" s="64"/>
    </row>
    <row r="2475" spans="21:22" x14ac:dyDescent="0.2">
      <c r="U2475" s="77"/>
      <c r="V2475" s="64"/>
    </row>
    <row r="2476" spans="21:22" x14ac:dyDescent="0.2">
      <c r="U2476" s="77"/>
      <c r="V2476" s="64"/>
    </row>
    <row r="2477" spans="21:22" x14ac:dyDescent="0.2">
      <c r="U2477" s="77"/>
      <c r="V2477" s="64"/>
    </row>
    <row r="2478" spans="21:22" x14ac:dyDescent="0.2">
      <c r="U2478" s="77"/>
      <c r="V2478" s="64"/>
    </row>
    <row r="2479" spans="21:22" x14ac:dyDescent="0.2">
      <c r="U2479" s="77"/>
      <c r="V2479" s="64"/>
    </row>
    <row r="2480" spans="21:22" x14ac:dyDescent="0.2">
      <c r="U2480" s="77"/>
      <c r="V2480" s="64"/>
    </row>
    <row r="2481" spans="21:22" x14ac:dyDescent="0.2">
      <c r="U2481" s="77"/>
      <c r="V2481" s="64"/>
    </row>
    <row r="2482" spans="21:22" x14ac:dyDescent="0.2">
      <c r="U2482" s="77"/>
      <c r="V2482" s="64"/>
    </row>
    <row r="2483" spans="21:22" x14ac:dyDescent="0.2">
      <c r="U2483" s="77"/>
      <c r="V2483" s="64"/>
    </row>
    <row r="2484" spans="21:22" x14ac:dyDescent="0.2">
      <c r="U2484" s="77"/>
      <c r="V2484" s="64"/>
    </row>
    <row r="2485" spans="21:22" x14ac:dyDescent="0.2">
      <c r="U2485" s="77"/>
      <c r="V2485" s="64"/>
    </row>
    <row r="2486" spans="21:22" x14ac:dyDescent="0.2">
      <c r="U2486" s="77"/>
      <c r="V2486" s="64"/>
    </row>
    <row r="2487" spans="21:22" x14ac:dyDescent="0.2">
      <c r="U2487" s="77"/>
      <c r="V2487" s="64"/>
    </row>
    <row r="2488" spans="21:22" x14ac:dyDescent="0.2">
      <c r="U2488" s="77"/>
      <c r="V2488" s="64"/>
    </row>
    <row r="2489" spans="21:22" x14ac:dyDescent="0.2">
      <c r="U2489" s="77"/>
      <c r="V2489" s="64"/>
    </row>
    <row r="2490" spans="21:22" x14ac:dyDescent="0.2">
      <c r="U2490" s="77"/>
      <c r="V2490" s="64"/>
    </row>
    <row r="2491" spans="21:22" x14ac:dyDescent="0.2">
      <c r="U2491" s="77"/>
      <c r="V2491" s="64"/>
    </row>
    <row r="2492" spans="21:22" x14ac:dyDescent="0.2">
      <c r="U2492" s="77"/>
      <c r="V2492" s="64"/>
    </row>
    <row r="2493" spans="21:22" x14ac:dyDescent="0.2">
      <c r="U2493" s="77"/>
      <c r="V2493" s="64"/>
    </row>
    <row r="2494" spans="21:22" x14ac:dyDescent="0.2">
      <c r="U2494" s="77"/>
      <c r="V2494" s="64"/>
    </row>
    <row r="2495" spans="21:22" x14ac:dyDescent="0.2">
      <c r="U2495" s="77"/>
      <c r="V2495" s="64"/>
    </row>
    <row r="2496" spans="21:22" x14ac:dyDescent="0.2">
      <c r="U2496" s="77"/>
      <c r="V2496" s="64"/>
    </row>
    <row r="2497" spans="21:22" x14ac:dyDescent="0.2">
      <c r="U2497" s="77"/>
      <c r="V2497" s="64"/>
    </row>
    <row r="2498" spans="21:22" x14ac:dyDescent="0.2">
      <c r="U2498" s="77"/>
      <c r="V2498" s="64"/>
    </row>
    <row r="2499" spans="21:22" x14ac:dyDescent="0.2">
      <c r="U2499" s="77"/>
      <c r="V2499" s="64"/>
    </row>
    <row r="2500" spans="21:22" x14ac:dyDescent="0.2">
      <c r="U2500" s="77"/>
      <c r="V2500" s="64"/>
    </row>
    <row r="2501" spans="21:22" x14ac:dyDescent="0.2">
      <c r="U2501" s="77"/>
      <c r="V2501" s="64"/>
    </row>
    <row r="2502" spans="21:22" x14ac:dyDescent="0.2">
      <c r="U2502" s="77"/>
      <c r="V2502" s="64"/>
    </row>
    <row r="2503" spans="21:22" x14ac:dyDescent="0.2">
      <c r="U2503" s="77"/>
      <c r="V2503" s="64"/>
    </row>
    <row r="2504" spans="21:22" x14ac:dyDescent="0.2">
      <c r="U2504" s="77"/>
      <c r="V2504" s="64"/>
    </row>
    <row r="2505" spans="21:22" x14ac:dyDescent="0.2">
      <c r="U2505" s="77"/>
      <c r="V2505" s="64"/>
    </row>
    <row r="2506" spans="21:22" x14ac:dyDescent="0.2">
      <c r="U2506" s="77"/>
      <c r="V2506" s="64"/>
    </row>
    <row r="2507" spans="21:22" x14ac:dyDescent="0.2">
      <c r="U2507" s="77"/>
      <c r="V2507" s="64"/>
    </row>
    <row r="2508" spans="21:22" x14ac:dyDescent="0.2">
      <c r="U2508" s="77"/>
      <c r="V2508" s="64"/>
    </row>
    <row r="2509" spans="21:22" x14ac:dyDescent="0.2">
      <c r="U2509" s="77"/>
      <c r="V2509" s="64"/>
    </row>
    <row r="2510" spans="21:22" x14ac:dyDescent="0.2">
      <c r="U2510" s="77"/>
      <c r="V2510" s="64"/>
    </row>
    <row r="2511" spans="21:22" x14ac:dyDescent="0.2">
      <c r="U2511" s="77"/>
      <c r="V2511" s="64"/>
    </row>
    <row r="2512" spans="21:22" x14ac:dyDescent="0.2">
      <c r="U2512" s="77"/>
      <c r="V2512" s="64"/>
    </row>
    <row r="2513" spans="21:22" x14ac:dyDescent="0.2">
      <c r="U2513" s="77"/>
      <c r="V2513" s="64"/>
    </row>
    <row r="2514" spans="21:22" x14ac:dyDescent="0.2">
      <c r="U2514" s="77"/>
      <c r="V2514" s="64"/>
    </row>
    <row r="2515" spans="21:22" x14ac:dyDescent="0.2">
      <c r="U2515" s="77"/>
      <c r="V2515" s="64"/>
    </row>
    <row r="2516" spans="21:22" x14ac:dyDescent="0.2">
      <c r="U2516" s="77"/>
      <c r="V2516" s="64"/>
    </row>
    <row r="2517" spans="21:22" x14ac:dyDescent="0.2">
      <c r="U2517" s="77"/>
      <c r="V2517" s="64"/>
    </row>
    <row r="2518" spans="21:22" x14ac:dyDescent="0.2">
      <c r="U2518" s="77"/>
      <c r="V2518" s="64"/>
    </row>
    <row r="2519" spans="21:22" x14ac:dyDescent="0.2">
      <c r="U2519" s="77"/>
      <c r="V2519" s="64"/>
    </row>
    <row r="2520" spans="21:22" x14ac:dyDescent="0.2">
      <c r="U2520" s="77"/>
      <c r="V2520" s="64"/>
    </row>
    <row r="2521" spans="21:22" x14ac:dyDescent="0.2">
      <c r="U2521" s="77"/>
      <c r="V2521" s="64"/>
    </row>
    <row r="2522" spans="21:22" x14ac:dyDescent="0.2">
      <c r="U2522" s="77"/>
      <c r="V2522" s="64"/>
    </row>
    <row r="2523" spans="21:22" x14ac:dyDescent="0.2">
      <c r="U2523" s="77"/>
      <c r="V2523" s="64"/>
    </row>
    <row r="2524" spans="21:22" x14ac:dyDescent="0.2">
      <c r="U2524" s="77"/>
      <c r="V2524" s="64"/>
    </row>
    <row r="2525" spans="21:22" x14ac:dyDescent="0.2">
      <c r="U2525" s="77"/>
      <c r="V2525" s="64"/>
    </row>
    <row r="2526" spans="21:22" x14ac:dyDescent="0.2">
      <c r="U2526" s="77"/>
      <c r="V2526" s="64"/>
    </row>
    <row r="2527" spans="21:22" x14ac:dyDescent="0.2">
      <c r="U2527" s="77"/>
      <c r="V2527" s="64"/>
    </row>
    <row r="2528" spans="21:22" x14ac:dyDescent="0.2">
      <c r="U2528" s="77"/>
      <c r="V2528" s="64"/>
    </row>
    <row r="2529" spans="21:22" x14ac:dyDescent="0.2">
      <c r="U2529" s="77"/>
      <c r="V2529" s="64"/>
    </row>
    <row r="2530" spans="21:22" x14ac:dyDescent="0.2">
      <c r="U2530" s="77"/>
      <c r="V2530" s="64"/>
    </row>
    <row r="2531" spans="21:22" x14ac:dyDescent="0.2">
      <c r="U2531" s="77"/>
      <c r="V2531" s="64"/>
    </row>
    <row r="2532" spans="21:22" x14ac:dyDescent="0.2">
      <c r="U2532" s="77"/>
      <c r="V2532" s="64"/>
    </row>
    <row r="2533" spans="21:22" x14ac:dyDescent="0.2">
      <c r="U2533" s="77"/>
      <c r="V2533" s="64"/>
    </row>
    <row r="2534" spans="21:22" x14ac:dyDescent="0.2">
      <c r="U2534" s="77"/>
      <c r="V2534" s="64"/>
    </row>
    <row r="2535" spans="21:22" x14ac:dyDescent="0.2">
      <c r="U2535" s="77"/>
      <c r="V2535" s="64"/>
    </row>
    <row r="2536" spans="21:22" x14ac:dyDescent="0.2">
      <c r="U2536" s="77"/>
      <c r="V2536" s="64"/>
    </row>
    <row r="2537" spans="21:22" x14ac:dyDescent="0.2">
      <c r="U2537" s="77"/>
      <c r="V2537" s="64"/>
    </row>
    <row r="2538" spans="21:22" x14ac:dyDescent="0.2">
      <c r="U2538" s="77"/>
      <c r="V2538" s="64"/>
    </row>
    <row r="2539" spans="21:22" x14ac:dyDescent="0.2">
      <c r="U2539" s="77"/>
      <c r="V2539" s="64"/>
    </row>
    <row r="2540" spans="21:22" x14ac:dyDescent="0.2">
      <c r="U2540" s="77"/>
      <c r="V2540" s="64"/>
    </row>
    <row r="2541" spans="21:22" x14ac:dyDescent="0.2">
      <c r="U2541" s="77"/>
      <c r="V2541" s="64"/>
    </row>
    <row r="2542" spans="21:22" x14ac:dyDescent="0.2">
      <c r="U2542" s="77"/>
      <c r="V2542" s="64"/>
    </row>
    <row r="2543" spans="21:22" x14ac:dyDescent="0.2">
      <c r="U2543" s="77"/>
      <c r="V2543" s="64"/>
    </row>
    <row r="2544" spans="21:22" x14ac:dyDescent="0.2">
      <c r="U2544" s="77"/>
      <c r="V2544" s="64"/>
    </row>
    <row r="2545" spans="21:22" x14ac:dyDescent="0.2">
      <c r="U2545" s="77"/>
      <c r="V2545" s="64"/>
    </row>
    <row r="2546" spans="21:22" x14ac:dyDescent="0.2">
      <c r="U2546" s="77"/>
      <c r="V2546" s="64"/>
    </row>
    <row r="2547" spans="21:22" x14ac:dyDescent="0.2">
      <c r="U2547" s="77"/>
      <c r="V2547" s="64"/>
    </row>
    <row r="2548" spans="21:22" x14ac:dyDescent="0.2">
      <c r="U2548" s="77"/>
      <c r="V2548" s="64"/>
    </row>
    <row r="2549" spans="21:22" x14ac:dyDescent="0.2">
      <c r="U2549" s="77"/>
      <c r="V2549" s="64"/>
    </row>
    <row r="2550" spans="21:22" x14ac:dyDescent="0.2">
      <c r="U2550" s="77"/>
      <c r="V2550" s="64"/>
    </row>
    <row r="2551" spans="21:22" x14ac:dyDescent="0.2">
      <c r="U2551" s="77"/>
      <c r="V2551" s="64"/>
    </row>
    <row r="2552" spans="21:22" x14ac:dyDescent="0.2">
      <c r="U2552" s="77"/>
      <c r="V2552" s="64"/>
    </row>
    <row r="2553" spans="21:22" x14ac:dyDescent="0.2">
      <c r="U2553" s="77"/>
      <c r="V2553" s="64"/>
    </row>
    <row r="2554" spans="21:22" x14ac:dyDescent="0.2">
      <c r="U2554" s="77"/>
      <c r="V2554" s="64"/>
    </row>
    <row r="2555" spans="21:22" x14ac:dyDescent="0.2">
      <c r="U2555" s="77"/>
      <c r="V2555" s="64"/>
    </row>
    <row r="2556" spans="21:22" x14ac:dyDescent="0.2">
      <c r="U2556" s="77"/>
      <c r="V2556" s="64"/>
    </row>
    <row r="2557" spans="21:22" x14ac:dyDescent="0.2">
      <c r="U2557" s="77"/>
      <c r="V2557" s="64"/>
    </row>
    <row r="2558" spans="21:22" x14ac:dyDescent="0.2">
      <c r="U2558" s="77"/>
      <c r="V2558" s="64"/>
    </row>
    <row r="2559" spans="21:22" x14ac:dyDescent="0.2">
      <c r="U2559" s="77"/>
      <c r="V2559" s="64"/>
    </row>
    <row r="2560" spans="21:22" x14ac:dyDescent="0.2">
      <c r="U2560" s="77"/>
      <c r="V2560" s="64"/>
    </row>
    <row r="2561" spans="21:22" x14ac:dyDescent="0.2">
      <c r="U2561" s="77"/>
      <c r="V2561" s="64"/>
    </row>
    <row r="2562" spans="21:22" x14ac:dyDescent="0.2">
      <c r="U2562" s="77"/>
      <c r="V2562" s="64"/>
    </row>
    <row r="2563" spans="21:22" x14ac:dyDescent="0.2">
      <c r="U2563" s="77"/>
      <c r="V2563" s="64"/>
    </row>
    <row r="2564" spans="21:22" x14ac:dyDescent="0.2">
      <c r="U2564" s="77"/>
      <c r="V2564" s="64"/>
    </row>
    <row r="2565" spans="21:22" x14ac:dyDescent="0.2">
      <c r="U2565" s="77"/>
      <c r="V2565" s="64"/>
    </row>
    <row r="2566" spans="21:22" x14ac:dyDescent="0.2">
      <c r="U2566" s="77"/>
      <c r="V2566" s="64"/>
    </row>
    <row r="2567" spans="21:22" x14ac:dyDescent="0.2">
      <c r="U2567" s="77"/>
      <c r="V2567" s="64"/>
    </row>
    <row r="2568" spans="21:22" x14ac:dyDescent="0.2">
      <c r="U2568" s="77"/>
      <c r="V2568" s="64"/>
    </row>
    <row r="2569" spans="21:22" x14ac:dyDescent="0.2">
      <c r="U2569" s="77"/>
      <c r="V2569" s="64"/>
    </row>
    <row r="2570" spans="21:22" x14ac:dyDescent="0.2">
      <c r="U2570" s="77"/>
      <c r="V2570" s="64"/>
    </row>
    <row r="2571" spans="21:22" x14ac:dyDescent="0.2">
      <c r="U2571" s="77"/>
      <c r="V2571" s="64"/>
    </row>
    <row r="2572" spans="21:22" x14ac:dyDescent="0.2">
      <c r="U2572" s="77"/>
      <c r="V2572" s="64"/>
    </row>
    <row r="2573" spans="21:22" x14ac:dyDescent="0.2">
      <c r="U2573" s="77"/>
      <c r="V2573" s="64"/>
    </row>
    <row r="2574" spans="21:22" x14ac:dyDescent="0.2">
      <c r="U2574" s="77"/>
      <c r="V2574" s="64"/>
    </row>
    <row r="2575" spans="21:22" x14ac:dyDescent="0.2">
      <c r="U2575" s="77"/>
      <c r="V2575" s="64"/>
    </row>
    <row r="2576" spans="21:22" x14ac:dyDescent="0.2">
      <c r="U2576" s="77"/>
      <c r="V2576" s="64"/>
    </row>
    <row r="2577" spans="21:22" x14ac:dyDescent="0.2">
      <c r="U2577" s="77"/>
      <c r="V2577" s="64"/>
    </row>
    <row r="2578" spans="21:22" x14ac:dyDescent="0.2">
      <c r="U2578" s="77"/>
      <c r="V2578" s="64"/>
    </row>
    <row r="2579" spans="21:22" x14ac:dyDescent="0.2">
      <c r="U2579" s="77"/>
      <c r="V2579" s="64"/>
    </row>
    <row r="2580" spans="21:22" x14ac:dyDescent="0.2">
      <c r="U2580" s="77"/>
      <c r="V2580" s="64"/>
    </row>
    <row r="2581" spans="21:22" x14ac:dyDescent="0.2">
      <c r="U2581" s="77"/>
      <c r="V2581" s="64"/>
    </row>
    <row r="2582" spans="21:22" x14ac:dyDescent="0.2">
      <c r="U2582" s="77"/>
      <c r="V2582" s="64"/>
    </row>
    <row r="2583" spans="21:22" x14ac:dyDescent="0.2">
      <c r="U2583" s="77"/>
      <c r="V2583" s="64"/>
    </row>
    <row r="2584" spans="21:22" x14ac:dyDescent="0.2">
      <c r="U2584" s="77"/>
      <c r="V2584" s="64"/>
    </row>
    <row r="2585" spans="21:22" x14ac:dyDescent="0.2">
      <c r="U2585" s="77"/>
      <c r="V2585" s="64"/>
    </row>
    <row r="2586" spans="21:22" x14ac:dyDescent="0.2">
      <c r="U2586" s="77"/>
      <c r="V2586" s="64"/>
    </row>
    <row r="2587" spans="21:22" x14ac:dyDescent="0.2">
      <c r="U2587" s="77"/>
      <c r="V2587" s="64"/>
    </row>
    <row r="2588" spans="21:22" x14ac:dyDescent="0.2">
      <c r="U2588" s="77"/>
      <c r="V2588" s="64"/>
    </row>
    <row r="2589" spans="21:22" x14ac:dyDescent="0.2">
      <c r="U2589" s="77"/>
      <c r="V2589" s="64"/>
    </row>
    <row r="2590" spans="21:22" x14ac:dyDescent="0.2">
      <c r="U2590" s="77"/>
      <c r="V2590" s="64"/>
    </row>
    <row r="2591" spans="21:22" x14ac:dyDescent="0.2">
      <c r="U2591" s="77"/>
      <c r="V2591" s="64"/>
    </row>
    <row r="2592" spans="21:22" x14ac:dyDescent="0.2">
      <c r="U2592" s="77"/>
      <c r="V2592" s="64"/>
    </row>
    <row r="2593" spans="21:22" x14ac:dyDescent="0.2">
      <c r="U2593" s="77"/>
      <c r="V2593" s="64"/>
    </row>
    <row r="2594" spans="21:22" x14ac:dyDescent="0.2">
      <c r="U2594" s="77"/>
      <c r="V2594" s="64"/>
    </row>
    <row r="2595" spans="21:22" x14ac:dyDescent="0.2">
      <c r="U2595" s="77"/>
      <c r="V2595" s="64"/>
    </row>
    <row r="2596" spans="21:22" x14ac:dyDescent="0.2">
      <c r="U2596" s="77"/>
      <c r="V2596" s="64"/>
    </row>
    <row r="2597" spans="21:22" x14ac:dyDescent="0.2">
      <c r="U2597" s="77"/>
      <c r="V2597" s="64"/>
    </row>
    <row r="2598" spans="21:22" x14ac:dyDescent="0.2">
      <c r="U2598" s="77"/>
      <c r="V2598" s="64"/>
    </row>
    <row r="2599" spans="21:22" x14ac:dyDescent="0.2">
      <c r="U2599" s="77"/>
      <c r="V2599" s="64"/>
    </row>
    <row r="2600" spans="21:22" x14ac:dyDescent="0.2">
      <c r="U2600" s="77"/>
      <c r="V2600" s="64"/>
    </row>
    <row r="2601" spans="21:22" x14ac:dyDescent="0.2">
      <c r="U2601" s="77"/>
      <c r="V2601" s="64"/>
    </row>
    <row r="2602" spans="21:22" x14ac:dyDescent="0.2">
      <c r="U2602" s="77"/>
      <c r="V2602" s="64"/>
    </row>
    <row r="2603" spans="21:22" x14ac:dyDescent="0.2">
      <c r="U2603" s="77"/>
      <c r="V2603" s="64"/>
    </row>
    <row r="2604" spans="21:22" x14ac:dyDescent="0.2">
      <c r="U2604" s="77"/>
      <c r="V2604" s="64"/>
    </row>
    <row r="2605" spans="21:22" x14ac:dyDescent="0.2">
      <c r="U2605" s="77"/>
      <c r="V2605" s="64"/>
    </row>
    <row r="2606" spans="21:22" x14ac:dyDescent="0.2">
      <c r="U2606" s="77"/>
      <c r="V2606" s="64"/>
    </row>
    <row r="2607" spans="21:22" x14ac:dyDescent="0.2">
      <c r="U2607" s="77"/>
      <c r="V2607" s="64"/>
    </row>
    <row r="2608" spans="21:22" x14ac:dyDescent="0.2">
      <c r="U2608" s="77"/>
      <c r="V2608" s="64"/>
    </row>
    <row r="2609" spans="21:22" x14ac:dyDescent="0.2">
      <c r="U2609" s="77"/>
      <c r="V2609" s="64"/>
    </row>
    <row r="2610" spans="21:22" x14ac:dyDescent="0.2">
      <c r="U2610" s="77"/>
      <c r="V2610" s="64"/>
    </row>
    <row r="2611" spans="21:22" x14ac:dyDescent="0.2">
      <c r="U2611" s="77"/>
      <c r="V2611" s="64"/>
    </row>
    <row r="2612" spans="21:22" x14ac:dyDescent="0.2">
      <c r="U2612" s="77"/>
      <c r="V2612" s="64"/>
    </row>
    <row r="2613" spans="21:22" x14ac:dyDescent="0.2">
      <c r="U2613" s="77"/>
      <c r="V2613" s="64"/>
    </row>
    <row r="2614" spans="21:22" x14ac:dyDescent="0.2">
      <c r="U2614" s="77"/>
      <c r="V2614" s="64"/>
    </row>
    <row r="2615" spans="21:22" x14ac:dyDescent="0.2">
      <c r="U2615" s="77"/>
      <c r="V2615" s="64"/>
    </row>
    <row r="2616" spans="21:22" x14ac:dyDescent="0.2">
      <c r="U2616" s="77"/>
      <c r="V2616" s="64"/>
    </row>
    <row r="2617" spans="21:22" x14ac:dyDescent="0.2">
      <c r="U2617" s="77"/>
      <c r="V2617" s="64"/>
    </row>
    <row r="2618" spans="21:22" x14ac:dyDescent="0.2">
      <c r="U2618" s="77"/>
      <c r="V2618" s="64"/>
    </row>
    <row r="2619" spans="21:22" x14ac:dyDescent="0.2">
      <c r="U2619" s="77"/>
      <c r="V2619" s="64"/>
    </row>
    <row r="2620" spans="21:22" x14ac:dyDescent="0.2">
      <c r="U2620" s="77"/>
      <c r="V2620" s="64"/>
    </row>
    <row r="2621" spans="21:22" x14ac:dyDescent="0.2">
      <c r="U2621" s="77"/>
      <c r="V2621" s="64"/>
    </row>
    <row r="2622" spans="21:22" x14ac:dyDescent="0.2">
      <c r="U2622" s="77"/>
      <c r="V2622" s="64"/>
    </row>
    <row r="2623" spans="21:22" x14ac:dyDescent="0.2">
      <c r="U2623" s="77"/>
      <c r="V2623" s="64"/>
    </row>
    <row r="2624" spans="21:22" x14ac:dyDescent="0.2">
      <c r="U2624" s="77"/>
      <c r="V2624" s="64"/>
    </row>
    <row r="2625" spans="21:22" x14ac:dyDescent="0.2">
      <c r="U2625" s="77"/>
      <c r="V2625" s="64"/>
    </row>
    <row r="2626" spans="21:22" x14ac:dyDescent="0.2">
      <c r="U2626" s="77"/>
      <c r="V2626" s="64"/>
    </row>
    <row r="2627" spans="21:22" x14ac:dyDescent="0.2">
      <c r="U2627" s="77"/>
      <c r="V2627" s="64"/>
    </row>
    <row r="2628" spans="21:22" x14ac:dyDescent="0.2">
      <c r="U2628" s="77"/>
      <c r="V2628" s="64"/>
    </row>
    <row r="2629" spans="21:22" x14ac:dyDescent="0.2">
      <c r="U2629" s="77"/>
      <c r="V2629" s="64"/>
    </row>
    <row r="2630" spans="21:22" x14ac:dyDescent="0.2">
      <c r="U2630" s="77"/>
      <c r="V2630" s="64"/>
    </row>
    <row r="2631" spans="21:22" x14ac:dyDescent="0.2">
      <c r="U2631" s="77"/>
      <c r="V2631" s="64"/>
    </row>
    <row r="2632" spans="21:22" x14ac:dyDescent="0.2">
      <c r="U2632" s="77"/>
      <c r="V2632" s="64"/>
    </row>
    <row r="2633" spans="21:22" x14ac:dyDescent="0.2">
      <c r="U2633" s="77"/>
      <c r="V2633" s="64"/>
    </row>
    <row r="2634" spans="21:22" x14ac:dyDescent="0.2">
      <c r="U2634" s="77"/>
      <c r="V2634" s="64"/>
    </row>
    <row r="2635" spans="21:22" x14ac:dyDescent="0.2">
      <c r="U2635" s="77"/>
      <c r="V2635" s="64"/>
    </row>
    <row r="2636" spans="21:22" x14ac:dyDescent="0.2">
      <c r="U2636" s="77"/>
      <c r="V2636" s="64"/>
    </row>
    <row r="2637" spans="21:22" x14ac:dyDescent="0.2">
      <c r="U2637" s="77"/>
      <c r="V2637" s="64"/>
    </row>
    <row r="2638" spans="21:22" x14ac:dyDescent="0.2">
      <c r="U2638" s="77"/>
      <c r="V2638" s="64"/>
    </row>
    <row r="2639" spans="21:22" x14ac:dyDescent="0.2">
      <c r="U2639" s="77"/>
      <c r="V2639" s="64"/>
    </row>
    <row r="2640" spans="21:22" x14ac:dyDescent="0.2">
      <c r="U2640" s="77"/>
      <c r="V2640" s="64"/>
    </row>
    <row r="2641" spans="21:22" x14ac:dyDescent="0.2">
      <c r="U2641" s="77"/>
      <c r="V2641" s="64"/>
    </row>
    <row r="2642" spans="21:22" x14ac:dyDescent="0.2">
      <c r="U2642" s="77"/>
      <c r="V2642" s="64"/>
    </row>
    <row r="2643" spans="21:22" x14ac:dyDescent="0.2">
      <c r="U2643" s="77"/>
      <c r="V2643" s="64"/>
    </row>
    <row r="2644" spans="21:22" x14ac:dyDescent="0.2">
      <c r="U2644" s="77"/>
      <c r="V2644" s="64"/>
    </row>
    <row r="2645" spans="21:22" x14ac:dyDescent="0.2">
      <c r="U2645" s="77"/>
      <c r="V2645" s="64"/>
    </row>
    <row r="2646" spans="21:22" x14ac:dyDescent="0.2">
      <c r="U2646" s="77"/>
      <c r="V2646" s="64"/>
    </row>
    <row r="2647" spans="21:22" x14ac:dyDescent="0.2">
      <c r="U2647" s="77"/>
      <c r="V2647" s="64"/>
    </row>
    <row r="2648" spans="21:22" x14ac:dyDescent="0.2">
      <c r="U2648" s="77"/>
      <c r="V2648" s="64"/>
    </row>
    <row r="2649" spans="21:22" x14ac:dyDescent="0.2">
      <c r="U2649" s="77"/>
      <c r="V2649" s="64"/>
    </row>
    <row r="2650" spans="21:22" x14ac:dyDescent="0.2">
      <c r="U2650" s="77"/>
      <c r="V2650" s="64"/>
    </row>
    <row r="2651" spans="21:22" x14ac:dyDescent="0.2">
      <c r="U2651" s="77"/>
      <c r="V2651" s="64"/>
    </row>
    <row r="2652" spans="21:22" x14ac:dyDescent="0.2">
      <c r="U2652" s="77"/>
      <c r="V2652" s="64"/>
    </row>
    <row r="2653" spans="21:22" x14ac:dyDescent="0.2">
      <c r="U2653" s="77"/>
      <c r="V2653" s="64"/>
    </row>
    <row r="2654" spans="21:22" x14ac:dyDescent="0.2">
      <c r="U2654" s="77"/>
      <c r="V2654" s="64"/>
    </row>
    <row r="2655" spans="21:22" x14ac:dyDescent="0.2">
      <c r="U2655" s="77"/>
      <c r="V2655" s="64"/>
    </row>
    <row r="2656" spans="21:22" x14ac:dyDescent="0.2">
      <c r="U2656" s="77"/>
      <c r="V2656" s="64"/>
    </row>
    <row r="2657" spans="21:22" x14ac:dyDescent="0.2">
      <c r="U2657" s="77"/>
      <c r="V2657" s="64"/>
    </row>
    <row r="2658" spans="21:22" x14ac:dyDescent="0.2">
      <c r="U2658" s="77"/>
      <c r="V2658" s="64"/>
    </row>
    <row r="2659" spans="21:22" x14ac:dyDescent="0.2">
      <c r="U2659" s="77"/>
      <c r="V2659" s="64"/>
    </row>
    <row r="2660" spans="21:22" x14ac:dyDescent="0.2">
      <c r="U2660" s="77"/>
      <c r="V2660" s="64"/>
    </row>
    <row r="2661" spans="21:22" x14ac:dyDescent="0.2">
      <c r="U2661" s="77"/>
      <c r="V2661" s="64"/>
    </row>
    <row r="2662" spans="21:22" x14ac:dyDescent="0.2">
      <c r="U2662" s="77"/>
      <c r="V2662" s="64"/>
    </row>
    <row r="2663" spans="21:22" x14ac:dyDescent="0.2">
      <c r="U2663" s="77"/>
      <c r="V2663" s="64"/>
    </row>
    <row r="2664" spans="21:22" x14ac:dyDescent="0.2">
      <c r="U2664" s="77"/>
      <c r="V2664" s="64"/>
    </row>
    <row r="2665" spans="21:22" x14ac:dyDescent="0.2">
      <c r="U2665" s="77"/>
      <c r="V2665" s="64"/>
    </row>
    <row r="2666" spans="21:22" x14ac:dyDescent="0.2">
      <c r="U2666" s="77"/>
      <c r="V2666" s="64"/>
    </row>
    <row r="2667" spans="21:22" x14ac:dyDescent="0.2">
      <c r="U2667" s="77"/>
      <c r="V2667" s="64"/>
    </row>
    <row r="2668" spans="21:22" x14ac:dyDescent="0.2">
      <c r="U2668" s="77"/>
      <c r="V2668" s="64"/>
    </row>
    <row r="2669" spans="21:22" x14ac:dyDescent="0.2">
      <c r="U2669" s="77"/>
      <c r="V2669" s="64"/>
    </row>
    <row r="2670" spans="21:22" x14ac:dyDescent="0.2">
      <c r="U2670" s="77"/>
      <c r="V2670" s="64"/>
    </row>
    <row r="2671" spans="21:22" x14ac:dyDescent="0.2">
      <c r="U2671" s="77"/>
      <c r="V2671" s="64"/>
    </row>
    <row r="2672" spans="21:22" x14ac:dyDescent="0.2">
      <c r="U2672" s="77"/>
      <c r="V2672" s="64"/>
    </row>
    <row r="2673" spans="21:22" x14ac:dyDescent="0.2">
      <c r="U2673" s="77"/>
      <c r="V2673" s="64"/>
    </row>
    <row r="2674" spans="21:22" x14ac:dyDescent="0.2">
      <c r="U2674" s="77"/>
      <c r="V2674" s="64"/>
    </row>
    <row r="2675" spans="21:22" x14ac:dyDescent="0.2">
      <c r="U2675" s="77"/>
      <c r="V2675" s="64"/>
    </row>
    <row r="2676" spans="21:22" x14ac:dyDescent="0.2">
      <c r="U2676" s="77"/>
      <c r="V2676" s="64"/>
    </row>
    <row r="2677" spans="21:22" x14ac:dyDescent="0.2">
      <c r="U2677" s="77"/>
      <c r="V2677" s="64"/>
    </row>
    <row r="2678" spans="21:22" x14ac:dyDescent="0.2">
      <c r="U2678" s="77"/>
      <c r="V2678" s="64"/>
    </row>
    <row r="2679" spans="21:22" x14ac:dyDescent="0.2">
      <c r="U2679" s="77"/>
      <c r="V2679" s="64"/>
    </row>
    <row r="2680" spans="21:22" x14ac:dyDescent="0.2">
      <c r="U2680" s="77"/>
      <c r="V2680" s="64"/>
    </row>
    <row r="2681" spans="21:22" x14ac:dyDescent="0.2">
      <c r="U2681" s="77"/>
      <c r="V2681" s="64"/>
    </row>
    <row r="2682" spans="21:22" x14ac:dyDescent="0.2">
      <c r="U2682" s="77"/>
      <c r="V2682" s="64"/>
    </row>
    <row r="2683" spans="21:22" x14ac:dyDescent="0.2">
      <c r="U2683" s="77"/>
      <c r="V2683" s="64"/>
    </row>
    <row r="2684" spans="21:22" x14ac:dyDescent="0.2">
      <c r="U2684" s="77"/>
      <c r="V2684" s="64"/>
    </row>
    <row r="2685" spans="21:22" x14ac:dyDescent="0.2">
      <c r="U2685" s="77"/>
      <c r="V2685" s="64"/>
    </row>
    <row r="2686" spans="21:22" x14ac:dyDescent="0.2">
      <c r="U2686" s="77"/>
      <c r="V2686" s="64"/>
    </row>
    <row r="2687" spans="21:22" x14ac:dyDescent="0.2">
      <c r="U2687" s="77"/>
      <c r="V2687" s="64"/>
    </row>
    <row r="2688" spans="21:22" x14ac:dyDescent="0.2">
      <c r="U2688" s="77"/>
      <c r="V2688" s="64"/>
    </row>
    <row r="2689" spans="21:22" x14ac:dyDescent="0.2">
      <c r="U2689" s="77"/>
      <c r="V2689" s="64"/>
    </row>
    <row r="2690" spans="21:22" x14ac:dyDescent="0.2">
      <c r="U2690" s="77"/>
      <c r="V2690" s="64"/>
    </row>
    <row r="2691" spans="21:22" x14ac:dyDescent="0.2">
      <c r="U2691" s="77"/>
      <c r="V2691" s="64"/>
    </row>
    <row r="2692" spans="21:22" x14ac:dyDescent="0.2">
      <c r="U2692" s="77"/>
      <c r="V2692" s="64"/>
    </row>
    <row r="2693" spans="21:22" x14ac:dyDescent="0.2">
      <c r="U2693" s="77"/>
      <c r="V2693" s="64"/>
    </row>
    <row r="2694" spans="21:22" x14ac:dyDescent="0.2">
      <c r="U2694" s="77"/>
      <c r="V2694" s="64"/>
    </row>
    <row r="2695" spans="21:22" x14ac:dyDescent="0.2">
      <c r="U2695" s="77"/>
      <c r="V2695" s="64"/>
    </row>
    <row r="2696" spans="21:22" x14ac:dyDescent="0.2">
      <c r="U2696" s="77"/>
      <c r="V2696" s="64"/>
    </row>
    <row r="2697" spans="21:22" x14ac:dyDescent="0.2">
      <c r="U2697" s="77"/>
      <c r="V2697" s="64"/>
    </row>
    <row r="2698" spans="21:22" x14ac:dyDescent="0.2">
      <c r="U2698" s="77"/>
      <c r="V2698" s="64"/>
    </row>
    <row r="2699" spans="21:22" x14ac:dyDescent="0.2">
      <c r="U2699" s="77"/>
      <c r="V2699" s="64"/>
    </row>
    <row r="2700" spans="21:22" x14ac:dyDescent="0.2">
      <c r="U2700" s="77"/>
      <c r="V2700" s="64"/>
    </row>
    <row r="2701" spans="21:22" x14ac:dyDescent="0.2">
      <c r="U2701" s="77"/>
      <c r="V2701" s="64"/>
    </row>
    <row r="2702" spans="21:22" x14ac:dyDescent="0.2">
      <c r="U2702" s="77"/>
      <c r="V2702" s="64"/>
    </row>
    <row r="2703" spans="21:22" x14ac:dyDescent="0.2">
      <c r="U2703" s="77"/>
      <c r="V2703" s="64"/>
    </row>
    <row r="2704" spans="21:22" x14ac:dyDescent="0.2">
      <c r="U2704" s="77"/>
      <c r="V2704" s="64"/>
    </row>
    <row r="2705" spans="21:22" x14ac:dyDescent="0.2">
      <c r="U2705" s="77"/>
      <c r="V2705" s="64"/>
    </row>
    <row r="2706" spans="21:22" x14ac:dyDescent="0.2">
      <c r="U2706" s="77"/>
      <c r="V2706" s="64"/>
    </row>
    <row r="2707" spans="21:22" x14ac:dyDescent="0.2">
      <c r="U2707" s="77"/>
      <c r="V2707" s="64"/>
    </row>
    <row r="2708" spans="21:22" x14ac:dyDescent="0.2">
      <c r="U2708" s="77"/>
      <c r="V2708" s="64"/>
    </row>
    <row r="2709" spans="21:22" x14ac:dyDescent="0.2">
      <c r="U2709" s="77"/>
      <c r="V2709" s="64"/>
    </row>
    <row r="2710" spans="21:22" x14ac:dyDescent="0.2">
      <c r="U2710" s="77"/>
      <c r="V2710" s="64"/>
    </row>
    <row r="2711" spans="21:22" x14ac:dyDescent="0.2">
      <c r="U2711" s="77"/>
      <c r="V2711" s="64"/>
    </row>
    <row r="2712" spans="21:22" x14ac:dyDescent="0.2">
      <c r="U2712" s="77"/>
      <c r="V2712" s="64"/>
    </row>
    <row r="2713" spans="21:22" x14ac:dyDescent="0.2">
      <c r="U2713" s="77"/>
      <c r="V2713" s="64"/>
    </row>
    <row r="2714" spans="21:22" x14ac:dyDescent="0.2">
      <c r="U2714" s="77"/>
      <c r="V2714" s="64"/>
    </row>
    <row r="2715" spans="21:22" x14ac:dyDescent="0.2">
      <c r="U2715" s="77"/>
      <c r="V2715" s="64"/>
    </row>
    <row r="2716" spans="21:22" x14ac:dyDescent="0.2">
      <c r="U2716" s="77"/>
      <c r="V2716" s="64"/>
    </row>
    <row r="2717" spans="21:22" x14ac:dyDescent="0.2">
      <c r="U2717" s="77"/>
      <c r="V2717" s="64"/>
    </row>
    <row r="2718" spans="21:22" x14ac:dyDescent="0.2">
      <c r="U2718" s="77"/>
      <c r="V2718" s="64"/>
    </row>
    <row r="2719" spans="21:22" x14ac:dyDescent="0.2">
      <c r="U2719" s="77"/>
      <c r="V2719" s="64"/>
    </row>
    <row r="2720" spans="21:22" x14ac:dyDescent="0.2">
      <c r="U2720" s="77"/>
      <c r="V2720" s="64"/>
    </row>
    <row r="2721" spans="21:22" x14ac:dyDescent="0.2">
      <c r="U2721" s="77"/>
      <c r="V2721" s="64"/>
    </row>
    <row r="2722" spans="21:22" x14ac:dyDescent="0.2">
      <c r="U2722" s="77"/>
      <c r="V2722" s="64"/>
    </row>
    <row r="2723" spans="21:22" x14ac:dyDescent="0.2">
      <c r="U2723" s="77"/>
      <c r="V2723" s="64"/>
    </row>
    <row r="2724" spans="21:22" x14ac:dyDescent="0.2">
      <c r="U2724" s="77"/>
      <c r="V2724" s="64"/>
    </row>
    <row r="2725" spans="21:22" x14ac:dyDescent="0.2">
      <c r="U2725" s="77"/>
      <c r="V2725" s="64"/>
    </row>
    <row r="2726" spans="21:22" x14ac:dyDescent="0.2">
      <c r="U2726" s="77"/>
      <c r="V2726" s="64"/>
    </row>
    <row r="2727" spans="21:22" x14ac:dyDescent="0.2">
      <c r="U2727" s="77"/>
      <c r="V2727" s="64"/>
    </row>
    <row r="2728" spans="21:22" x14ac:dyDescent="0.2">
      <c r="U2728" s="77"/>
      <c r="V2728" s="64"/>
    </row>
    <row r="2729" spans="21:22" x14ac:dyDescent="0.2">
      <c r="U2729" s="77"/>
      <c r="V2729" s="64"/>
    </row>
    <row r="2730" spans="21:22" x14ac:dyDescent="0.2">
      <c r="U2730" s="77"/>
      <c r="V2730" s="64"/>
    </row>
    <row r="2731" spans="21:22" x14ac:dyDescent="0.2">
      <c r="U2731" s="77"/>
      <c r="V2731" s="64"/>
    </row>
    <row r="2732" spans="21:22" x14ac:dyDescent="0.2">
      <c r="U2732" s="77"/>
      <c r="V2732" s="64"/>
    </row>
    <row r="2733" spans="21:22" x14ac:dyDescent="0.2">
      <c r="U2733" s="77"/>
      <c r="V2733" s="64"/>
    </row>
    <row r="2734" spans="21:22" x14ac:dyDescent="0.2">
      <c r="U2734" s="77"/>
      <c r="V2734" s="64"/>
    </row>
    <row r="2735" spans="21:22" x14ac:dyDescent="0.2">
      <c r="U2735" s="77"/>
      <c r="V2735" s="64"/>
    </row>
    <row r="2736" spans="21:22" x14ac:dyDescent="0.2">
      <c r="U2736" s="77"/>
      <c r="V2736" s="64"/>
    </row>
    <row r="2737" spans="21:22" x14ac:dyDescent="0.2">
      <c r="U2737" s="77"/>
      <c r="V2737" s="64"/>
    </row>
    <row r="2738" spans="21:22" x14ac:dyDescent="0.2">
      <c r="U2738" s="77"/>
      <c r="V2738" s="64"/>
    </row>
    <row r="2739" spans="21:22" x14ac:dyDescent="0.2">
      <c r="U2739" s="77"/>
      <c r="V2739" s="64"/>
    </row>
    <row r="2740" spans="21:22" x14ac:dyDescent="0.2">
      <c r="U2740" s="77"/>
      <c r="V2740" s="64"/>
    </row>
    <row r="2741" spans="21:22" x14ac:dyDescent="0.2">
      <c r="U2741" s="77"/>
      <c r="V2741" s="64"/>
    </row>
    <row r="2742" spans="21:22" x14ac:dyDescent="0.2">
      <c r="U2742" s="77"/>
      <c r="V2742" s="64"/>
    </row>
    <row r="2743" spans="21:22" x14ac:dyDescent="0.2">
      <c r="U2743" s="77"/>
      <c r="V2743" s="64"/>
    </row>
    <row r="2744" spans="21:22" x14ac:dyDescent="0.2">
      <c r="U2744" s="77"/>
      <c r="V2744" s="64"/>
    </row>
    <row r="2745" spans="21:22" x14ac:dyDescent="0.2">
      <c r="U2745" s="77"/>
      <c r="V2745" s="64"/>
    </row>
    <row r="2746" spans="21:22" x14ac:dyDescent="0.2">
      <c r="U2746" s="77"/>
      <c r="V2746" s="64"/>
    </row>
    <row r="2747" spans="21:22" x14ac:dyDescent="0.2">
      <c r="U2747" s="77"/>
      <c r="V2747" s="64"/>
    </row>
    <row r="2748" spans="21:22" x14ac:dyDescent="0.2">
      <c r="U2748" s="77"/>
      <c r="V2748" s="64"/>
    </row>
    <row r="2749" spans="21:22" x14ac:dyDescent="0.2">
      <c r="U2749" s="77"/>
      <c r="V2749" s="64"/>
    </row>
    <row r="2750" spans="21:22" x14ac:dyDescent="0.2">
      <c r="U2750" s="77"/>
      <c r="V2750" s="64"/>
    </row>
    <row r="2751" spans="21:22" x14ac:dyDescent="0.2">
      <c r="U2751" s="77"/>
      <c r="V2751" s="64"/>
    </row>
    <row r="2752" spans="21:22" x14ac:dyDescent="0.2">
      <c r="U2752" s="77"/>
      <c r="V2752" s="64"/>
    </row>
    <row r="2753" spans="21:22" x14ac:dyDescent="0.2">
      <c r="U2753" s="77"/>
      <c r="V2753" s="64"/>
    </row>
    <row r="2754" spans="21:22" x14ac:dyDescent="0.2">
      <c r="U2754" s="77"/>
      <c r="V2754" s="64"/>
    </row>
    <row r="2755" spans="21:22" x14ac:dyDescent="0.2">
      <c r="U2755" s="77"/>
      <c r="V2755" s="64"/>
    </row>
    <row r="2756" spans="21:22" x14ac:dyDescent="0.2">
      <c r="U2756" s="77"/>
      <c r="V2756" s="64"/>
    </row>
    <row r="2757" spans="21:22" x14ac:dyDescent="0.2">
      <c r="U2757" s="77"/>
      <c r="V2757" s="64"/>
    </row>
    <row r="2758" spans="21:22" x14ac:dyDescent="0.2">
      <c r="U2758" s="77"/>
      <c r="V2758" s="64"/>
    </row>
    <row r="2759" spans="21:22" x14ac:dyDescent="0.2">
      <c r="U2759" s="77"/>
      <c r="V2759" s="64"/>
    </row>
    <row r="2760" spans="21:22" x14ac:dyDescent="0.2">
      <c r="U2760" s="77"/>
      <c r="V2760" s="64"/>
    </row>
    <row r="2761" spans="21:22" x14ac:dyDescent="0.2">
      <c r="U2761" s="77"/>
      <c r="V2761" s="64"/>
    </row>
    <row r="2762" spans="21:22" x14ac:dyDescent="0.2">
      <c r="U2762" s="77"/>
      <c r="V2762" s="64"/>
    </row>
    <row r="2763" spans="21:22" x14ac:dyDescent="0.2">
      <c r="U2763" s="77"/>
      <c r="V2763" s="64"/>
    </row>
    <row r="2764" spans="21:22" x14ac:dyDescent="0.2">
      <c r="U2764" s="77"/>
      <c r="V2764" s="64"/>
    </row>
    <row r="2765" spans="21:22" x14ac:dyDescent="0.2">
      <c r="U2765" s="77"/>
      <c r="V2765" s="64"/>
    </row>
    <row r="2766" spans="21:22" x14ac:dyDescent="0.2">
      <c r="U2766" s="77"/>
      <c r="V2766" s="64"/>
    </row>
    <row r="2767" spans="21:22" x14ac:dyDescent="0.2">
      <c r="U2767" s="77"/>
      <c r="V2767" s="64"/>
    </row>
    <row r="2768" spans="21:22" x14ac:dyDescent="0.2">
      <c r="U2768" s="77"/>
      <c r="V2768" s="64"/>
    </row>
    <row r="2769" spans="21:22" x14ac:dyDescent="0.2">
      <c r="U2769" s="77"/>
      <c r="V2769" s="64"/>
    </row>
    <row r="2770" spans="21:22" x14ac:dyDescent="0.2">
      <c r="U2770" s="77"/>
      <c r="V2770" s="64"/>
    </row>
    <row r="2771" spans="21:22" x14ac:dyDescent="0.2">
      <c r="U2771" s="77"/>
      <c r="V2771" s="64"/>
    </row>
    <row r="2772" spans="21:22" x14ac:dyDescent="0.2">
      <c r="U2772" s="77"/>
      <c r="V2772" s="64"/>
    </row>
    <row r="2773" spans="21:22" x14ac:dyDescent="0.2">
      <c r="U2773" s="77"/>
      <c r="V2773" s="64"/>
    </row>
    <row r="2774" spans="21:22" x14ac:dyDescent="0.2">
      <c r="U2774" s="77"/>
      <c r="V2774" s="64"/>
    </row>
    <row r="2775" spans="21:22" x14ac:dyDescent="0.2">
      <c r="U2775" s="77"/>
      <c r="V2775" s="64"/>
    </row>
    <row r="2776" spans="21:22" x14ac:dyDescent="0.2">
      <c r="U2776" s="77"/>
      <c r="V2776" s="64"/>
    </row>
    <row r="2777" spans="21:22" x14ac:dyDescent="0.2">
      <c r="U2777" s="77"/>
      <c r="V2777" s="64"/>
    </row>
    <row r="2778" spans="21:22" x14ac:dyDescent="0.2">
      <c r="U2778" s="77"/>
      <c r="V2778" s="64"/>
    </row>
    <row r="2779" spans="21:22" x14ac:dyDescent="0.2">
      <c r="U2779" s="77"/>
      <c r="V2779" s="64"/>
    </row>
    <row r="2780" spans="21:22" x14ac:dyDescent="0.2">
      <c r="U2780" s="77"/>
      <c r="V2780" s="64"/>
    </row>
    <row r="2781" spans="21:22" x14ac:dyDescent="0.2">
      <c r="U2781" s="77"/>
      <c r="V2781" s="64"/>
    </row>
    <row r="2782" spans="21:22" x14ac:dyDescent="0.2">
      <c r="U2782" s="77"/>
      <c r="V2782" s="64"/>
    </row>
    <row r="2783" spans="21:22" x14ac:dyDescent="0.2">
      <c r="U2783" s="77"/>
      <c r="V2783" s="64"/>
    </row>
    <row r="2784" spans="21:22" x14ac:dyDescent="0.2">
      <c r="U2784" s="77"/>
      <c r="V2784" s="64"/>
    </row>
    <row r="2785" spans="21:22" x14ac:dyDescent="0.2">
      <c r="U2785" s="77"/>
      <c r="V2785" s="64"/>
    </row>
    <row r="2786" spans="21:22" x14ac:dyDescent="0.2">
      <c r="U2786" s="77"/>
      <c r="V2786" s="64"/>
    </row>
    <row r="2787" spans="21:22" x14ac:dyDescent="0.2">
      <c r="U2787" s="77"/>
      <c r="V2787" s="64"/>
    </row>
    <row r="2788" spans="21:22" x14ac:dyDescent="0.2">
      <c r="U2788" s="77"/>
      <c r="V2788" s="64"/>
    </row>
    <row r="2789" spans="21:22" x14ac:dyDescent="0.2">
      <c r="U2789" s="77"/>
      <c r="V2789" s="64"/>
    </row>
    <row r="2790" spans="21:22" x14ac:dyDescent="0.2">
      <c r="U2790" s="77"/>
      <c r="V2790" s="64"/>
    </row>
    <row r="2791" spans="21:22" x14ac:dyDescent="0.2">
      <c r="U2791" s="77"/>
      <c r="V2791" s="64"/>
    </row>
    <row r="2792" spans="21:22" x14ac:dyDescent="0.2">
      <c r="U2792" s="77"/>
      <c r="V2792" s="64"/>
    </row>
    <row r="2793" spans="21:22" x14ac:dyDescent="0.2">
      <c r="U2793" s="77"/>
      <c r="V2793" s="64"/>
    </row>
    <row r="2794" spans="21:22" x14ac:dyDescent="0.2">
      <c r="U2794" s="77"/>
      <c r="V2794" s="64"/>
    </row>
    <row r="2795" spans="21:22" x14ac:dyDescent="0.2">
      <c r="U2795" s="77"/>
      <c r="V2795" s="64"/>
    </row>
    <row r="2796" spans="21:22" x14ac:dyDescent="0.2">
      <c r="U2796" s="77"/>
      <c r="V2796" s="64"/>
    </row>
    <row r="2797" spans="21:22" x14ac:dyDescent="0.2">
      <c r="U2797" s="77"/>
      <c r="V2797" s="64"/>
    </row>
    <row r="2798" spans="21:22" x14ac:dyDescent="0.2">
      <c r="U2798" s="77"/>
      <c r="V2798" s="64"/>
    </row>
    <row r="2799" spans="21:22" x14ac:dyDescent="0.2">
      <c r="U2799" s="77"/>
      <c r="V2799" s="64"/>
    </row>
    <row r="2800" spans="21:22" x14ac:dyDescent="0.2">
      <c r="U2800" s="77"/>
      <c r="V2800" s="64"/>
    </row>
    <row r="2801" spans="21:22" x14ac:dyDescent="0.2">
      <c r="U2801" s="77"/>
      <c r="V2801" s="64"/>
    </row>
    <row r="2802" spans="21:22" x14ac:dyDescent="0.2">
      <c r="U2802" s="77"/>
      <c r="V2802" s="64"/>
    </row>
    <row r="2803" spans="21:22" x14ac:dyDescent="0.2">
      <c r="U2803" s="77"/>
      <c r="V2803" s="64"/>
    </row>
    <row r="2804" spans="21:22" x14ac:dyDescent="0.2">
      <c r="U2804" s="77"/>
      <c r="V2804" s="64"/>
    </row>
    <row r="2805" spans="21:22" x14ac:dyDescent="0.2">
      <c r="U2805" s="77"/>
      <c r="V2805" s="64"/>
    </row>
    <row r="2806" spans="21:22" x14ac:dyDescent="0.2">
      <c r="U2806" s="77"/>
      <c r="V2806" s="64"/>
    </row>
    <row r="2807" spans="21:22" x14ac:dyDescent="0.2">
      <c r="U2807" s="77"/>
      <c r="V2807" s="64"/>
    </row>
    <row r="2808" spans="21:22" x14ac:dyDescent="0.2">
      <c r="U2808" s="77"/>
      <c r="V2808" s="64"/>
    </row>
    <row r="2809" spans="21:22" x14ac:dyDescent="0.2">
      <c r="U2809" s="77"/>
      <c r="V2809" s="64"/>
    </row>
    <row r="2810" spans="21:22" x14ac:dyDescent="0.2">
      <c r="U2810" s="77"/>
      <c r="V2810" s="64"/>
    </row>
    <row r="2811" spans="21:22" x14ac:dyDescent="0.2">
      <c r="U2811" s="77"/>
      <c r="V2811" s="64"/>
    </row>
    <row r="2812" spans="21:22" x14ac:dyDescent="0.2">
      <c r="U2812" s="77"/>
      <c r="V2812" s="64"/>
    </row>
    <row r="2813" spans="21:22" x14ac:dyDescent="0.2">
      <c r="U2813" s="77"/>
      <c r="V2813" s="64"/>
    </row>
    <row r="2814" spans="21:22" x14ac:dyDescent="0.2">
      <c r="U2814" s="77"/>
      <c r="V2814" s="64"/>
    </row>
    <row r="2815" spans="21:22" x14ac:dyDescent="0.2">
      <c r="U2815" s="77"/>
      <c r="V2815" s="64"/>
    </row>
    <row r="2816" spans="21:22" x14ac:dyDescent="0.2">
      <c r="U2816" s="77"/>
      <c r="V2816" s="64"/>
    </row>
    <row r="2817" spans="21:22" x14ac:dyDescent="0.2">
      <c r="U2817" s="77"/>
      <c r="V2817" s="64"/>
    </row>
    <row r="2818" spans="21:22" x14ac:dyDescent="0.2">
      <c r="U2818" s="77"/>
      <c r="V2818" s="64"/>
    </row>
    <row r="2819" spans="21:22" x14ac:dyDescent="0.2">
      <c r="U2819" s="77"/>
      <c r="V2819" s="64"/>
    </row>
    <row r="2820" spans="21:22" x14ac:dyDescent="0.2">
      <c r="U2820" s="77"/>
      <c r="V2820" s="64"/>
    </row>
    <row r="2821" spans="21:22" x14ac:dyDescent="0.2">
      <c r="U2821" s="77"/>
      <c r="V2821" s="64"/>
    </row>
    <row r="2822" spans="21:22" x14ac:dyDescent="0.2">
      <c r="U2822" s="77"/>
      <c r="V2822" s="64"/>
    </row>
    <row r="2823" spans="21:22" x14ac:dyDescent="0.2">
      <c r="U2823" s="77"/>
      <c r="V2823" s="64"/>
    </row>
    <row r="2824" spans="21:22" x14ac:dyDescent="0.2">
      <c r="U2824" s="77"/>
      <c r="V2824" s="64"/>
    </row>
    <row r="2825" spans="21:22" x14ac:dyDescent="0.2">
      <c r="U2825" s="77"/>
      <c r="V2825" s="64"/>
    </row>
    <row r="2826" spans="21:22" x14ac:dyDescent="0.2">
      <c r="U2826" s="77"/>
      <c r="V2826" s="64"/>
    </row>
    <row r="2827" spans="21:22" x14ac:dyDescent="0.2">
      <c r="U2827" s="77"/>
      <c r="V2827" s="64"/>
    </row>
    <row r="2828" spans="21:22" x14ac:dyDescent="0.2">
      <c r="U2828" s="77"/>
      <c r="V2828" s="64"/>
    </row>
    <row r="2829" spans="21:22" x14ac:dyDescent="0.2">
      <c r="U2829" s="77"/>
      <c r="V2829" s="64"/>
    </row>
    <row r="2830" spans="21:22" x14ac:dyDescent="0.2">
      <c r="U2830" s="77"/>
      <c r="V2830" s="64"/>
    </row>
    <row r="2831" spans="21:22" x14ac:dyDescent="0.2">
      <c r="U2831" s="77"/>
      <c r="V2831" s="64"/>
    </row>
    <row r="2832" spans="21:22" x14ac:dyDescent="0.2">
      <c r="U2832" s="77"/>
      <c r="V2832" s="64"/>
    </row>
    <row r="2833" spans="21:22" x14ac:dyDescent="0.2">
      <c r="U2833" s="77"/>
      <c r="V2833" s="64"/>
    </row>
    <row r="2834" spans="21:22" x14ac:dyDescent="0.2">
      <c r="U2834" s="77"/>
      <c r="V2834" s="64"/>
    </row>
    <row r="2835" spans="21:22" x14ac:dyDescent="0.2">
      <c r="U2835" s="77"/>
      <c r="V2835" s="64"/>
    </row>
    <row r="2836" spans="21:22" x14ac:dyDescent="0.2">
      <c r="U2836" s="77"/>
      <c r="V2836" s="64"/>
    </row>
    <row r="2837" spans="21:22" x14ac:dyDescent="0.2">
      <c r="U2837" s="77"/>
      <c r="V2837" s="64"/>
    </row>
    <row r="2838" spans="21:22" x14ac:dyDescent="0.2">
      <c r="U2838" s="77"/>
      <c r="V2838" s="64"/>
    </row>
    <row r="2839" spans="21:22" x14ac:dyDescent="0.2">
      <c r="U2839" s="77"/>
      <c r="V2839" s="64"/>
    </row>
    <row r="2840" spans="21:22" x14ac:dyDescent="0.2">
      <c r="U2840" s="77"/>
      <c r="V2840" s="64"/>
    </row>
    <row r="2841" spans="21:22" x14ac:dyDescent="0.2">
      <c r="U2841" s="77"/>
      <c r="V2841" s="64"/>
    </row>
    <row r="2842" spans="21:22" x14ac:dyDescent="0.2">
      <c r="U2842" s="77"/>
      <c r="V2842" s="64"/>
    </row>
    <row r="2843" spans="21:22" x14ac:dyDescent="0.2">
      <c r="U2843" s="77"/>
      <c r="V2843" s="64"/>
    </row>
    <row r="2844" spans="21:22" x14ac:dyDescent="0.2">
      <c r="U2844" s="77"/>
      <c r="V2844" s="64"/>
    </row>
    <row r="2845" spans="21:22" x14ac:dyDescent="0.2">
      <c r="U2845" s="77"/>
      <c r="V2845" s="64"/>
    </row>
    <row r="2846" spans="21:22" x14ac:dyDescent="0.2">
      <c r="U2846" s="77"/>
      <c r="V2846" s="64"/>
    </row>
    <row r="2847" spans="21:22" x14ac:dyDescent="0.2">
      <c r="U2847" s="77"/>
      <c r="V2847" s="64"/>
    </row>
    <row r="2848" spans="21:22" x14ac:dyDescent="0.2">
      <c r="U2848" s="77"/>
      <c r="V2848" s="64"/>
    </row>
    <row r="2849" spans="21:22" x14ac:dyDescent="0.2">
      <c r="U2849" s="77"/>
      <c r="V2849" s="64"/>
    </row>
    <row r="2850" spans="21:22" x14ac:dyDescent="0.2">
      <c r="U2850" s="77"/>
      <c r="V2850" s="64"/>
    </row>
    <row r="2851" spans="21:22" x14ac:dyDescent="0.2">
      <c r="U2851" s="77"/>
      <c r="V2851" s="64"/>
    </row>
    <row r="2852" spans="21:22" x14ac:dyDescent="0.2">
      <c r="U2852" s="77"/>
      <c r="V2852" s="64"/>
    </row>
    <row r="2853" spans="21:22" x14ac:dyDescent="0.2">
      <c r="U2853" s="77"/>
      <c r="V2853" s="64"/>
    </row>
    <row r="2854" spans="21:22" x14ac:dyDescent="0.2">
      <c r="U2854" s="77"/>
      <c r="V2854" s="64"/>
    </row>
    <row r="2855" spans="21:22" x14ac:dyDescent="0.2">
      <c r="U2855" s="77"/>
      <c r="V2855" s="64"/>
    </row>
    <row r="2856" spans="21:22" x14ac:dyDescent="0.2">
      <c r="U2856" s="77"/>
      <c r="V2856" s="64"/>
    </row>
    <row r="2857" spans="21:22" x14ac:dyDescent="0.2">
      <c r="U2857" s="77"/>
      <c r="V2857" s="64"/>
    </row>
    <row r="2858" spans="21:22" x14ac:dyDescent="0.2">
      <c r="U2858" s="77"/>
      <c r="V2858" s="64"/>
    </row>
    <row r="2859" spans="21:22" x14ac:dyDescent="0.2">
      <c r="U2859" s="77"/>
      <c r="V2859" s="64"/>
    </row>
    <row r="2860" spans="21:22" x14ac:dyDescent="0.2">
      <c r="U2860" s="77"/>
      <c r="V2860" s="64"/>
    </row>
    <row r="2861" spans="21:22" x14ac:dyDescent="0.2">
      <c r="U2861" s="77"/>
      <c r="V2861" s="64"/>
    </row>
    <row r="2862" spans="21:22" x14ac:dyDescent="0.2">
      <c r="U2862" s="77"/>
      <c r="V2862" s="64"/>
    </row>
    <row r="2863" spans="21:22" x14ac:dyDescent="0.2">
      <c r="U2863" s="77"/>
      <c r="V2863" s="64"/>
    </row>
    <row r="2864" spans="21:22" x14ac:dyDescent="0.2">
      <c r="U2864" s="77"/>
      <c r="V2864" s="64"/>
    </row>
    <row r="2865" spans="21:22" x14ac:dyDescent="0.2">
      <c r="U2865" s="77"/>
      <c r="V2865" s="64"/>
    </row>
    <row r="2866" spans="21:22" x14ac:dyDescent="0.2">
      <c r="U2866" s="77"/>
      <c r="V2866" s="64"/>
    </row>
    <row r="2867" spans="21:22" x14ac:dyDescent="0.2">
      <c r="U2867" s="77"/>
      <c r="V2867" s="64"/>
    </row>
    <row r="2868" spans="21:22" x14ac:dyDescent="0.2">
      <c r="U2868" s="77"/>
      <c r="V2868" s="64"/>
    </row>
    <row r="2869" spans="21:22" x14ac:dyDescent="0.2">
      <c r="U2869" s="77"/>
      <c r="V2869" s="64"/>
    </row>
    <row r="2870" spans="21:22" x14ac:dyDescent="0.2">
      <c r="U2870" s="77"/>
      <c r="V2870" s="64"/>
    </row>
    <row r="2871" spans="21:22" x14ac:dyDescent="0.2">
      <c r="U2871" s="77"/>
      <c r="V2871" s="64"/>
    </row>
    <row r="2872" spans="21:22" x14ac:dyDescent="0.2">
      <c r="U2872" s="77"/>
      <c r="V2872" s="64"/>
    </row>
    <row r="2873" spans="21:22" x14ac:dyDescent="0.2">
      <c r="U2873" s="77"/>
      <c r="V2873" s="64"/>
    </row>
    <row r="2874" spans="21:22" x14ac:dyDescent="0.2">
      <c r="U2874" s="77"/>
      <c r="V2874" s="64"/>
    </row>
    <row r="2875" spans="21:22" x14ac:dyDescent="0.2">
      <c r="U2875" s="77"/>
      <c r="V2875" s="64"/>
    </row>
    <row r="2876" spans="21:22" x14ac:dyDescent="0.2">
      <c r="U2876" s="77"/>
      <c r="V2876" s="64"/>
    </row>
    <row r="2877" spans="21:22" x14ac:dyDescent="0.2">
      <c r="U2877" s="77"/>
      <c r="V2877" s="64"/>
    </row>
    <row r="2878" spans="21:22" x14ac:dyDescent="0.2">
      <c r="U2878" s="77"/>
      <c r="V2878" s="64"/>
    </row>
    <row r="2879" spans="21:22" x14ac:dyDescent="0.2">
      <c r="U2879" s="77"/>
      <c r="V2879" s="64"/>
    </row>
    <row r="2880" spans="21:22" x14ac:dyDescent="0.2">
      <c r="U2880" s="77"/>
      <c r="V2880" s="64"/>
    </row>
    <row r="2881" spans="21:22" x14ac:dyDescent="0.2">
      <c r="U2881" s="77"/>
      <c r="V2881" s="64"/>
    </row>
    <row r="2882" spans="21:22" x14ac:dyDescent="0.2">
      <c r="U2882" s="77"/>
      <c r="V2882" s="64"/>
    </row>
    <row r="2883" spans="21:22" x14ac:dyDescent="0.2">
      <c r="U2883" s="77"/>
      <c r="V2883" s="64"/>
    </row>
    <row r="2884" spans="21:22" x14ac:dyDescent="0.2">
      <c r="U2884" s="77"/>
      <c r="V2884" s="64"/>
    </row>
    <row r="2885" spans="21:22" x14ac:dyDescent="0.2">
      <c r="U2885" s="77"/>
      <c r="V2885" s="64"/>
    </row>
    <row r="2886" spans="21:22" x14ac:dyDescent="0.2">
      <c r="U2886" s="77"/>
      <c r="V2886" s="64"/>
    </row>
    <row r="2887" spans="21:22" x14ac:dyDescent="0.2">
      <c r="U2887" s="77"/>
      <c r="V2887" s="64"/>
    </row>
    <row r="2888" spans="21:22" x14ac:dyDescent="0.2">
      <c r="U2888" s="77"/>
      <c r="V2888" s="64"/>
    </row>
    <row r="2889" spans="21:22" x14ac:dyDescent="0.2">
      <c r="U2889" s="77"/>
      <c r="V2889" s="64"/>
    </row>
    <row r="2890" spans="21:22" x14ac:dyDescent="0.2">
      <c r="U2890" s="77"/>
      <c r="V2890" s="64"/>
    </row>
    <row r="2891" spans="21:22" x14ac:dyDescent="0.2">
      <c r="U2891" s="77"/>
      <c r="V2891" s="64"/>
    </row>
    <row r="2892" spans="21:22" x14ac:dyDescent="0.2">
      <c r="U2892" s="77"/>
      <c r="V2892" s="64"/>
    </row>
    <row r="2893" spans="21:22" x14ac:dyDescent="0.2">
      <c r="U2893" s="77"/>
      <c r="V2893" s="64"/>
    </row>
    <row r="2894" spans="21:22" x14ac:dyDescent="0.2">
      <c r="U2894" s="77"/>
      <c r="V2894" s="64"/>
    </row>
    <row r="2895" spans="21:22" x14ac:dyDescent="0.2">
      <c r="U2895" s="77"/>
      <c r="V2895" s="64"/>
    </row>
    <row r="2896" spans="21:22" x14ac:dyDescent="0.2">
      <c r="U2896" s="77"/>
      <c r="V2896" s="64"/>
    </row>
    <row r="2897" spans="21:22" x14ac:dyDescent="0.2">
      <c r="U2897" s="77"/>
      <c r="V2897" s="64"/>
    </row>
    <row r="2898" spans="21:22" x14ac:dyDescent="0.2">
      <c r="U2898" s="77"/>
      <c r="V2898" s="64"/>
    </row>
    <row r="2899" spans="21:22" x14ac:dyDescent="0.2">
      <c r="U2899" s="77"/>
      <c r="V2899" s="64"/>
    </row>
    <row r="2900" spans="21:22" x14ac:dyDescent="0.2">
      <c r="U2900" s="77"/>
      <c r="V2900" s="64"/>
    </row>
    <row r="2901" spans="21:22" x14ac:dyDescent="0.2">
      <c r="U2901" s="77"/>
      <c r="V2901" s="64"/>
    </row>
    <row r="2902" spans="21:22" x14ac:dyDescent="0.2">
      <c r="U2902" s="77"/>
      <c r="V2902" s="64"/>
    </row>
    <row r="2903" spans="21:22" x14ac:dyDescent="0.2">
      <c r="U2903" s="77"/>
      <c r="V2903" s="64"/>
    </row>
    <row r="2904" spans="21:22" x14ac:dyDescent="0.2">
      <c r="U2904" s="77"/>
      <c r="V2904" s="64"/>
    </row>
    <row r="2905" spans="21:22" x14ac:dyDescent="0.2">
      <c r="U2905" s="77"/>
      <c r="V2905" s="64"/>
    </row>
    <row r="2906" spans="21:22" x14ac:dyDescent="0.2">
      <c r="U2906" s="77"/>
      <c r="V2906" s="64"/>
    </row>
    <row r="2907" spans="21:22" x14ac:dyDescent="0.2">
      <c r="U2907" s="77"/>
      <c r="V2907" s="64"/>
    </row>
    <row r="2908" spans="21:22" x14ac:dyDescent="0.2">
      <c r="U2908" s="77"/>
      <c r="V2908" s="64"/>
    </row>
    <row r="2909" spans="21:22" x14ac:dyDescent="0.2">
      <c r="U2909" s="77"/>
      <c r="V2909" s="64"/>
    </row>
    <row r="2910" spans="21:22" x14ac:dyDescent="0.2">
      <c r="U2910" s="77"/>
      <c r="V2910" s="64"/>
    </row>
    <row r="2911" spans="21:22" x14ac:dyDescent="0.2">
      <c r="U2911" s="77"/>
      <c r="V2911" s="64"/>
    </row>
    <row r="2912" spans="21:22" x14ac:dyDescent="0.2">
      <c r="U2912" s="77"/>
      <c r="V2912" s="64"/>
    </row>
    <row r="2913" spans="21:22" x14ac:dyDescent="0.2">
      <c r="U2913" s="77"/>
      <c r="V2913" s="64"/>
    </row>
    <row r="2914" spans="21:22" x14ac:dyDescent="0.2">
      <c r="U2914" s="77"/>
      <c r="V2914" s="64"/>
    </row>
    <row r="2915" spans="21:22" x14ac:dyDescent="0.2">
      <c r="U2915" s="77"/>
      <c r="V2915" s="64"/>
    </row>
    <row r="2916" spans="21:22" x14ac:dyDescent="0.2">
      <c r="U2916" s="77"/>
      <c r="V2916" s="64"/>
    </row>
    <row r="2917" spans="21:22" x14ac:dyDescent="0.2">
      <c r="U2917" s="77"/>
      <c r="V2917" s="64"/>
    </row>
    <row r="2918" spans="21:22" x14ac:dyDescent="0.2">
      <c r="U2918" s="77"/>
      <c r="V2918" s="64"/>
    </row>
    <row r="2919" spans="21:22" x14ac:dyDescent="0.2">
      <c r="U2919" s="77"/>
      <c r="V2919" s="64"/>
    </row>
    <row r="2920" spans="21:22" x14ac:dyDescent="0.2">
      <c r="U2920" s="77"/>
      <c r="V2920" s="64"/>
    </row>
    <row r="2921" spans="21:22" x14ac:dyDescent="0.2">
      <c r="U2921" s="77"/>
      <c r="V2921" s="64"/>
    </row>
    <row r="2922" spans="21:22" x14ac:dyDescent="0.2">
      <c r="U2922" s="77"/>
      <c r="V2922" s="64"/>
    </row>
    <row r="2923" spans="21:22" x14ac:dyDescent="0.2">
      <c r="U2923" s="77"/>
      <c r="V2923" s="64"/>
    </row>
    <row r="2924" spans="21:22" x14ac:dyDescent="0.2">
      <c r="U2924" s="77"/>
      <c r="V2924" s="64"/>
    </row>
    <row r="2925" spans="21:22" x14ac:dyDescent="0.2">
      <c r="U2925" s="77"/>
      <c r="V2925" s="64"/>
    </row>
    <row r="2926" spans="21:22" x14ac:dyDescent="0.2">
      <c r="U2926" s="77"/>
      <c r="V2926" s="64"/>
    </row>
    <row r="2927" spans="21:22" x14ac:dyDescent="0.2">
      <c r="U2927" s="77"/>
      <c r="V2927" s="64"/>
    </row>
    <row r="2928" spans="21:22" x14ac:dyDescent="0.2">
      <c r="U2928" s="77"/>
      <c r="V2928" s="64"/>
    </row>
    <row r="2929" spans="21:22" x14ac:dyDescent="0.2">
      <c r="U2929" s="77"/>
      <c r="V2929" s="64"/>
    </row>
    <row r="2930" spans="21:22" x14ac:dyDescent="0.2">
      <c r="U2930" s="77"/>
      <c r="V2930" s="64"/>
    </row>
    <row r="2931" spans="21:22" x14ac:dyDescent="0.2">
      <c r="U2931" s="77"/>
      <c r="V2931" s="64"/>
    </row>
    <row r="2932" spans="21:22" x14ac:dyDescent="0.2">
      <c r="U2932" s="77"/>
      <c r="V2932" s="64"/>
    </row>
    <row r="2933" spans="21:22" x14ac:dyDescent="0.2">
      <c r="U2933" s="77"/>
      <c r="V2933" s="64"/>
    </row>
    <row r="2934" spans="21:22" x14ac:dyDescent="0.2">
      <c r="U2934" s="77"/>
      <c r="V2934" s="64"/>
    </row>
    <row r="2935" spans="21:22" x14ac:dyDescent="0.2">
      <c r="U2935" s="77"/>
      <c r="V2935" s="64"/>
    </row>
    <row r="2936" spans="21:22" x14ac:dyDescent="0.2">
      <c r="U2936" s="77"/>
      <c r="V2936" s="64"/>
    </row>
    <row r="2937" spans="21:22" x14ac:dyDescent="0.2">
      <c r="U2937" s="77"/>
      <c r="V2937" s="64"/>
    </row>
    <row r="2938" spans="21:22" x14ac:dyDescent="0.2">
      <c r="U2938" s="77"/>
      <c r="V2938" s="64"/>
    </row>
    <row r="2939" spans="21:22" x14ac:dyDescent="0.2">
      <c r="U2939" s="77"/>
      <c r="V2939" s="64"/>
    </row>
    <row r="2940" spans="21:22" x14ac:dyDescent="0.2">
      <c r="U2940" s="77"/>
      <c r="V2940" s="64"/>
    </row>
    <row r="2941" spans="21:22" x14ac:dyDescent="0.2">
      <c r="U2941" s="77"/>
      <c r="V2941" s="64"/>
    </row>
    <row r="2942" spans="21:22" x14ac:dyDescent="0.2">
      <c r="U2942" s="77"/>
      <c r="V2942" s="64"/>
    </row>
    <row r="2943" spans="21:22" x14ac:dyDescent="0.2">
      <c r="U2943" s="77"/>
      <c r="V2943" s="64"/>
    </row>
    <row r="2944" spans="21:22" x14ac:dyDescent="0.2">
      <c r="U2944" s="77"/>
      <c r="V2944" s="64"/>
    </row>
    <row r="2945" spans="21:22" x14ac:dyDescent="0.2">
      <c r="U2945" s="77"/>
      <c r="V2945" s="64"/>
    </row>
    <row r="2946" spans="21:22" x14ac:dyDescent="0.2">
      <c r="U2946" s="77"/>
      <c r="V2946" s="64"/>
    </row>
    <row r="2947" spans="21:22" x14ac:dyDescent="0.2">
      <c r="U2947" s="77"/>
      <c r="V2947" s="64"/>
    </row>
    <row r="2948" spans="21:22" x14ac:dyDescent="0.2">
      <c r="U2948" s="77"/>
      <c r="V2948" s="64"/>
    </row>
    <row r="2949" spans="21:22" x14ac:dyDescent="0.2">
      <c r="U2949" s="77"/>
      <c r="V2949" s="64"/>
    </row>
    <row r="2950" spans="21:22" x14ac:dyDescent="0.2">
      <c r="U2950" s="77"/>
      <c r="V2950" s="64"/>
    </row>
    <row r="2951" spans="21:22" x14ac:dyDescent="0.2">
      <c r="U2951" s="77"/>
      <c r="V2951" s="64"/>
    </row>
    <row r="2952" spans="21:22" x14ac:dyDescent="0.2">
      <c r="U2952" s="77"/>
      <c r="V2952" s="64"/>
    </row>
    <row r="2953" spans="21:22" x14ac:dyDescent="0.2">
      <c r="U2953" s="77"/>
      <c r="V2953" s="64"/>
    </row>
    <row r="2954" spans="21:22" x14ac:dyDescent="0.2">
      <c r="U2954" s="77"/>
      <c r="V2954" s="64"/>
    </row>
    <row r="2955" spans="21:22" x14ac:dyDescent="0.2">
      <c r="U2955" s="77"/>
      <c r="V2955" s="64"/>
    </row>
    <row r="2956" spans="21:22" x14ac:dyDescent="0.2">
      <c r="U2956" s="77"/>
      <c r="V2956" s="64"/>
    </row>
    <row r="2957" spans="21:22" x14ac:dyDescent="0.2">
      <c r="U2957" s="77"/>
      <c r="V2957" s="64"/>
    </row>
    <row r="2958" spans="21:22" x14ac:dyDescent="0.2">
      <c r="U2958" s="77"/>
      <c r="V2958" s="64"/>
    </row>
    <row r="2959" spans="21:22" x14ac:dyDescent="0.2">
      <c r="U2959" s="77"/>
      <c r="V2959" s="64"/>
    </row>
    <row r="2960" spans="21:22" x14ac:dyDescent="0.2">
      <c r="U2960" s="77"/>
      <c r="V2960" s="64"/>
    </row>
    <row r="2961" spans="21:22" x14ac:dyDescent="0.2">
      <c r="U2961" s="77"/>
      <c r="V2961" s="64"/>
    </row>
    <row r="2962" spans="21:22" x14ac:dyDescent="0.2">
      <c r="U2962" s="77"/>
      <c r="V2962" s="64"/>
    </row>
    <row r="2963" spans="21:22" x14ac:dyDescent="0.2">
      <c r="U2963" s="77"/>
      <c r="V2963" s="64"/>
    </row>
    <row r="2964" spans="21:22" x14ac:dyDescent="0.2">
      <c r="U2964" s="77"/>
      <c r="V2964" s="64"/>
    </row>
    <row r="2965" spans="21:22" x14ac:dyDescent="0.2">
      <c r="U2965" s="77"/>
      <c r="V2965" s="64"/>
    </row>
    <row r="2966" spans="21:22" x14ac:dyDescent="0.2">
      <c r="U2966" s="77"/>
      <c r="V2966" s="64"/>
    </row>
    <row r="2967" spans="21:22" x14ac:dyDescent="0.2">
      <c r="U2967" s="77"/>
      <c r="V2967" s="64"/>
    </row>
    <row r="2968" spans="21:22" x14ac:dyDescent="0.2">
      <c r="U2968" s="77"/>
      <c r="V2968" s="64"/>
    </row>
    <row r="2969" spans="21:22" x14ac:dyDescent="0.2">
      <c r="U2969" s="77"/>
      <c r="V2969" s="64"/>
    </row>
    <row r="2970" spans="21:22" x14ac:dyDescent="0.2">
      <c r="U2970" s="77"/>
      <c r="V2970" s="64"/>
    </row>
    <row r="2971" spans="21:22" x14ac:dyDescent="0.2">
      <c r="U2971" s="77"/>
      <c r="V2971" s="64"/>
    </row>
    <row r="2972" spans="21:22" x14ac:dyDescent="0.2">
      <c r="U2972" s="77"/>
      <c r="V2972" s="64"/>
    </row>
    <row r="2973" spans="21:22" x14ac:dyDescent="0.2">
      <c r="U2973" s="77"/>
      <c r="V2973" s="64"/>
    </row>
    <row r="2974" spans="21:22" x14ac:dyDescent="0.2">
      <c r="U2974" s="77"/>
      <c r="V2974" s="64"/>
    </row>
    <row r="2975" spans="21:22" x14ac:dyDescent="0.2">
      <c r="U2975" s="77"/>
      <c r="V2975" s="64"/>
    </row>
    <row r="2976" spans="21:22" x14ac:dyDescent="0.2">
      <c r="U2976" s="77"/>
      <c r="V2976" s="64"/>
    </row>
    <row r="2977" spans="21:22" x14ac:dyDescent="0.2">
      <c r="U2977" s="77"/>
      <c r="V2977" s="64"/>
    </row>
    <row r="2978" spans="21:22" x14ac:dyDescent="0.2">
      <c r="U2978" s="77"/>
      <c r="V2978" s="64"/>
    </row>
    <row r="2979" spans="21:22" x14ac:dyDescent="0.2">
      <c r="U2979" s="77"/>
      <c r="V2979" s="64"/>
    </row>
    <row r="2980" spans="21:22" x14ac:dyDescent="0.2">
      <c r="U2980" s="77"/>
      <c r="V2980" s="64"/>
    </row>
    <row r="2981" spans="21:22" x14ac:dyDescent="0.2">
      <c r="U2981" s="77"/>
      <c r="V2981" s="64"/>
    </row>
    <row r="2982" spans="21:22" x14ac:dyDescent="0.2">
      <c r="U2982" s="77"/>
      <c r="V2982" s="64"/>
    </row>
    <row r="2983" spans="21:22" x14ac:dyDescent="0.2">
      <c r="U2983" s="77"/>
      <c r="V2983" s="64"/>
    </row>
    <row r="2984" spans="21:22" x14ac:dyDescent="0.2">
      <c r="U2984" s="77"/>
      <c r="V2984" s="64"/>
    </row>
    <row r="2985" spans="21:22" x14ac:dyDescent="0.2">
      <c r="U2985" s="77"/>
      <c r="V2985" s="64"/>
    </row>
    <row r="2986" spans="21:22" x14ac:dyDescent="0.2">
      <c r="U2986" s="77"/>
      <c r="V2986" s="64"/>
    </row>
    <row r="2987" spans="21:22" x14ac:dyDescent="0.2">
      <c r="U2987" s="77"/>
      <c r="V2987" s="64"/>
    </row>
    <row r="2988" spans="21:22" x14ac:dyDescent="0.2">
      <c r="U2988" s="77"/>
      <c r="V2988" s="64"/>
    </row>
    <row r="2989" spans="21:22" x14ac:dyDescent="0.2">
      <c r="U2989" s="77"/>
      <c r="V2989" s="64"/>
    </row>
    <row r="2990" spans="21:22" x14ac:dyDescent="0.2">
      <c r="U2990" s="77"/>
      <c r="V2990" s="64"/>
    </row>
    <row r="2991" spans="21:22" x14ac:dyDescent="0.2">
      <c r="U2991" s="77"/>
      <c r="V2991" s="64"/>
    </row>
    <row r="2992" spans="21:22" x14ac:dyDescent="0.2">
      <c r="U2992" s="77"/>
      <c r="V2992" s="64"/>
    </row>
    <row r="2993" spans="21:22" x14ac:dyDescent="0.2">
      <c r="U2993" s="77"/>
      <c r="V2993" s="64"/>
    </row>
    <row r="2994" spans="21:22" x14ac:dyDescent="0.2">
      <c r="U2994" s="77"/>
      <c r="V2994" s="64"/>
    </row>
    <row r="2995" spans="21:22" x14ac:dyDescent="0.2">
      <c r="U2995" s="77"/>
      <c r="V2995" s="64"/>
    </row>
    <row r="2996" spans="21:22" x14ac:dyDescent="0.2">
      <c r="U2996" s="77"/>
      <c r="V2996" s="64"/>
    </row>
    <row r="2997" spans="21:22" x14ac:dyDescent="0.2">
      <c r="U2997" s="77"/>
      <c r="V2997" s="64"/>
    </row>
    <row r="2998" spans="21:22" x14ac:dyDescent="0.2">
      <c r="U2998" s="77"/>
      <c r="V2998" s="64"/>
    </row>
    <row r="2999" spans="21:22" x14ac:dyDescent="0.2">
      <c r="U2999" s="77"/>
      <c r="V2999" s="64"/>
    </row>
    <row r="3000" spans="21:22" x14ac:dyDescent="0.2">
      <c r="U3000" s="77"/>
      <c r="V3000" s="64"/>
    </row>
    <row r="3001" spans="21:22" x14ac:dyDescent="0.2">
      <c r="U3001" s="77"/>
      <c r="V3001" s="64"/>
    </row>
    <row r="3002" spans="21:22" x14ac:dyDescent="0.2">
      <c r="U3002" s="77"/>
      <c r="V3002" s="64"/>
    </row>
    <row r="3003" spans="21:22" x14ac:dyDescent="0.2">
      <c r="U3003" s="77"/>
      <c r="V3003" s="64"/>
    </row>
    <row r="3004" spans="21:22" x14ac:dyDescent="0.2">
      <c r="U3004" s="77"/>
      <c r="V3004" s="64"/>
    </row>
    <row r="3005" spans="21:22" x14ac:dyDescent="0.2">
      <c r="U3005" s="77"/>
      <c r="V3005" s="64"/>
    </row>
    <row r="3006" spans="21:22" x14ac:dyDescent="0.2">
      <c r="U3006" s="77"/>
      <c r="V3006" s="64"/>
    </row>
    <row r="3007" spans="21:22" x14ac:dyDescent="0.2">
      <c r="U3007" s="77"/>
      <c r="V3007" s="64"/>
    </row>
    <row r="3008" spans="21:22" x14ac:dyDescent="0.2">
      <c r="U3008" s="77"/>
      <c r="V3008" s="64"/>
    </row>
    <row r="3009" spans="21:22" x14ac:dyDescent="0.2">
      <c r="U3009" s="77"/>
      <c r="V3009" s="64"/>
    </row>
    <row r="3010" spans="21:22" x14ac:dyDescent="0.2">
      <c r="U3010" s="77"/>
      <c r="V3010" s="64"/>
    </row>
    <row r="3011" spans="21:22" x14ac:dyDescent="0.2">
      <c r="U3011" s="77"/>
      <c r="V3011" s="64"/>
    </row>
    <row r="3012" spans="21:22" x14ac:dyDescent="0.2">
      <c r="U3012" s="77"/>
      <c r="V3012" s="64"/>
    </row>
    <row r="3013" spans="21:22" x14ac:dyDescent="0.2">
      <c r="U3013" s="77"/>
      <c r="V3013" s="64"/>
    </row>
    <row r="3014" spans="21:22" x14ac:dyDescent="0.2">
      <c r="U3014" s="77"/>
      <c r="V3014" s="64"/>
    </row>
    <row r="3015" spans="21:22" x14ac:dyDescent="0.2">
      <c r="U3015" s="77"/>
      <c r="V3015" s="64"/>
    </row>
    <row r="3016" spans="21:22" x14ac:dyDescent="0.2">
      <c r="U3016" s="77"/>
      <c r="V3016" s="64"/>
    </row>
    <row r="3017" spans="21:22" x14ac:dyDescent="0.2">
      <c r="U3017" s="77"/>
      <c r="V3017" s="64"/>
    </row>
    <row r="3018" spans="21:22" x14ac:dyDescent="0.2">
      <c r="U3018" s="77"/>
      <c r="V3018" s="64"/>
    </row>
    <row r="3019" spans="21:22" x14ac:dyDescent="0.2">
      <c r="U3019" s="77"/>
      <c r="V3019" s="64"/>
    </row>
    <row r="3020" spans="21:22" x14ac:dyDescent="0.2">
      <c r="U3020" s="77"/>
      <c r="V3020" s="64"/>
    </row>
    <row r="3021" spans="21:22" x14ac:dyDescent="0.2">
      <c r="U3021" s="77"/>
      <c r="V3021" s="64"/>
    </row>
    <row r="3022" spans="21:22" x14ac:dyDescent="0.2">
      <c r="U3022" s="77"/>
      <c r="V3022" s="64"/>
    </row>
    <row r="3023" spans="21:22" x14ac:dyDescent="0.2">
      <c r="U3023" s="77"/>
      <c r="V3023" s="64"/>
    </row>
    <row r="3024" spans="21:22" x14ac:dyDescent="0.2">
      <c r="U3024" s="77"/>
      <c r="V3024" s="64"/>
    </row>
    <row r="3025" spans="21:22" x14ac:dyDescent="0.2">
      <c r="U3025" s="77"/>
      <c r="V3025" s="64"/>
    </row>
    <row r="3026" spans="21:22" x14ac:dyDescent="0.2">
      <c r="U3026" s="77"/>
      <c r="V3026" s="64"/>
    </row>
    <row r="3027" spans="21:22" x14ac:dyDescent="0.2">
      <c r="U3027" s="77"/>
      <c r="V3027" s="64"/>
    </row>
    <row r="3028" spans="21:22" x14ac:dyDescent="0.2">
      <c r="U3028" s="77"/>
      <c r="V3028" s="64"/>
    </row>
    <row r="3029" spans="21:22" x14ac:dyDescent="0.2">
      <c r="U3029" s="77"/>
      <c r="V3029" s="64"/>
    </row>
    <row r="3030" spans="21:22" x14ac:dyDescent="0.2">
      <c r="U3030" s="77"/>
      <c r="V3030" s="64"/>
    </row>
    <row r="3031" spans="21:22" x14ac:dyDescent="0.2">
      <c r="U3031" s="77"/>
      <c r="V3031" s="64"/>
    </row>
    <row r="3032" spans="21:22" x14ac:dyDescent="0.2">
      <c r="U3032" s="77"/>
      <c r="V3032" s="64"/>
    </row>
    <row r="3033" spans="21:22" x14ac:dyDescent="0.2">
      <c r="U3033" s="77"/>
      <c r="V3033" s="64"/>
    </row>
    <row r="3034" spans="21:22" x14ac:dyDescent="0.2">
      <c r="U3034" s="77"/>
      <c r="V3034" s="64"/>
    </row>
    <row r="3035" spans="21:22" x14ac:dyDescent="0.2">
      <c r="U3035" s="77"/>
      <c r="V3035" s="64"/>
    </row>
    <row r="3036" spans="21:22" x14ac:dyDescent="0.2">
      <c r="U3036" s="77"/>
      <c r="V3036" s="64"/>
    </row>
    <row r="3037" spans="21:22" x14ac:dyDescent="0.2">
      <c r="U3037" s="77"/>
      <c r="V3037" s="64"/>
    </row>
    <row r="3038" spans="21:22" x14ac:dyDescent="0.2">
      <c r="U3038" s="77"/>
      <c r="V3038" s="64"/>
    </row>
    <row r="3039" spans="21:22" x14ac:dyDescent="0.2">
      <c r="U3039" s="77"/>
      <c r="V3039" s="64"/>
    </row>
    <row r="3040" spans="21:22" x14ac:dyDescent="0.2">
      <c r="U3040" s="77"/>
      <c r="V3040" s="64"/>
    </row>
    <row r="3041" spans="21:22" x14ac:dyDescent="0.2">
      <c r="U3041" s="77"/>
      <c r="V3041" s="64"/>
    </row>
    <row r="3042" spans="21:22" x14ac:dyDescent="0.2">
      <c r="U3042" s="77"/>
      <c r="V3042" s="64"/>
    </row>
    <row r="3043" spans="21:22" x14ac:dyDescent="0.2">
      <c r="U3043" s="77"/>
      <c r="V3043" s="64"/>
    </row>
    <row r="3044" spans="21:22" x14ac:dyDescent="0.2">
      <c r="U3044" s="77"/>
      <c r="V3044" s="64"/>
    </row>
    <row r="3045" spans="21:22" x14ac:dyDescent="0.2">
      <c r="U3045" s="77"/>
      <c r="V3045" s="64"/>
    </row>
    <row r="3046" spans="21:22" x14ac:dyDescent="0.2">
      <c r="U3046" s="77"/>
      <c r="V3046" s="64"/>
    </row>
    <row r="3047" spans="21:22" x14ac:dyDescent="0.2">
      <c r="U3047" s="77"/>
      <c r="V3047" s="64"/>
    </row>
    <row r="3048" spans="21:22" x14ac:dyDescent="0.2">
      <c r="U3048" s="77"/>
      <c r="V3048" s="64"/>
    </row>
    <row r="3049" spans="21:22" x14ac:dyDescent="0.2">
      <c r="U3049" s="77"/>
      <c r="V3049" s="64"/>
    </row>
    <row r="3050" spans="21:22" x14ac:dyDescent="0.2">
      <c r="U3050" s="77"/>
      <c r="V3050" s="64"/>
    </row>
    <row r="3051" spans="21:22" x14ac:dyDescent="0.2">
      <c r="U3051" s="77"/>
      <c r="V3051" s="64"/>
    </row>
    <row r="3052" spans="21:22" x14ac:dyDescent="0.2">
      <c r="U3052" s="77"/>
      <c r="V3052" s="64"/>
    </row>
    <row r="3053" spans="21:22" x14ac:dyDescent="0.2">
      <c r="U3053" s="77"/>
      <c r="V3053" s="64"/>
    </row>
    <row r="3054" spans="21:22" x14ac:dyDescent="0.2">
      <c r="U3054" s="77"/>
      <c r="V3054" s="64"/>
    </row>
    <row r="3055" spans="21:22" x14ac:dyDescent="0.2">
      <c r="U3055" s="77"/>
      <c r="V3055" s="64"/>
    </row>
    <row r="3056" spans="21:22" x14ac:dyDescent="0.2">
      <c r="U3056" s="77"/>
      <c r="V3056" s="64"/>
    </row>
    <row r="3057" spans="21:22" x14ac:dyDescent="0.2">
      <c r="U3057" s="77"/>
      <c r="V3057" s="64"/>
    </row>
    <row r="3058" spans="21:22" x14ac:dyDescent="0.2">
      <c r="U3058" s="77"/>
      <c r="V3058" s="64"/>
    </row>
    <row r="3059" spans="21:22" x14ac:dyDescent="0.2">
      <c r="U3059" s="77"/>
      <c r="V3059" s="64"/>
    </row>
    <row r="3060" spans="21:22" x14ac:dyDescent="0.2">
      <c r="U3060" s="77"/>
      <c r="V3060" s="64"/>
    </row>
    <row r="3061" spans="21:22" x14ac:dyDescent="0.2">
      <c r="U3061" s="77"/>
      <c r="V3061" s="64"/>
    </row>
    <row r="3062" spans="21:22" x14ac:dyDescent="0.2">
      <c r="U3062" s="77"/>
      <c r="V3062" s="64"/>
    </row>
    <row r="3063" spans="21:22" x14ac:dyDescent="0.2">
      <c r="U3063" s="77"/>
      <c r="V3063" s="64"/>
    </row>
    <row r="3064" spans="21:22" x14ac:dyDescent="0.2">
      <c r="U3064" s="77"/>
      <c r="V3064" s="64"/>
    </row>
    <row r="3065" spans="21:22" x14ac:dyDescent="0.2">
      <c r="U3065" s="77"/>
      <c r="V3065" s="64"/>
    </row>
    <row r="3066" spans="21:22" x14ac:dyDescent="0.2">
      <c r="U3066" s="77"/>
      <c r="V3066" s="64"/>
    </row>
    <row r="3067" spans="21:22" x14ac:dyDescent="0.2">
      <c r="U3067" s="77"/>
      <c r="V3067" s="64"/>
    </row>
    <row r="3068" spans="21:22" x14ac:dyDescent="0.2">
      <c r="U3068" s="77"/>
      <c r="V3068" s="64"/>
    </row>
    <row r="3069" spans="21:22" x14ac:dyDescent="0.2">
      <c r="U3069" s="77"/>
      <c r="V3069" s="64"/>
    </row>
    <row r="3070" spans="21:22" x14ac:dyDescent="0.2">
      <c r="U3070" s="77"/>
      <c r="V3070" s="64"/>
    </row>
    <row r="3071" spans="21:22" x14ac:dyDescent="0.2">
      <c r="U3071" s="77"/>
      <c r="V3071" s="64"/>
    </row>
    <row r="3072" spans="21:22" x14ac:dyDescent="0.2">
      <c r="U3072" s="77"/>
      <c r="V3072" s="64"/>
    </row>
    <row r="3073" spans="21:22" x14ac:dyDescent="0.2">
      <c r="U3073" s="77"/>
      <c r="V3073" s="64"/>
    </row>
    <row r="3074" spans="21:22" x14ac:dyDescent="0.2">
      <c r="U3074" s="77"/>
      <c r="V3074" s="64"/>
    </row>
    <row r="3075" spans="21:22" x14ac:dyDescent="0.2">
      <c r="U3075" s="77"/>
      <c r="V3075" s="64"/>
    </row>
    <row r="3076" spans="21:22" x14ac:dyDescent="0.2">
      <c r="U3076" s="77"/>
      <c r="V3076" s="64"/>
    </row>
    <row r="3077" spans="21:22" x14ac:dyDescent="0.2">
      <c r="U3077" s="77"/>
      <c r="V3077" s="64"/>
    </row>
    <row r="3078" spans="21:22" x14ac:dyDescent="0.2">
      <c r="U3078" s="77"/>
      <c r="V3078" s="64"/>
    </row>
    <row r="3079" spans="21:22" x14ac:dyDescent="0.2">
      <c r="U3079" s="77"/>
      <c r="V3079" s="64"/>
    </row>
    <row r="3080" spans="21:22" x14ac:dyDescent="0.2">
      <c r="U3080" s="77"/>
      <c r="V3080" s="64"/>
    </row>
    <row r="3081" spans="21:22" x14ac:dyDescent="0.2">
      <c r="U3081" s="77"/>
      <c r="V3081" s="64"/>
    </row>
    <row r="3082" spans="21:22" x14ac:dyDescent="0.2">
      <c r="U3082" s="77"/>
      <c r="V3082" s="64"/>
    </row>
    <row r="3083" spans="21:22" x14ac:dyDescent="0.2">
      <c r="U3083" s="77"/>
      <c r="V3083" s="64"/>
    </row>
    <row r="3084" spans="21:22" x14ac:dyDescent="0.2">
      <c r="U3084" s="77"/>
      <c r="V3084" s="64"/>
    </row>
    <row r="3085" spans="21:22" x14ac:dyDescent="0.2">
      <c r="U3085" s="77"/>
      <c r="V3085" s="64"/>
    </row>
    <row r="3086" spans="21:22" x14ac:dyDescent="0.2">
      <c r="U3086" s="77"/>
      <c r="V3086" s="64"/>
    </row>
    <row r="3087" spans="21:22" x14ac:dyDescent="0.2">
      <c r="U3087" s="77"/>
      <c r="V3087" s="64"/>
    </row>
    <row r="3088" spans="21:22" x14ac:dyDescent="0.2">
      <c r="U3088" s="77"/>
      <c r="V3088" s="64"/>
    </row>
    <row r="3089" spans="21:22" x14ac:dyDescent="0.2">
      <c r="U3089" s="77"/>
      <c r="V3089" s="64"/>
    </row>
    <row r="3090" spans="21:22" x14ac:dyDescent="0.2">
      <c r="U3090" s="77"/>
      <c r="V3090" s="64"/>
    </row>
    <row r="3091" spans="21:22" x14ac:dyDescent="0.2">
      <c r="U3091" s="77"/>
      <c r="V3091" s="64"/>
    </row>
    <row r="3092" spans="21:22" x14ac:dyDescent="0.2">
      <c r="U3092" s="77"/>
      <c r="V3092" s="64"/>
    </row>
    <row r="3093" spans="21:22" x14ac:dyDescent="0.2">
      <c r="U3093" s="77"/>
      <c r="V3093" s="64"/>
    </row>
    <row r="3094" spans="21:22" x14ac:dyDescent="0.2">
      <c r="U3094" s="77"/>
      <c r="V3094" s="64"/>
    </row>
    <row r="3095" spans="21:22" x14ac:dyDescent="0.2">
      <c r="U3095" s="77"/>
      <c r="V3095" s="64"/>
    </row>
    <row r="3096" spans="21:22" x14ac:dyDescent="0.2">
      <c r="U3096" s="77"/>
      <c r="V3096" s="64"/>
    </row>
    <row r="3097" spans="21:22" x14ac:dyDescent="0.2">
      <c r="U3097" s="77"/>
      <c r="V3097" s="64"/>
    </row>
    <row r="3098" spans="21:22" x14ac:dyDescent="0.2">
      <c r="U3098" s="77"/>
      <c r="V3098" s="64"/>
    </row>
    <row r="3099" spans="21:22" x14ac:dyDescent="0.2">
      <c r="U3099" s="77"/>
      <c r="V3099" s="64"/>
    </row>
    <row r="3100" spans="21:22" x14ac:dyDescent="0.2">
      <c r="U3100" s="77"/>
      <c r="V3100" s="64"/>
    </row>
    <row r="3101" spans="21:22" x14ac:dyDescent="0.2">
      <c r="U3101" s="77"/>
      <c r="V3101" s="64"/>
    </row>
    <row r="3102" spans="21:22" x14ac:dyDescent="0.2">
      <c r="U3102" s="77"/>
      <c r="V3102" s="64"/>
    </row>
    <row r="3103" spans="21:22" x14ac:dyDescent="0.2">
      <c r="U3103" s="77"/>
      <c r="V3103" s="64"/>
    </row>
    <row r="3104" spans="21:22" x14ac:dyDescent="0.2">
      <c r="U3104" s="77"/>
      <c r="V3104" s="64"/>
    </row>
    <row r="3105" spans="21:22" x14ac:dyDescent="0.2">
      <c r="U3105" s="77"/>
      <c r="V3105" s="64"/>
    </row>
    <row r="3106" spans="21:22" x14ac:dyDescent="0.2">
      <c r="U3106" s="77"/>
      <c r="V3106" s="64"/>
    </row>
    <row r="3107" spans="21:22" x14ac:dyDescent="0.2">
      <c r="U3107" s="77"/>
      <c r="V3107" s="64"/>
    </row>
    <row r="3108" spans="21:22" x14ac:dyDescent="0.2">
      <c r="U3108" s="77"/>
      <c r="V3108" s="64"/>
    </row>
    <row r="3109" spans="21:22" x14ac:dyDescent="0.2">
      <c r="U3109" s="77"/>
      <c r="V3109" s="64"/>
    </row>
    <row r="3110" spans="21:22" x14ac:dyDescent="0.2">
      <c r="U3110" s="77"/>
      <c r="V3110" s="64"/>
    </row>
    <row r="3111" spans="21:22" x14ac:dyDescent="0.2">
      <c r="U3111" s="77"/>
      <c r="V3111" s="64"/>
    </row>
    <row r="3112" spans="21:22" x14ac:dyDescent="0.2">
      <c r="U3112" s="77"/>
      <c r="V3112" s="64"/>
    </row>
    <row r="3113" spans="21:22" x14ac:dyDescent="0.2">
      <c r="U3113" s="77"/>
      <c r="V3113" s="64"/>
    </row>
    <row r="3114" spans="21:22" x14ac:dyDescent="0.2">
      <c r="U3114" s="77"/>
      <c r="V3114" s="64"/>
    </row>
    <row r="3115" spans="21:22" x14ac:dyDescent="0.2">
      <c r="U3115" s="77"/>
      <c r="V3115" s="64"/>
    </row>
    <row r="3116" spans="21:22" x14ac:dyDescent="0.2">
      <c r="U3116" s="77"/>
      <c r="V3116" s="64"/>
    </row>
    <row r="3117" spans="21:22" x14ac:dyDescent="0.2">
      <c r="U3117" s="77"/>
      <c r="V3117" s="64"/>
    </row>
    <row r="3118" spans="21:22" x14ac:dyDescent="0.2">
      <c r="U3118" s="77"/>
      <c r="V3118" s="64"/>
    </row>
    <row r="3119" spans="21:22" x14ac:dyDescent="0.2">
      <c r="U3119" s="77"/>
      <c r="V3119" s="64"/>
    </row>
    <row r="3120" spans="21:22" x14ac:dyDescent="0.2">
      <c r="U3120" s="77"/>
      <c r="V3120" s="64"/>
    </row>
    <row r="3121" spans="21:22" x14ac:dyDescent="0.2">
      <c r="U3121" s="77"/>
      <c r="V3121" s="64"/>
    </row>
    <row r="3122" spans="21:22" x14ac:dyDescent="0.2">
      <c r="U3122" s="77"/>
      <c r="V3122" s="64"/>
    </row>
    <row r="3123" spans="21:22" x14ac:dyDescent="0.2">
      <c r="U3123" s="77"/>
      <c r="V3123" s="64"/>
    </row>
    <row r="3124" spans="21:22" x14ac:dyDescent="0.2">
      <c r="U3124" s="77"/>
      <c r="V3124" s="64"/>
    </row>
    <row r="3125" spans="21:22" x14ac:dyDescent="0.2">
      <c r="U3125" s="77"/>
      <c r="V3125" s="64"/>
    </row>
    <row r="3126" spans="21:22" x14ac:dyDescent="0.2">
      <c r="U3126" s="77"/>
      <c r="V3126" s="64"/>
    </row>
    <row r="3127" spans="21:22" x14ac:dyDescent="0.2">
      <c r="U3127" s="77"/>
      <c r="V3127" s="64"/>
    </row>
    <row r="3128" spans="21:22" x14ac:dyDescent="0.2">
      <c r="U3128" s="77"/>
      <c r="V3128" s="64"/>
    </row>
    <row r="3129" spans="21:22" x14ac:dyDescent="0.2">
      <c r="U3129" s="77"/>
      <c r="V3129" s="64"/>
    </row>
    <row r="3130" spans="21:22" x14ac:dyDescent="0.2">
      <c r="U3130" s="77"/>
      <c r="V3130" s="64"/>
    </row>
    <row r="3131" spans="21:22" x14ac:dyDescent="0.2">
      <c r="U3131" s="77"/>
      <c r="V3131" s="64"/>
    </row>
    <row r="3132" spans="21:22" x14ac:dyDescent="0.2">
      <c r="U3132" s="77"/>
      <c r="V3132" s="64"/>
    </row>
    <row r="3133" spans="21:22" x14ac:dyDescent="0.2">
      <c r="U3133" s="77"/>
      <c r="V3133" s="64"/>
    </row>
    <row r="3134" spans="21:22" x14ac:dyDescent="0.2">
      <c r="U3134" s="77"/>
      <c r="V3134" s="64"/>
    </row>
    <row r="3135" spans="21:22" x14ac:dyDescent="0.2">
      <c r="U3135" s="77"/>
      <c r="V3135" s="64"/>
    </row>
    <row r="3136" spans="21:22" x14ac:dyDescent="0.2">
      <c r="U3136" s="77"/>
      <c r="V3136" s="64"/>
    </row>
    <row r="3137" spans="21:22" x14ac:dyDescent="0.2">
      <c r="U3137" s="77"/>
      <c r="V3137" s="64"/>
    </row>
    <row r="3138" spans="21:22" x14ac:dyDescent="0.2">
      <c r="U3138" s="77"/>
      <c r="V3138" s="64"/>
    </row>
    <row r="3139" spans="21:22" x14ac:dyDescent="0.2">
      <c r="U3139" s="77"/>
      <c r="V3139" s="64"/>
    </row>
    <row r="3140" spans="21:22" x14ac:dyDescent="0.2">
      <c r="U3140" s="77"/>
      <c r="V3140" s="64"/>
    </row>
    <row r="3141" spans="21:22" x14ac:dyDescent="0.2">
      <c r="U3141" s="77"/>
      <c r="V3141" s="64"/>
    </row>
    <row r="3142" spans="21:22" x14ac:dyDescent="0.2">
      <c r="U3142" s="77"/>
      <c r="V3142" s="64"/>
    </row>
    <row r="3143" spans="21:22" x14ac:dyDescent="0.2">
      <c r="U3143" s="77"/>
      <c r="V3143" s="64"/>
    </row>
    <row r="3144" spans="21:22" x14ac:dyDescent="0.2">
      <c r="U3144" s="77"/>
      <c r="V3144" s="64"/>
    </row>
    <row r="3145" spans="21:22" x14ac:dyDescent="0.2">
      <c r="U3145" s="77"/>
      <c r="V3145" s="64"/>
    </row>
    <row r="3146" spans="21:22" x14ac:dyDescent="0.2">
      <c r="U3146" s="77"/>
      <c r="V3146" s="64"/>
    </row>
    <row r="3147" spans="21:22" x14ac:dyDescent="0.2">
      <c r="U3147" s="77"/>
      <c r="V3147" s="64"/>
    </row>
    <row r="3148" spans="21:22" x14ac:dyDescent="0.2">
      <c r="U3148" s="77"/>
      <c r="V3148" s="64"/>
    </row>
    <row r="3149" spans="21:22" x14ac:dyDescent="0.2">
      <c r="U3149" s="77"/>
      <c r="V3149" s="64"/>
    </row>
    <row r="3150" spans="21:22" x14ac:dyDescent="0.2">
      <c r="U3150" s="77"/>
      <c r="V3150" s="64"/>
    </row>
    <row r="3151" spans="21:22" x14ac:dyDescent="0.2">
      <c r="U3151" s="77"/>
      <c r="V3151" s="64"/>
    </row>
    <row r="3152" spans="21:22" x14ac:dyDescent="0.2">
      <c r="U3152" s="77"/>
      <c r="V3152" s="64"/>
    </row>
    <row r="3153" spans="21:22" x14ac:dyDescent="0.2">
      <c r="U3153" s="77"/>
      <c r="V3153" s="64"/>
    </row>
    <row r="3154" spans="21:22" x14ac:dyDescent="0.2">
      <c r="U3154" s="77"/>
      <c r="V3154" s="64"/>
    </row>
    <row r="3155" spans="21:22" x14ac:dyDescent="0.2">
      <c r="U3155" s="77"/>
      <c r="V3155" s="64"/>
    </row>
    <row r="3156" spans="21:22" x14ac:dyDescent="0.2">
      <c r="U3156" s="77"/>
      <c r="V3156" s="64"/>
    </row>
    <row r="3157" spans="21:22" x14ac:dyDescent="0.2">
      <c r="U3157" s="77"/>
      <c r="V3157" s="64"/>
    </row>
    <row r="3158" spans="21:22" x14ac:dyDescent="0.2">
      <c r="U3158" s="77"/>
      <c r="V3158" s="64"/>
    </row>
    <row r="3159" spans="21:22" x14ac:dyDescent="0.2">
      <c r="U3159" s="77"/>
      <c r="V3159" s="64"/>
    </row>
    <row r="3160" spans="21:22" x14ac:dyDescent="0.2">
      <c r="U3160" s="77"/>
      <c r="V3160" s="64"/>
    </row>
    <row r="3161" spans="21:22" x14ac:dyDescent="0.2">
      <c r="U3161" s="77"/>
      <c r="V3161" s="64"/>
    </row>
    <row r="3162" spans="21:22" x14ac:dyDescent="0.2">
      <c r="U3162" s="77"/>
      <c r="V3162" s="64"/>
    </row>
    <row r="3163" spans="21:22" x14ac:dyDescent="0.2">
      <c r="U3163" s="77"/>
      <c r="V3163" s="64"/>
    </row>
    <row r="3164" spans="21:22" x14ac:dyDescent="0.2">
      <c r="U3164" s="77"/>
      <c r="V3164" s="64"/>
    </row>
    <row r="3165" spans="21:22" x14ac:dyDescent="0.2">
      <c r="U3165" s="77"/>
      <c r="V3165" s="64"/>
    </row>
    <row r="3166" spans="21:22" x14ac:dyDescent="0.2">
      <c r="U3166" s="77"/>
      <c r="V3166" s="64"/>
    </row>
    <row r="3167" spans="21:22" x14ac:dyDescent="0.2">
      <c r="U3167" s="77"/>
      <c r="V3167" s="64"/>
    </row>
    <row r="3168" spans="21:22" x14ac:dyDescent="0.2">
      <c r="U3168" s="77"/>
      <c r="V3168" s="64"/>
    </row>
    <row r="3169" spans="21:22" x14ac:dyDescent="0.2">
      <c r="U3169" s="77"/>
      <c r="V3169" s="64"/>
    </row>
    <row r="3170" spans="21:22" x14ac:dyDescent="0.2">
      <c r="U3170" s="77"/>
      <c r="V3170" s="64"/>
    </row>
    <row r="3171" spans="21:22" x14ac:dyDescent="0.2">
      <c r="U3171" s="77"/>
      <c r="V3171" s="64"/>
    </row>
    <row r="3172" spans="21:22" x14ac:dyDescent="0.2">
      <c r="U3172" s="77"/>
      <c r="V3172" s="64"/>
    </row>
    <row r="3173" spans="21:22" x14ac:dyDescent="0.2">
      <c r="U3173" s="77"/>
      <c r="V3173" s="64"/>
    </row>
    <row r="3174" spans="21:22" x14ac:dyDescent="0.2">
      <c r="U3174" s="77"/>
      <c r="V3174" s="64"/>
    </row>
    <row r="3175" spans="21:22" x14ac:dyDescent="0.2">
      <c r="U3175" s="77"/>
      <c r="V3175" s="64"/>
    </row>
    <row r="3176" spans="21:22" x14ac:dyDescent="0.2">
      <c r="U3176" s="77"/>
      <c r="V3176" s="64"/>
    </row>
    <row r="3177" spans="21:22" x14ac:dyDescent="0.2">
      <c r="U3177" s="77"/>
      <c r="V3177" s="64"/>
    </row>
    <row r="3178" spans="21:22" x14ac:dyDescent="0.2">
      <c r="U3178" s="77"/>
      <c r="V3178" s="64"/>
    </row>
    <row r="3179" spans="21:22" x14ac:dyDescent="0.2">
      <c r="U3179" s="77"/>
      <c r="V3179" s="64"/>
    </row>
    <row r="3180" spans="21:22" x14ac:dyDescent="0.2">
      <c r="U3180" s="77"/>
      <c r="V3180" s="64"/>
    </row>
    <row r="3181" spans="21:22" x14ac:dyDescent="0.2">
      <c r="U3181" s="77"/>
      <c r="V3181" s="64"/>
    </row>
    <row r="3182" spans="21:22" x14ac:dyDescent="0.2">
      <c r="U3182" s="77"/>
      <c r="V3182" s="64"/>
    </row>
    <row r="3183" spans="21:22" x14ac:dyDescent="0.2">
      <c r="U3183" s="77"/>
      <c r="V3183" s="64"/>
    </row>
    <row r="3184" spans="21:22" x14ac:dyDescent="0.2">
      <c r="U3184" s="77"/>
      <c r="V3184" s="64"/>
    </row>
    <row r="3185" spans="21:22" x14ac:dyDescent="0.2">
      <c r="U3185" s="77"/>
      <c r="V3185" s="64"/>
    </row>
    <row r="3186" spans="21:22" x14ac:dyDescent="0.2">
      <c r="U3186" s="77"/>
      <c r="V3186" s="64"/>
    </row>
    <row r="3187" spans="21:22" x14ac:dyDescent="0.2">
      <c r="U3187" s="77"/>
      <c r="V3187" s="64"/>
    </row>
    <row r="3188" spans="21:22" x14ac:dyDescent="0.2">
      <c r="U3188" s="77"/>
      <c r="V3188" s="64"/>
    </row>
    <row r="3189" spans="21:22" x14ac:dyDescent="0.2">
      <c r="U3189" s="77"/>
      <c r="V3189" s="64"/>
    </row>
    <row r="3190" spans="21:22" x14ac:dyDescent="0.2">
      <c r="U3190" s="77"/>
      <c r="V3190" s="64"/>
    </row>
    <row r="3191" spans="21:22" x14ac:dyDescent="0.2">
      <c r="U3191" s="77"/>
      <c r="V3191" s="64"/>
    </row>
    <row r="3192" spans="21:22" x14ac:dyDescent="0.2">
      <c r="U3192" s="77"/>
      <c r="V3192" s="64"/>
    </row>
    <row r="3193" spans="21:22" x14ac:dyDescent="0.2">
      <c r="U3193" s="77"/>
      <c r="V3193" s="64"/>
    </row>
    <row r="3194" spans="21:22" x14ac:dyDescent="0.2">
      <c r="U3194" s="77"/>
      <c r="V3194" s="64"/>
    </row>
    <row r="3195" spans="21:22" x14ac:dyDescent="0.2">
      <c r="U3195" s="77"/>
      <c r="V3195" s="64"/>
    </row>
    <row r="3196" spans="21:22" x14ac:dyDescent="0.2">
      <c r="U3196" s="77"/>
      <c r="V3196" s="64"/>
    </row>
    <row r="3197" spans="21:22" x14ac:dyDescent="0.2">
      <c r="U3197" s="77"/>
      <c r="V3197" s="64"/>
    </row>
    <row r="3198" spans="21:22" x14ac:dyDescent="0.2">
      <c r="U3198" s="77"/>
      <c r="V3198" s="64"/>
    </row>
    <row r="3199" spans="21:22" x14ac:dyDescent="0.2">
      <c r="U3199" s="77"/>
      <c r="V3199" s="64"/>
    </row>
    <row r="3200" spans="21:22" x14ac:dyDescent="0.2">
      <c r="U3200" s="77"/>
      <c r="V3200" s="64"/>
    </row>
    <row r="3201" spans="21:22" x14ac:dyDescent="0.2">
      <c r="U3201" s="77"/>
      <c r="V3201" s="64"/>
    </row>
    <row r="3202" spans="21:22" x14ac:dyDescent="0.2">
      <c r="U3202" s="77"/>
      <c r="V3202" s="64"/>
    </row>
    <row r="3203" spans="21:22" x14ac:dyDescent="0.2">
      <c r="U3203" s="77"/>
      <c r="V3203" s="64"/>
    </row>
    <row r="3204" spans="21:22" x14ac:dyDescent="0.2">
      <c r="U3204" s="77"/>
      <c r="V3204" s="64"/>
    </row>
    <row r="3205" spans="21:22" x14ac:dyDescent="0.2">
      <c r="U3205" s="77"/>
      <c r="V3205" s="64"/>
    </row>
    <row r="3206" spans="21:22" x14ac:dyDescent="0.2">
      <c r="U3206" s="77"/>
      <c r="V3206" s="64"/>
    </row>
    <row r="3207" spans="21:22" x14ac:dyDescent="0.2">
      <c r="U3207" s="77"/>
      <c r="V3207" s="64"/>
    </row>
    <row r="3208" spans="21:22" x14ac:dyDescent="0.2">
      <c r="U3208" s="77"/>
      <c r="V3208" s="64"/>
    </row>
    <row r="3209" spans="21:22" x14ac:dyDescent="0.2">
      <c r="U3209" s="77"/>
      <c r="V3209" s="64"/>
    </row>
    <row r="3210" spans="21:22" x14ac:dyDescent="0.2">
      <c r="U3210" s="77"/>
      <c r="V3210" s="64"/>
    </row>
    <row r="3211" spans="21:22" x14ac:dyDescent="0.2">
      <c r="U3211" s="77"/>
      <c r="V3211" s="64"/>
    </row>
    <row r="3212" spans="21:22" x14ac:dyDescent="0.2">
      <c r="U3212" s="77"/>
      <c r="V3212" s="64"/>
    </row>
    <row r="3213" spans="21:22" x14ac:dyDescent="0.2">
      <c r="U3213" s="77"/>
      <c r="V3213" s="64"/>
    </row>
    <row r="3214" spans="21:22" x14ac:dyDescent="0.2">
      <c r="U3214" s="77"/>
      <c r="V3214" s="64"/>
    </row>
    <row r="3215" spans="21:22" x14ac:dyDescent="0.2">
      <c r="U3215" s="77"/>
      <c r="V3215" s="64"/>
    </row>
    <row r="3216" spans="21:22" x14ac:dyDescent="0.2">
      <c r="U3216" s="77"/>
      <c r="V3216" s="64"/>
    </row>
    <row r="3217" spans="21:22" x14ac:dyDescent="0.2">
      <c r="U3217" s="77"/>
      <c r="V3217" s="64"/>
    </row>
    <row r="3218" spans="21:22" x14ac:dyDescent="0.2">
      <c r="U3218" s="77"/>
      <c r="V3218" s="64"/>
    </row>
    <row r="3219" spans="21:22" x14ac:dyDescent="0.2">
      <c r="U3219" s="77"/>
      <c r="V3219" s="64"/>
    </row>
    <row r="3220" spans="21:22" x14ac:dyDescent="0.2">
      <c r="U3220" s="77"/>
      <c r="V3220" s="64"/>
    </row>
    <row r="3221" spans="21:22" x14ac:dyDescent="0.2">
      <c r="U3221" s="77"/>
      <c r="V3221" s="64"/>
    </row>
    <row r="3222" spans="21:22" x14ac:dyDescent="0.2">
      <c r="U3222" s="77"/>
      <c r="V3222" s="64"/>
    </row>
    <row r="3223" spans="21:22" x14ac:dyDescent="0.2">
      <c r="U3223" s="77"/>
      <c r="V3223" s="64"/>
    </row>
    <row r="3224" spans="21:22" x14ac:dyDescent="0.2">
      <c r="U3224" s="77"/>
      <c r="V3224" s="64"/>
    </row>
    <row r="3225" spans="21:22" x14ac:dyDescent="0.2">
      <c r="U3225" s="77"/>
      <c r="V3225" s="64"/>
    </row>
    <row r="3226" spans="21:22" x14ac:dyDescent="0.2">
      <c r="U3226" s="77"/>
      <c r="V3226" s="64"/>
    </row>
    <row r="3227" spans="21:22" x14ac:dyDescent="0.2">
      <c r="U3227" s="77"/>
      <c r="V3227" s="64"/>
    </row>
    <row r="3228" spans="21:22" x14ac:dyDescent="0.2">
      <c r="U3228" s="77"/>
      <c r="V3228" s="64"/>
    </row>
    <row r="3229" spans="21:22" x14ac:dyDescent="0.2">
      <c r="U3229" s="77"/>
      <c r="V3229" s="64"/>
    </row>
    <row r="3230" spans="21:22" x14ac:dyDescent="0.2">
      <c r="U3230" s="77"/>
      <c r="V3230" s="64"/>
    </row>
    <row r="3231" spans="21:22" x14ac:dyDescent="0.2">
      <c r="U3231" s="77"/>
      <c r="V3231" s="64"/>
    </row>
    <row r="3232" spans="21:22" x14ac:dyDescent="0.2">
      <c r="U3232" s="77"/>
      <c r="V3232" s="64"/>
    </row>
    <row r="3233" spans="21:22" x14ac:dyDescent="0.2">
      <c r="U3233" s="77"/>
      <c r="V3233" s="64"/>
    </row>
    <row r="3234" spans="21:22" x14ac:dyDescent="0.2">
      <c r="U3234" s="77"/>
      <c r="V3234" s="64"/>
    </row>
    <row r="3235" spans="21:22" x14ac:dyDescent="0.2">
      <c r="U3235" s="77"/>
      <c r="V3235" s="64"/>
    </row>
    <row r="3236" spans="21:22" x14ac:dyDescent="0.2">
      <c r="U3236" s="77"/>
      <c r="V3236" s="64"/>
    </row>
    <row r="3237" spans="21:22" x14ac:dyDescent="0.2">
      <c r="U3237" s="77"/>
      <c r="V3237" s="64"/>
    </row>
    <row r="3238" spans="21:22" x14ac:dyDescent="0.2">
      <c r="U3238" s="77"/>
      <c r="V3238" s="64"/>
    </row>
    <row r="3239" spans="21:22" x14ac:dyDescent="0.2">
      <c r="U3239" s="77"/>
      <c r="V3239" s="64"/>
    </row>
    <row r="3240" spans="21:22" x14ac:dyDescent="0.2">
      <c r="U3240" s="77"/>
      <c r="V3240" s="64"/>
    </row>
    <row r="3241" spans="21:22" x14ac:dyDescent="0.2">
      <c r="U3241" s="77"/>
      <c r="V3241" s="64"/>
    </row>
    <row r="3242" spans="21:22" x14ac:dyDescent="0.2">
      <c r="U3242" s="77"/>
      <c r="V3242" s="64"/>
    </row>
    <row r="3243" spans="21:22" x14ac:dyDescent="0.2">
      <c r="U3243" s="77"/>
      <c r="V3243" s="64"/>
    </row>
    <row r="3244" spans="21:22" x14ac:dyDescent="0.2">
      <c r="U3244" s="77"/>
      <c r="V3244" s="64"/>
    </row>
    <row r="3245" spans="21:22" x14ac:dyDescent="0.2">
      <c r="U3245" s="77"/>
      <c r="V3245" s="64"/>
    </row>
    <row r="3246" spans="21:22" x14ac:dyDescent="0.2">
      <c r="U3246" s="77"/>
      <c r="V3246" s="64"/>
    </row>
    <row r="3247" spans="21:22" x14ac:dyDescent="0.2">
      <c r="U3247" s="77"/>
      <c r="V3247" s="64"/>
    </row>
    <row r="3248" spans="21:22" x14ac:dyDescent="0.2">
      <c r="U3248" s="77"/>
      <c r="V3248" s="64"/>
    </row>
    <row r="3249" spans="21:22" x14ac:dyDescent="0.2">
      <c r="U3249" s="77"/>
      <c r="V3249" s="64"/>
    </row>
    <row r="3250" spans="21:22" x14ac:dyDescent="0.2">
      <c r="U3250" s="77"/>
      <c r="V3250" s="64"/>
    </row>
    <row r="3251" spans="21:22" x14ac:dyDescent="0.2">
      <c r="U3251" s="77"/>
      <c r="V3251" s="64"/>
    </row>
    <row r="3252" spans="21:22" x14ac:dyDescent="0.2">
      <c r="U3252" s="77"/>
      <c r="V3252" s="64"/>
    </row>
    <row r="3253" spans="21:22" x14ac:dyDescent="0.2">
      <c r="U3253" s="77"/>
      <c r="V3253" s="64"/>
    </row>
    <row r="3254" spans="21:22" x14ac:dyDescent="0.2">
      <c r="U3254" s="77"/>
      <c r="V3254" s="64"/>
    </row>
    <row r="3255" spans="21:22" x14ac:dyDescent="0.2">
      <c r="U3255" s="77"/>
      <c r="V3255" s="64"/>
    </row>
    <row r="3256" spans="21:22" x14ac:dyDescent="0.2">
      <c r="U3256" s="77"/>
      <c r="V3256" s="64"/>
    </row>
    <row r="3257" spans="21:22" x14ac:dyDescent="0.2">
      <c r="U3257" s="77"/>
      <c r="V3257" s="64"/>
    </row>
    <row r="3258" spans="21:22" x14ac:dyDescent="0.2">
      <c r="U3258" s="77"/>
      <c r="V3258" s="64"/>
    </row>
    <row r="3259" spans="21:22" x14ac:dyDescent="0.2">
      <c r="U3259" s="77"/>
      <c r="V3259" s="64"/>
    </row>
    <row r="3260" spans="21:22" x14ac:dyDescent="0.2">
      <c r="U3260" s="77"/>
      <c r="V3260" s="64"/>
    </row>
    <row r="3261" spans="21:22" x14ac:dyDescent="0.2">
      <c r="U3261" s="77"/>
      <c r="V3261" s="64"/>
    </row>
    <row r="3262" spans="21:22" x14ac:dyDescent="0.2">
      <c r="U3262" s="77"/>
      <c r="V3262" s="64"/>
    </row>
    <row r="3263" spans="21:22" x14ac:dyDescent="0.2">
      <c r="U3263" s="77"/>
      <c r="V3263" s="64"/>
    </row>
    <row r="3264" spans="21:22" x14ac:dyDescent="0.2">
      <c r="U3264" s="77"/>
      <c r="V3264" s="64"/>
    </row>
    <row r="3265" spans="21:22" x14ac:dyDescent="0.2">
      <c r="U3265" s="77"/>
      <c r="V3265" s="64"/>
    </row>
    <row r="3266" spans="21:22" x14ac:dyDescent="0.2">
      <c r="U3266" s="77"/>
      <c r="V3266" s="64"/>
    </row>
    <row r="3267" spans="21:22" x14ac:dyDescent="0.2">
      <c r="U3267" s="77"/>
      <c r="V3267" s="64"/>
    </row>
    <row r="3268" spans="21:22" x14ac:dyDescent="0.2">
      <c r="U3268" s="77"/>
      <c r="V3268" s="64"/>
    </row>
    <row r="3269" spans="21:22" x14ac:dyDescent="0.2">
      <c r="U3269" s="77"/>
      <c r="V3269" s="64"/>
    </row>
    <row r="3270" spans="21:22" x14ac:dyDescent="0.2">
      <c r="U3270" s="77"/>
      <c r="V3270" s="64"/>
    </row>
    <row r="3271" spans="21:22" x14ac:dyDescent="0.2">
      <c r="U3271" s="77"/>
      <c r="V3271" s="64"/>
    </row>
    <row r="3272" spans="21:22" x14ac:dyDescent="0.2">
      <c r="U3272" s="77"/>
      <c r="V3272" s="64"/>
    </row>
    <row r="3273" spans="21:22" x14ac:dyDescent="0.2">
      <c r="U3273" s="77"/>
      <c r="V3273" s="64"/>
    </row>
    <row r="3274" spans="21:22" x14ac:dyDescent="0.2">
      <c r="U3274" s="77"/>
      <c r="V3274" s="64"/>
    </row>
    <row r="3275" spans="21:22" x14ac:dyDescent="0.2">
      <c r="U3275" s="77"/>
      <c r="V3275" s="64"/>
    </row>
    <row r="3276" spans="21:22" x14ac:dyDescent="0.2">
      <c r="U3276" s="77"/>
      <c r="V3276" s="64"/>
    </row>
    <row r="3277" spans="21:22" x14ac:dyDescent="0.2">
      <c r="U3277" s="77"/>
      <c r="V3277" s="64"/>
    </row>
    <row r="3278" spans="21:22" x14ac:dyDescent="0.2">
      <c r="U3278" s="77"/>
      <c r="V3278" s="64"/>
    </row>
    <row r="3279" spans="21:22" x14ac:dyDescent="0.2">
      <c r="U3279" s="77"/>
      <c r="V3279" s="64"/>
    </row>
    <row r="3280" spans="21:22" x14ac:dyDescent="0.2">
      <c r="U3280" s="77"/>
      <c r="V3280" s="64"/>
    </row>
    <row r="3281" spans="21:22" x14ac:dyDescent="0.2">
      <c r="U3281" s="77"/>
      <c r="V3281" s="64"/>
    </row>
    <row r="3282" spans="21:22" x14ac:dyDescent="0.2">
      <c r="U3282" s="77"/>
      <c r="V3282" s="64"/>
    </row>
    <row r="3283" spans="21:22" x14ac:dyDescent="0.2">
      <c r="U3283" s="77"/>
      <c r="V3283" s="64"/>
    </row>
    <row r="3284" spans="21:22" x14ac:dyDescent="0.2">
      <c r="U3284" s="77"/>
      <c r="V3284" s="64"/>
    </row>
    <row r="3285" spans="21:22" x14ac:dyDescent="0.2">
      <c r="U3285" s="77"/>
      <c r="V3285" s="64"/>
    </row>
    <row r="3286" spans="21:22" x14ac:dyDescent="0.2">
      <c r="U3286" s="77"/>
      <c r="V3286" s="64"/>
    </row>
    <row r="3287" spans="21:22" x14ac:dyDescent="0.2">
      <c r="U3287" s="77"/>
      <c r="V3287" s="64"/>
    </row>
    <row r="3288" spans="21:22" x14ac:dyDescent="0.2">
      <c r="U3288" s="77"/>
      <c r="V3288" s="64"/>
    </row>
    <row r="3289" spans="21:22" x14ac:dyDescent="0.2">
      <c r="U3289" s="77"/>
      <c r="V3289" s="64"/>
    </row>
    <row r="3290" spans="21:22" x14ac:dyDescent="0.2">
      <c r="U3290" s="77"/>
      <c r="V3290" s="64"/>
    </row>
    <row r="3291" spans="21:22" x14ac:dyDescent="0.2">
      <c r="U3291" s="77"/>
      <c r="V3291" s="64"/>
    </row>
    <row r="3292" spans="21:22" x14ac:dyDescent="0.2">
      <c r="U3292" s="77"/>
      <c r="V3292" s="64"/>
    </row>
    <row r="3293" spans="21:22" x14ac:dyDescent="0.2">
      <c r="U3293" s="77"/>
      <c r="V3293" s="64"/>
    </row>
    <row r="3294" spans="21:22" x14ac:dyDescent="0.2">
      <c r="U3294" s="77"/>
      <c r="V3294" s="64"/>
    </row>
    <row r="3295" spans="21:22" x14ac:dyDescent="0.2">
      <c r="U3295" s="77"/>
      <c r="V3295" s="64"/>
    </row>
    <row r="3296" spans="21:22" x14ac:dyDescent="0.2">
      <c r="U3296" s="77"/>
      <c r="V3296" s="64"/>
    </row>
    <row r="3297" spans="21:22" x14ac:dyDescent="0.2">
      <c r="U3297" s="77"/>
      <c r="V3297" s="64"/>
    </row>
    <row r="3298" spans="21:22" x14ac:dyDescent="0.2">
      <c r="U3298" s="77"/>
      <c r="V3298" s="64"/>
    </row>
    <row r="3299" spans="21:22" x14ac:dyDescent="0.2">
      <c r="U3299" s="77"/>
      <c r="V3299" s="64"/>
    </row>
    <row r="3300" spans="21:22" x14ac:dyDescent="0.2">
      <c r="U3300" s="77"/>
      <c r="V3300" s="64"/>
    </row>
    <row r="3301" spans="21:22" x14ac:dyDescent="0.2">
      <c r="U3301" s="77"/>
      <c r="V3301" s="64"/>
    </row>
    <row r="3302" spans="21:22" x14ac:dyDescent="0.2">
      <c r="U3302" s="77"/>
      <c r="V3302" s="64"/>
    </row>
    <row r="3303" spans="21:22" x14ac:dyDescent="0.2">
      <c r="U3303" s="77"/>
      <c r="V3303" s="64"/>
    </row>
    <row r="3304" spans="21:22" x14ac:dyDescent="0.2">
      <c r="U3304" s="77"/>
      <c r="V3304" s="64"/>
    </row>
    <row r="3305" spans="21:22" x14ac:dyDescent="0.2">
      <c r="U3305" s="77"/>
      <c r="V3305" s="64"/>
    </row>
    <row r="3306" spans="21:22" x14ac:dyDescent="0.2">
      <c r="U3306" s="77"/>
      <c r="V3306" s="64"/>
    </row>
    <row r="3307" spans="21:22" x14ac:dyDescent="0.2">
      <c r="U3307" s="77"/>
      <c r="V3307" s="64"/>
    </row>
    <row r="3308" spans="21:22" x14ac:dyDescent="0.2">
      <c r="U3308" s="77"/>
      <c r="V3308" s="64"/>
    </row>
    <row r="3309" spans="21:22" x14ac:dyDescent="0.2">
      <c r="U3309" s="77"/>
      <c r="V3309" s="64"/>
    </row>
    <row r="3310" spans="21:22" x14ac:dyDescent="0.2">
      <c r="U3310" s="77"/>
      <c r="V3310" s="64"/>
    </row>
    <row r="3311" spans="21:22" x14ac:dyDescent="0.2">
      <c r="U3311" s="77"/>
      <c r="V3311" s="64"/>
    </row>
    <row r="3312" spans="21:22" x14ac:dyDescent="0.2">
      <c r="U3312" s="77"/>
      <c r="V3312" s="64"/>
    </row>
    <row r="3313" spans="21:22" x14ac:dyDescent="0.2">
      <c r="U3313" s="77"/>
      <c r="V3313" s="64"/>
    </row>
    <row r="3314" spans="21:22" x14ac:dyDescent="0.2">
      <c r="U3314" s="77"/>
      <c r="V3314" s="64"/>
    </row>
    <row r="3315" spans="21:22" x14ac:dyDescent="0.2">
      <c r="U3315" s="77"/>
      <c r="V3315" s="64"/>
    </row>
    <row r="3316" spans="21:22" x14ac:dyDescent="0.2">
      <c r="U3316" s="77"/>
      <c r="V3316" s="64"/>
    </row>
    <row r="3317" spans="21:22" x14ac:dyDescent="0.2">
      <c r="U3317" s="77"/>
      <c r="V3317" s="64"/>
    </row>
    <row r="3318" spans="21:22" x14ac:dyDescent="0.2">
      <c r="U3318" s="77"/>
      <c r="V3318" s="64"/>
    </row>
    <row r="3319" spans="21:22" x14ac:dyDescent="0.2">
      <c r="U3319" s="77"/>
      <c r="V3319" s="64"/>
    </row>
    <row r="3320" spans="21:22" x14ac:dyDescent="0.2">
      <c r="U3320" s="77"/>
      <c r="V3320" s="64"/>
    </row>
    <row r="3321" spans="21:22" x14ac:dyDescent="0.2">
      <c r="U3321" s="77"/>
      <c r="V3321" s="64"/>
    </row>
    <row r="3322" spans="21:22" x14ac:dyDescent="0.2">
      <c r="U3322" s="77"/>
      <c r="V3322" s="64"/>
    </row>
    <row r="3323" spans="21:22" x14ac:dyDescent="0.2">
      <c r="U3323" s="77"/>
      <c r="V3323" s="64"/>
    </row>
    <row r="3324" spans="21:22" x14ac:dyDescent="0.2">
      <c r="U3324" s="77"/>
      <c r="V3324" s="64"/>
    </row>
    <row r="3325" spans="21:22" x14ac:dyDescent="0.2">
      <c r="U3325" s="77"/>
      <c r="V3325" s="64"/>
    </row>
    <row r="3326" spans="21:22" x14ac:dyDescent="0.2">
      <c r="U3326" s="77"/>
      <c r="V3326" s="64"/>
    </row>
    <row r="3327" spans="21:22" x14ac:dyDescent="0.2">
      <c r="U3327" s="77"/>
      <c r="V3327" s="64"/>
    </row>
    <row r="3328" spans="21:22" x14ac:dyDescent="0.2">
      <c r="U3328" s="77"/>
      <c r="V3328" s="64"/>
    </row>
    <row r="3329" spans="21:22" x14ac:dyDescent="0.2">
      <c r="U3329" s="77"/>
      <c r="V3329" s="64"/>
    </row>
    <row r="3330" spans="21:22" x14ac:dyDescent="0.2">
      <c r="U3330" s="77"/>
      <c r="V3330" s="64"/>
    </row>
    <row r="3331" spans="21:22" x14ac:dyDescent="0.2">
      <c r="U3331" s="77"/>
      <c r="V3331" s="64"/>
    </row>
    <row r="3332" spans="21:22" x14ac:dyDescent="0.2">
      <c r="U3332" s="77"/>
      <c r="V3332" s="64"/>
    </row>
    <row r="3333" spans="21:22" x14ac:dyDescent="0.2">
      <c r="U3333" s="77"/>
      <c r="V3333" s="64"/>
    </row>
    <row r="3334" spans="21:22" x14ac:dyDescent="0.2">
      <c r="U3334" s="77"/>
      <c r="V3334" s="64"/>
    </row>
    <row r="3335" spans="21:22" x14ac:dyDescent="0.2">
      <c r="U3335" s="77"/>
      <c r="V3335" s="64"/>
    </row>
    <row r="3336" spans="21:22" x14ac:dyDescent="0.2">
      <c r="U3336" s="77"/>
      <c r="V3336" s="64"/>
    </row>
    <row r="3337" spans="21:22" x14ac:dyDescent="0.2">
      <c r="U3337" s="77"/>
      <c r="V3337" s="64"/>
    </row>
    <row r="3338" spans="21:22" x14ac:dyDescent="0.2">
      <c r="U3338" s="77"/>
      <c r="V3338" s="64"/>
    </row>
    <row r="3339" spans="21:22" x14ac:dyDescent="0.2">
      <c r="U3339" s="77"/>
      <c r="V3339" s="64"/>
    </row>
    <row r="3340" spans="21:22" x14ac:dyDescent="0.2">
      <c r="U3340" s="77"/>
      <c r="V3340" s="64"/>
    </row>
    <row r="3341" spans="21:22" x14ac:dyDescent="0.2">
      <c r="U3341" s="77"/>
      <c r="V3341" s="64"/>
    </row>
    <row r="3342" spans="21:22" x14ac:dyDescent="0.2">
      <c r="U3342" s="77"/>
      <c r="V3342" s="64"/>
    </row>
    <row r="3343" spans="21:22" x14ac:dyDescent="0.2">
      <c r="U3343" s="77"/>
      <c r="V3343" s="64"/>
    </row>
    <row r="3344" spans="21:22" x14ac:dyDescent="0.2">
      <c r="U3344" s="77"/>
      <c r="V3344" s="64"/>
    </row>
    <row r="3345" spans="21:22" x14ac:dyDescent="0.2">
      <c r="U3345" s="77"/>
      <c r="V3345" s="64"/>
    </row>
    <row r="3346" spans="21:22" x14ac:dyDescent="0.2">
      <c r="U3346" s="77"/>
      <c r="V3346" s="64"/>
    </row>
    <row r="3347" spans="21:22" x14ac:dyDescent="0.2">
      <c r="U3347" s="77"/>
      <c r="V3347" s="64"/>
    </row>
    <row r="3348" spans="21:22" x14ac:dyDescent="0.2">
      <c r="U3348" s="77"/>
      <c r="V3348" s="64"/>
    </row>
    <row r="3349" spans="21:22" x14ac:dyDescent="0.2">
      <c r="U3349" s="77"/>
      <c r="V3349" s="64"/>
    </row>
    <row r="3350" spans="21:22" x14ac:dyDescent="0.2">
      <c r="U3350" s="77"/>
      <c r="V3350" s="64"/>
    </row>
    <row r="3351" spans="21:22" x14ac:dyDescent="0.2">
      <c r="U3351" s="77"/>
      <c r="V3351" s="64"/>
    </row>
    <row r="3352" spans="21:22" x14ac:dyDescent="0.2">
      <c r="U3352" s="77"/>
      <c r="V3352" s="64"/>
    </row>
    <row r="3353" spans="21:22" x14ac:dyDescent="0.2">
      <c r="U3353" s="77"/>
      <c r="V3353" s="64"/>
    </row>
    <row r="3354" spans="21:22" x14ac:dyDescent="0.2">
      <c r="U3354" s="77"/>
      <c r="V3354" s="64"/>
    </row>
    <row r="3355" spans="21:22" x14ac:dyDescent="0.2">
      <c r="U3355" s="77"/>
      <c r="V3355" s="64"/>
    </row>
    <row r="3356" spans="21:22" x14ac:dyDescent="0.2">
      <c r="U3356" s="77"/>
      <c r="V3356" s="64"/>
    </row>
    <row r="3357" spans="21:22" x14ac:dyDescent="0.2">
      <c r="U3357" s="77"/>
      <c r="V3357" s="64"/>
    </row>
    <row r="3358" spans="21:22" x14ac:dyDescent="0.2">
      <c r="U3358" s="77"/>
      <c r="V3358" s="64"/>
    </row>
    <row r="3359" spans="21:22" x14ac:dyDescent="0.2">
      <c r="U3359" s="77"/>
      <c r="V3359" s="64"/>
    </row>
    <row r="3360" spans="21:22" x14ac:dyDescent="0.2">
      <c r="U3360" s="77"/>
      <c r="V3360" s="64"/>
    </row>
    <row r="3361" spans="21:22" x14ac:dyDescent="0.2">
      <c r="U3361" s="77"/>
      <c r="V3361" s="64"/>
    </row>
    <row r="3362" spans="21:22" x14ac:dyDescent="0.2">
      <c r="U3362" s="77"/>
      <c r="V3362" s="64"/>
    </row>
    <row r="3363" spans="21:22" x14ac:dyDescent="0.2">
      <c r="U3363" s="77"/>
      <c r="V3363" s="64"/>
    </row>
    <row r="3364" spans="21:22" x14ac:dyDescent="0.2">
      <c r="U3364" s="77"/>
      <c r="V3364" s="64"/>
    </row>
    <row r="3365" spans="21:22" x14ac:dyDescent="0.2">
      <c r="U3365" s="77"/>
      <c r="V3365" s="64"/>
    </row>
    <row r="3366" spans="21:22" x14ac:dyDescent="0.2">
      <c r="U3366" s="77"/>
      <c r="V3366" s="64"/>
    </row>
    <row r="3367" spans="21:22" x14ac:dyDescent="0.2">
      <c r="U3367" s="77"/>
      <c r="V3367" s="64"/>
    </row>
    <row r="3368" spans="21:22" x14ac:dyDescent="0.2">
      <c r="U3368" s="77"/>
      <c r="V3368" s="64"/>
    </row>
    <row r="3369" spans="21:22" x14ac:dyDescent="0.2">
      <c r="U3369" s="77"/>
      <c r="V3369" s="64"/>
    </row>
    <row r="3370" spans="21:22" x14ac:dyDescent="0.2">
      <c r="U3370" s="77"/>
      <c r="V3370" s="64"/>
    </row>
    <row r="3371" spans="21:22" x14ac:dyDescent="0.2">
      <c r="U3371" s="77"/>
      <c r="V3371" s="64"/>
    </row>
    <row r="3372" spans="21:22" x14ac:dyDescent="0.2">
      <c r="U3372" s="77"/>
      <c r="V3372" s="64"/>
    </row>
    <row r="3373" spans="21:22" x14ac:dyDescent="0.2">
      <c r="U3373" s="77"/>
      <c r="V3373" s="64"/>
    </row>
    <row r="3374" spans="21:22" x14ac:dyDescent="0.2">
      <c r="U3374" s="77"/>
      <c r="V3374" s="64"/>
    </row>
    <row r="3375" spans="21:22" x14ac:dyDescent="0.2">
      <c r="U3375" s="77"/>
      <c r="V3375" s="64"/>
    </row>
    <row r="3376" spans="21:22" x14ac:dyDescent="0.2">
      <c r="U3376" s="77"/>
      <c r="V3376" s="64"/>
    </row>
    <row r="3377" spans="21:22" x14ac:dyDescent="0.2">
      <c r="U3377" s="77"/>
      <c r="V3377" s="64"/>
    </row>
    <row r="3378" spans="21:22" x14ac:dyDescent="0.2">
      <c r="U3378" s="77"/>
      <c r="V3378" s="64"/>
    </row>
    <row r="3379" spans="21:22" x14ac:dyDescent="0.2">
      <c r="U3379" s="77"/>
      <c r="V3379" s="64"/>
    </row>
    <row r="3380" spans="21:22" x14ac:dyDescent="0.2">
      <c r="U3380" s="77"/>
      <c r="V3380" s="64"/>
    </row>
    <row r="3381" spans="21:22" x14ac:dyDescent="0.2">
      <c r="U3381" s="77"/>
      <c r="V3381" s="64"/>
    </row>
    <row r="3382" spans="21:22" x14ac:dyDescent="0.2">
      <c r="U3382" s="77"/>
      <c r="V3382" s="64"/>
    </row>
    <row r="3383" spans="21:22" x14ac:dyDescent="0.2">
      <c r="U3383" s="77"/>
      <c r="V3383" s="64"/>
    </row>
    <row r="3384" spans="21:22" x14ac:dyDescent="0.2">
      <c r="U3384" s="77"/>
      <c r="V3384" s="64"/>
    </row>
    <row r="3385" spans="21:22" x14ac:dyDescent="0.2">
      <c r="U3385" s="77"/>
      <c r="V3385" s="64"/>
    </row>
    <row r="3386" spans="21:22" x14ac:dyDescent="0.2">
      <c r="U3386" s="77"/>
      <c r="V3386" s="64"/>
    </row>
    <row r="3387" spans="21:22" x14ac:dyDescent="0.2">
      <c r="U3387" s="77"/>
      <c r="V3387" s="64"/>
    </row>
    <row r="3388" spans="21:22" x14ac:dyDescent="0.2">
      <c r="U3388" s="77"/>
      <c r="V3388" s="64"/>
    </row>
    <row r="3389" spans="21:22" x14ac:dyDescent="0.2">
      <c r="U3389" s="77"/>
      <c r="V3389" s="64"/>
    </row>
    <row r="3390" spans="21:22" x14ac:dyDescent="0.2">
      <c r="U3390" s="77"/>
      <c r="V3390" s="64"/>
    </row>
    <row r="3391" spans="21:22" x14ac:dyDescent="0.2">
      <c r="U3391" s="77"/>
      <c r="V3391" s="64"/>
    </row>
    <row r="3392" spans="21:22" x14ac:dyDescent="0.2">
      <c r="U3392" s="77"/>
      <c r="V3392" s="64"/>
    </row>
    <row r="3393" spans="21:22" x14ac:dyDescent="0.2">
      <c r="U3393" s="77"/>
      <c r="V3393" s="64"/>
    </row>
    <row r="3394" spans="21:22" x14ac:dyDescent="0.2">
      <c r="U3394" s="77"/>
      <c r="V3394" s="64"/>
    </row>
    <row r="3395" spans="21:22" x14ac:dyDescent="0.2">
      <c r="U3395" s="77"/>
      <c r="V3395" s="64"/>
    </row>
    <row r="3396" spans="21:22" x14ac:dyDescent="0.2">
      <c r="U3396" s="77"/>
      <c r="V3396" s="64"/>
    </row>
    <row r="3397" spans="21:22" x14ac:dyDescent="0.2">
      <c r="U3397" s="77"/>
      <c r="V3397" s="64"/>
    </row>
    <row r="3398" spans="21:22" x14ac:dyDescent="0.2">
      <c r="U3398" s="77"/>
      <c r="V3398" s="64"/>
    </row>
    <row r="3399" spans="21:22" x14ac:dyDescent="0.2">
      <c r="U3399" s="77"/>
      <c r="V3399" s="64"/>
    </row>
    <row r="3400" spans="21:22" x14ac:dyDescent="0.2">
      <c r="U3400" s="77"/>
      <c r="V3400" s="64"/>
    </row>
    <row r="3401" spans="21:22" x14ac:dyDescent="0.2">
      <c r="U3401" s="77"/>
      <c r="V3401" s="64"/>
    </row>
    <row r="3402" spans="21:22" x14ac:dyDescent="0.2">
      <c r="U3402" s="77"/>
      <c r="V3402" s="64"/>
    </row>
    <row r="3403" spans="21:22" x14ac:dyDescent="0.2">
      <c r="U3403" s="77"/>
      <c r="V3403" s="64"/>
    </row>
    <row r="3404" spans="21:22" x14ac:dyDescent="0.2">
      <c r="U3404" s="77"/>
      <c r="V3404" s="64"/>
    </row>
    <row r="3405" spans="21:22" x14ac:dyDescent="0.2">
      <c r="U3405" s="77"/>
      <c r="V3405" s="64"/>
    </row>
    <row r="3406" spans="21:22" x14ac:dyDescent="0.2">
      <c r="U3406" s="77"/>
      <c r="V3406" s="64"/>
    </row>
    <row r="3407" spans="21:22" x14ac:dyDescent="0.2">
      <c r="U3407" s="77"/>
      <c r="V3407" s="64"/>
    </row>
    <row r="3408" spans="21:22" x14ac:dyDescent="0.2">
      <c r="U3408" s="77"/>
      <c r="V3408" s="64"/>
    </row>
    <row r="3409" spans="21:22" x14ac:dyDescent="0.2">
      <c r="U3409" s="77"/>
      <c r="V3409" s="64"/>
    </row>
    <row r="3410" spans="21:22" x14ac:dyDescent="0.2">
      <c r="U3410" s="77"/>
      <c r="V3410" s="64"/>
    </row>
    <row r="3411" spans="21:22" x14ac:dyDescent="0.2">
      <c r="U3411" s="77"/>
      <c r="V3411" s="64"/>
    </row>
    <row r="3412" spans="21:22" x14ac:dyDescent="0.2">
      <c r="U3412" s="77"/>
      <c r="V3412" s="64"/>
    </row>
    <row r="3413" spans="21:22" x14ac:dyDescent="0.2">
      <c r="U3413" s="77"/>
      <c r="V3413" s="64"/>
    </row>
    <row r="3414" spans="21:22" x14ac:dyDescent="0.2">
      <c r="U3414" s="77"/>
      <c r="V3414" s="64"/>
    </row>
    <row r="3415" spans="21:22" x14ac:dyDescent="0.2">
      <c r="U3415" s="77"/>
      <c r="V3415" s="64"/>
    </row>
    <row r="3416" spans="21:22" x14ac:dyDescent="0.2">
      <c r="U3416" s="77"/>
      <c r="V3416" s="64"/>
    </row>
    <row r="3417" spans="21:22" x14ac:dyDescent="0.2">
      <c r="U3417" s="77"/>
      <c r="V3417" s="64"/>
    </row>
    <row r="3418" spans="21:22" x14ac:dyDescent="0.2">
      <c r="U3418" s="77"/>
      <c r="V3418" s="64"/>
    </row>
    <row r="3419" spans="21:22" x14ac:dyDescent="0.2">
      <c r="U3419" s="77"/>
      <c r="V3419" s="64"/>
    </row>
    <row r="3420" spans="21:22" x14ac:dyDescent="0.2">
      <c r="U3420" s="77"/>
      <c r="V3420" s="64"/>
    </row>
    <row r="3421" spans="21:22" x14ac:dyDescent="0.2">
      <c r="U3421" s="77"/>
      <c r="V3421" s="64"/>
    </row>
    <row r="3422" spans="21:22" x14ac:dyDescent="0.2">
      <c r="U3422" s="77"/>
      <c r="V3422" s="64"/>
    </row>
    <row r="3423" spans="21:22" x14ac:dyDescent="0.2">
      <c r="U3423" s="77"/>
      <c r="V3423" s="64"/>
    </row>
    <row r="3424" spans="21:22" x14ac:dyDescent="0.2">
      <c r="U3424" s="77"/>
      <c r="V3424" s="64"/>
    </row>
    <row r="3425" spans="21:22" x14ac:dyDescent="0.2">
      <c r="U3425" s="77"/>
      <c r="V3425" s="64"/>
    </row>
    <row r="3426" spans="21:22" x14ac:dyDescent="0.2">
      <c r="U3426" s="77"/>
      <c r="V3426" s="64"/>
    </row>
    <row r="3427" spans="21:22" x14ac:dyDescent="0.2">
      <c r="U3427" s="77"/>
      <c r="V3427" s="64"/>
    </row>
    <row r="3428" spans="21:22" x14ac:dyDescent="0.2">
      <c r="U3428" s="77"/>
      <c r="V3428" s="64"/>
    </row>
    <row r="3429" spans="21:22" x14ac:dyDescent="0.2">
      <c r="U3429" s="77"/>
      <c r="V3429" s="64"/>
    </row>
    <row r="3430" spans="21:22" x14ac:dyDescent="0.2">
      <c r="U3430" s="77"/>
      <c r="V3430" s="64"/>
    </row>
    <row r="3431" spans="21:22" x14ac:dyDescent="0.2">
      <c r="U3431" s="77"/>
      <c r="V3431" s="64"/>
    </row>
    <row r="3432" spans="21:22" x14ac:dyDescent="0.2">
      <c r="U3432" s="77"/>
      <c r="V3432" s="64"/>
    </row>
    <row r="3433" spans="21:22" x14ac:dyDescent="0.2">
      <c r="U3433" s="77"/>
      <c r="V3433" s="64"/>
    </row>
    <row r="3434" spans="21:22" x14ac:dyDescent="0.2">
      <c r="U3434" s="77"/>
      <c r="V3434" s="64"/>
    </row>
    <row r="3435" spans="21:22" x14ac:dyDescent="0.2">
      <c r="U3435" s="77"/>
      <c r="V3435" s="64"/>
    </row>
    <row r="3436" spans="21:22" x14ac:dyDescent="0.2">
      <c r="U3436" s="77"/>
      <c r="V3436" s="64"/>
    </row>
    <row r="3437" spans="21:22" x14ac:dyDescent="0.2">
      <c r="U3437" s="77"/>
      <c r="V3437" s="64"/>
    </row>
    <row r="3438" spans="21:22" x14ac:dyDescent="0.2">
      <c r="U3438" s="77"/>
      <c r="V3438" s="64"/>
    </row>
    <row r="3439" spans="21:22" x14ac:dyDescent="0.2">
      <c r="U3439" s="77"/>
      <c r="V3439" s="64"/>
    </row>
    <row r="3440" spans="21:22" x14ac:dyDescent="0.2">
      <c r="U3440" s="77"/>
      <c r="V3440" s="64"/>
    </row>
    <row r="3441" spans="21:22" x14ac:dyDescent="0.2">
      <c r="U3441" s="77"/>
      <c r="V3441" s="64"/>
    </row>
    <row r="3442" spans="21:22" x14ac:dyDescent="0.2">
      <c r="U3442" s="77"/>
      <c r="V3442" s="64"/>
    </row>
    <row r="3443" spans="21:22" x14ac:dyDescent="0.2">
      <c r="U3443" s="77"/>
      <c r="V3443" s="64"/>
    </row>
    <row r="3444" spans="21:22" x14ac:dyDescent="0.2">
      <c r="U3444" s="77"/>
      <c r="V3444" s="64"/>
    </row>
    <row r="3445" spans="21:22" x14ac:dyDescent="0.2">
      <c r="U3445" s="77"/>
      <c r="V3445" s="64"/>
    </row>
    <row r="3446" spans="21:22" x14ac:dyDescent="0.2">
      <c r="U3446" s="77"/>
      <c r="V3446" s="64"/>
    </row>
    <row r="3447" spans="21:22" x14ac:dyDescent="0.2">
      <c r="U3447" s="77"/>
      <c r="V3447" s="64"/>
    </row>
    <row r="3448" spans="21:22" x14ac:dyDescent="0.2">
      <c r="U3448" s="77"/>
      <c r="V3448" s="64"/>
    </row>
    <row r="3449" spans="21:22" x14ac:dyDescent="0.2">
      <c r="U3449" s="77"/>
      <c r="V3449" s="64"/>
    </row>
    <row r="3450" spans="21:22" x14ac:dyDescent="0.2">
      <c r="U3450" s="77"/>
      <c r="V3450" s="64"/>
    </row>
    <row r="3451" spans="21:22" x14ac:dyDescent="0.2">
      <c r="U3451" s="77"/>
      <c r="V3451" s="64"/>
    </row>
    <row r="3452" spans="21:22" x14ac:dyDescent="0.2">
      <c r="U3452" s="77"/>
      <c r="V3452" s="64"/>
    </row>
    <row r="3453" spans="21:22" x14ac:dyDescent="0.2">
      <c r="U3453" s="77"/>
      <c r="V3453" s="64"/>
    </row>
    <row r="3454" spans="21:22" x14ac:dyDescent="0.2">
      <c r="U3454" s="77"/>
      <c r="V3454" s="64"/>
    </row>
    <row r="3455" spans="21:22" x14ac:dyDescent="0.2">
      <c r="U3455" s="77"/>
      <c r="V3455" s="64"/>
    </row>
    <row r="3456" spans="21:22" x14ac:dyDescent="0.2">
      <c r="U3456" s="77"/>
      <c r="V3456" s="64"/>
    </row>
    <row r="3457" spans="21:22" x14ac:dyDescent="0.2">
      <c r="U3457" s="77"/>
      <c r="V3457" s="64"/>
    </row>
    <row r="3458" spans="21:22" x14ac:dyDescent="0.2">
      <c r="U3458" s="77"/>
      <c r="V3458" s="64"/>
    </row>
    <row r="3459" spans="21:22" x14ac:dyDescent="0.2">
      <c r="U3459" s="77"/>
      <c r="V3459" s="64"/>
    </row>
    <row r="3460" spans="21:22" x14ac:dyDescent="0.2">
      <c r="U3460" s="77"/>
      <c r="V3460" s="64"/>
    </row>
    <row r="3461" spans="21:22" x14ac:dyDescent="0.2">
      <c r="U3461" s="77"/>
      <c r="V3461" s="64"/>
    </row>
    <row r="3462" spans="21:22" x14ac:dyDescent="0.2">
      <c r="U3462" s="77"/>
      <c r="V3462" s="64"/>
    </row>
    <row r="3463" spans="21:22" x14ac:dyDescent="0.2">
      <c r="U3463" s="77"/>
      <c r="V3463" s="64"/>
    </row>
    <row r="3464" spans="21:22" x14ac:dyDescent="0.2">
      <c r="U3464" s="77"/>
      <c r="V3464" s="64"/>
    </row>
    <row r="3465" spans="21:22" x14ac:dyDescent="0.2">
      <c r="U3465" s="77"/>
      <c r="V3465" s="64"/>
    </row>
    <row r="3466" spans="21:22" x14ac:dyDescent="0.2">
      <c r="U3466" s="77"/>
      <c r="V3466" s="64"/>
    </row>
    <row r="3467" spans="21:22" x14ac:dyDescent="0.2">
      <c r="U3467" s="77"/>
      <c r="V3467" s="64"/>
    </row>
    <row r="3468" spans="21:22" x14ac:dyDescent="0.2">
      <c r="U3468" s="77"/>
      <c r="V3468" s="64"/>
    </row>
    <row r="3469" spans="21:22" x14ac:dyDescent="0.2">
      <c r="U3469" s="77"/>
      <c r="V3469" s="64"/>
    </row>
    <row r="3470" spans="21:22" x14ac:dyDescent="0.2">
      <c r="U3470" s="77"/>
      <c r="V3470" s="64"/>
    </row>
    <row r="3471" spans="21:22" x14ac:dyDescent="0.2">
      <c r="U3471" s="77"/>
      <c r="V3471" s="64"/>
    </row>
    <row r="3472" spans="21:22" x14ac:dyDescent="0.2">
      <c r="U3472" s="77"/>
      <c r="V3472" s="64"/>
    </row>
    <row r="3473" spans="21:22" x14ac:dyDescent="0.2">
      <c r="U3473" s="77"/>
      <c r="V3473" s="64"/>
    </row>
    <row r="3474" spans="21:22" x14ac:dyDescent="0.2">
      <c r="U3474" s="77"/>
      <c r="V3474" s="64"/>
    </row>
    <row r="3475" spans="21:22" x14ac:dyDescent="0.2">
      <c r="U3475" s="77"/>
      <c r="V3475" s="64"/>
    </row>
    <row r="3476" spans="21:22" x14ac:dyDescent="0.2">
      <c r="U3476" s="77"/>
      <c r="V3476" s="64"/>
    </row>
    <row r="3477" spans="21:22" x14ac:dyDescent="0.2">
      <c r="U3477" s="77"/>
      <c r="V3477" s="64"/>
    </row>
    <row r="3478" spans="21:22" x14ac:dyDescent="0.2">
      <c r="U3478" s="77"/>
      <c r="V3478" s="64"/>
    </row>
    <row r="3479" spans="21:22" x14ac:dyDescent="0.2">
      <c r="U3479" s="77"/>
      <c r="V3479" s="64"/>
    </row>
    <row r="3480" spans="21:22" x14ac:dyDescent="0.2">
      <c r="U3480" s="77"/>
      <c r="V3480" s="64"/>
    </row>
    <row r="3481" spans="21:22" x14ac:dyDescent="0.2">
      <c r="U3481" s="77"/>
      <c r="V3481" s="64"/>
    </row>
    <row r="3482" spans="21:22" x14ac:dyDescent="0.2">
      <c r="U3482" s="77"/>
      <c r="V3482" s="64"/>
    </row>
    <row r="3483" spans="21:22" x14ac:dyDescent="0.2">
      <c r="U3483" s="77"/>
      <c r="V3483" s="64"/>
    </row>
    <row r="3484" spans="21:22" x14ac:dyDescent="0.2">
      <c r="U3484" s="77"/>
      <c r="V3484" s="64"/>
    </row>
    <row r="3485" spans="21:22" x14ac:dyDescent="0.2">
      <c r="U3485" s="77"/>
      <c r="V3485" s="64"/>
    </row>
    <row r="3486" spans="21:22" x14ac:dyDescent="0.2">
      <c r="U3486" s="77"/>
      <c r="V3486" s="64"/>
    </row>
    <row r="3487" spans="21:22" x14ac:dyDescent="0.2">
      <c r="U3487" s="77"/>
      <c r="V3487" s="64"/>
    </row>
    <row r="3488" spans="21:22" x14ac:dyDescent="0.2">
      <c r="U3488" s="77"/>
      <c r="V3488" s="64"/>
    </row>
    <row r="3489" spans="21:22" x14ac:dyDescent="0.2">
      <c r="U3489" s="77"/>
      <c r="V3489" s="64"/>
    </row>
    <row r="3490" spans="21:22" x14ac:dyDescent="0.2">
      <c r="U3490" s="77"/>
      <c r="V3490" s="64"/>
    </row>
    <row r="3491" spans="21:22" x14ac:dyDescent="0.2">
      <c r="U3491" s="77"/>
      <c r="V3491" s="64"/>
    </row>
    <row r="3492" spans="21:22" x14ac:dyDescent="0.2">
      <c r="U3492" s="77"/>
      <c r="V3492" s="64"/>
    </row>
    <row r="3493" spans="21:22" x14ac:dyDescent="0.2">
      <c r="U3493" s="77"/>
      <c r="V3493" s="64"/>
    </row>
    <row r="3494" spans="21:22" x14ac:dyDescent="0.2">
      <c r="U3494" s="77"/>
      <c r="V3494" s="64"/>
    </row>
    <row r="3495" spans="21:22" x14ac:dyDescent="0.2">
      <c r="U3495" s="77"/>
      <c r="V3495" s="64"/>
    </row>
    <row r="3496" spans="21:22" x14ac:dyDescent="0.2">
      <c r="U3496" s="77"/>
      <c r="V3496" s="64"/>
    </row>
    <row r="3497" spans="21:22" x14ac:dyDescent="0.2">
      <c r="U3497" s="77"/>
      <c r="V3497" s="64"/>
    </row>
    <row r="3498" spans="21:22" x14ac:dyDescent="0.2">
      <c r="U3498" s="77"/>
      <c r="V3498" s="64"/>
    </row>
    <row r="3499" spans="21:22" x14ac:dyDescent="0.2">
      <c r="U3499" s="77"/>
      <c r="V3499" s="64"/>
    </row>
    <row r="3500" spans="21:22" x14ac:dyDescent="0.2">
      <c r="U3500" s="77"/>
      <c r="V3500" s="64"/>
    </row>
    <row r="3501" spans="21:22" x14ac:dyDescent="0.2">
      <c r="U3501" s="77"/>
      <c r="V3501" s="64"/>
    </row>
    <row r="3502" spans="21:22" x14ac:dyDescent="0.2">
      <c r="U3502" s="77"/>
      <c r="V3502" s="64"/>
    </row>
    <row r="3503" spans="21:22" x14ac:dyDescent="0.2">
      <c r="U3503" s="77"/>
      <c r="V3503" s="64"/>
    </row>
    <row r="3504" spans="21:22" x14ac:dyDescent="0.2">
      <c r="U3504" s="77"/>
      <c r="V3504" s="64"/>
    </row>
    <row r="3505" spans="21:22" x14ac:dyDescent="0.2">
      <c r="U3505" s="77"/>
      <c r="V3505" s="64"/>
    </row>
    <row r="3506" spans="21:22" x14ac:dyDescent="0.2">
      <c r="U3506" s="77"/>
      <c r="V3506" s="64"/>
    </row>
    <row r="3507" spans="21:22" x14ac:dyDescent="0.2">
      <c r="U3507" s="77"/>
      <c r="V3507" s="64"/>
    </row>
    <row r="3508" spans="21:22" x14ac:dyDescent="0.2">
      <c r="U3508" s="77"/>
      <c r="V3508" s="64"/>
    </row>
    <row r="3509" spans="21:22" x14ac:dyDescent="0.2">
      <c r="U3509" s="77"/>
      <c r="V3509" s="64"/>
    </row>
    <row r="3510" spans="21:22" x14ac:dyDescent="0.2">
      <c r="U3510" s="77"/>
      <c r="V3510" s="64"/>
    </row>
    <row r="3511" spans="21:22" x14ac:dyDescent="0.2">
      <c r="U3511" s="77"/>
      <c r="V3511" s="64"/>
    </row>
    <row r="3512" spans="21:22" x14ac:dyDescent="0.2">
      <c r="U3512" s="77"/>
      <c r="V3512" s="64"/>
    </row>
    <row r="3513" spans="21:22" x14ac:dyDescent="0.2">
      <c r="U3513" s="77"/>
      <c r="V3513" s="64"/>
    </row>
    <row r="3514" spans="21:22" x14ac:dyDescent="0.2">
      <c r="U3514" s="77"/>
      <c r="V3514" s="64"/>
    </row>
    <row r="3515" spans="21:22" x14ac:dyDescent="0.2">
      <c r="U3515" s="77"/>
      <c r="V3515" s="64"/>
    </row>
    <row r="3516" spans="21:22" x14ac:dyDescent="0.2">
      <c r="U3516" s="77"/>
      <c r="V3516" s="64"/>
    </row>
    <row r="3517" spans="21:22" x14ac:dyDescent="0.2">
      <c r="U3517" s="77"/>
      <c r="V3517" s="64"/>
    </row>
    <row r="3518" spans="21:22" x14ac:dyDescent="0.2">
      <c r="U3518" s="77"/>
      <c r="V3518" s="64"/>
    </row>
    <row r="3519" spans="21:22" x14ac:dyDescent="0.2">
      <c r="U3519" s="77"/>
      <c r="V3519" s="64"/>
    </row>
    <row r="3520" spans="21:22" x14ac:dyDescent="0.2">
      <c r="U3520" s="77"/>
      <c r="V3520" s="64"/>
    </row>
    <row r="3521" spans="21:22" x14ac:dyDescent="0.2">
      <c r="U3521" s="77"/>
      <c r="V3521" s="64"/>
    </row>
    <row r="3522" spans="21:22" x14ac:dyDescent="0.2">
      <c r="U3522" s="77"/>
      <c r="V3522" s="64"/>
    </row>
    <row r="3523" spans="21:22" x14ac:dyDescent="0.2">
      <c r="U3523" s="77"/>
      <c r="V3523" s="64"/>
    </row>
    <row r="3524" spans="21:22" x14ac:dyDescent="0.2">
      <c r="U3524" s="77"/>
      <c r="V3524" s="64"/>
    </row>
    <row r="3525" spans="21:22" x14ac:dyDescent="0.2">
      <c r="U3525" s="77"/>
      <c r="V3525" s="64"/>
    </row>
    <row r="3526" spans="21:22" x14ac:dyDescent="0.2">
      <c r="U3526" s="77"/>
      <c r="V3526" s="64"/>
    </row>
    <row r="3527" spans="21:22" x14ac:dyDescent="0.2">
      <c r="U3527" s="77"/>
      <c r="V3527" s="64"/>
    </row>
    <row r="3528" spans="21:22" x14ac:dyDescent="0.2">
      <c r="U3528" s="77"/>
      <c r="V3528" s="64"/>
    </row>
    <row r="3529" spans="21:22" x14ac:dyDescent="0.2">
      <c r="U3529" s="77"/>
      <c r="V3529" s="64"/>
    </row>
    <row r="3530" spans="21:22" x14ac:dyDescent="0.2">
      <c r="U3530" s="77"/>
      <c r="V3530" s="64"/>
    </row>
    <row r="3531" spans="21:22" x14ac:dyDescent="0.2">
      <c r="U3531" s="77"/>
      <c r="V3531" s="64"/>
    </row>
    <row r="3532" spans="21:22" x14ac:dyDescent="0.2">
      <c r="U3532" s="77"/>
      <c r="V3532" s="64"/>
    </row>
    <row r="3533" spans="21:22" x14ac:dyDescent="0.2">
      <c r="U3533" s="77"/>
      <c r="V3533" s="64"/>
    </row>
    <row r="3534" spans="21:22" x14ac:dyDescent="0.2">
      <c r="U3534" s="77"/>
      <c r="V3534" s="64"/>
    </row>
    <row r="3535" spans="21:22" x14ac:dyDescent="0.2">
      <c r="U3535" s="77"/>
      <c r="V3535" s="64"/>
    </row>
    <row r="3536" spans="21:22" x14ac:dyDescent="0.2">
      <c r="U3536" s="77"/>
      <c r="V3536" s="64"/>
    </row>
    <row r="3537" spans="21:22" x14ac:dyDescent="0.2">
      <c r="U3537" s="77"/>
      <c r="V3537" s="64"/>
    </row>
    <row r="3538" spans="21:22" x14ac:dyDescent="0.2">
      <c r="U3538" s="77"/>
      <c r="V3538" s="64"/>
    </row>
    <row r="3539" spans="21:22" x14ac:dyDescent="0.2">
      <c r="U3539" s="77"/>
      <c r="V3539" s="64"/>
    </row>
    <row r="3540" spans="21:22" x14ac:dyDescent="0.2">
      <c r="U3540" s="77"/>
      <c r="V3540" s="64"/>
    </row>
    <row r="3541" spans="21:22" x14ac:dyDescent="0.2">
      <c r="U3541" s="77"/>
      <c r="V3541" s="64"/>
    </row>
    <row r="3542" spans="21:22" x14ac:dyDescent="0.2">
      <c r="U3542" s="77"/>
      <c r="V3542" s="64"/>
    </row>
    <row r="3543" spans="21:22" x14ac:dyDescent="0.2">
      <c r="U3543" s="77"/>
      <c r="V3543" s="64"/>
    </row>
    <row r="3544" spans="21:22" x14ac:dyDescent="0.2">
      <c r="U3544" s="77"/>
      <c r="V3544" s="64"/>
    </row>
    <row r="3545" spans="21:22" x14ac:dyDescent="0.2">
      <c r="U3545" s="77"/>
      <c r="V3545" s="64"/>
    </row>
    <row r="3546" spans="21:22" x14ac:dyDescent="0.2">
      <c r="U3546" s="77"/>
      <c r="V3546" s="64"/>
    </row>
    <row r="3547" spans="21:22" x14ac:dyDescent="0.2">
      <c r="U3547" s="77"/>
      <c r="V3547" s="64"/>
    </row>
    <row r="3548" spans="21:22" x14ac:dyDescent="0.2">
      <c r="U3548" s="77"/>
      <c r="V3548" s="64"/>
    </row>
    <row r="3549" spans="21:22" x14ac:dyDescent="0.2">
      <c r="U3549" s="77"/>
      <c r="V3549" s="64"/>
    </row>
    <row r="3550" spans="21:22" x14ac:dyDescent="0.2">
      <c r="U3550" s="77"/>
      <c r="V3550" s="64"/>
    </row>
    <row r="3551" spans="21:22" x14ac:dyDescent="0.2">
      <c r="U3551" s="77"/>
      <c r="V3551" s="64"/>
    </row>
    <row r="3552" spans="21:22" x14ac:dyDescent="0.2">
      <c r="U3552" s="77"/>
      <c r="V3552" s="64"/>
    </row>
    <row r="3553" spans="21:22" x14ac:dyDescent="0.2">
      <c r="U3553" s="77"/>
      <c r="V3553" s="64"/>
    </row>
    <row r="3554" spans="21:22" x14ac:dyDescent="0.2">
      <c r="U3554" s="77"/>
      <c r="V3554" s="64"/>
    </row>
    <row r="3555" spans="21:22" x14ac:dyDescent="0.2">
      <c r="U3555" s="77"/>
      <c r="V3555" s="64"/>
    </row>
    <row r="3556" spans="21:22" x14ac:dyDescent="0.2">
      <c r="U3556" s="77"/>
      <c r="V3556" s="64"/>
    </row>
    <row r="3557" spans="21:22" x14ac:dyDescent="0.2">
      <c r="U3557" s="77"/>
      <c r="V3557" s="64"/>
    </row>
    <row r="3558" spans="21:22" x14ac:dyDescent="0.2">
      <c r="U3558" s="77"/>
      <c r="V3558" s="64"/>
    </row>
    <row r="3559" spans="21:22" x14ac:dyDescent="0.2">
      <c r="U3559" s="77"/>
      <c r="V3559" s="64"/>
    </row>
    <row r="3560" spans="21:22" x14ac:dyDescent="0.2">
      <c r="U3560" s="77"/>
      <c r="V3560" s="64"/>
    </row>
    <row r="3561" spans="21:22" x14ac:dyDescent="0.2">
      <c r="U3561" s="77"/>
      <c r="V3561" s="64"/>
    </row>
    <row r="3562" spans="21:22" x14ac:dyDescent="0.2">
      <c r="U3562" s="77"/>
      <c r="V3562" s="64"/>
    </row>
    <row r="3563" spans="21:22" x14ac:dyDescent="0.2">
      <c r="U3563" s="77"/>
      <c r="V3563" s="64"/>
    </row>
    <row r="3564" spans="21:22" x14ac:dyDescent="0.2">
      <c r="U3564" s="77"/>
      <c r="V3564" s="64"/>
    </row>
    <row r="3565" spans="21:22" x14ac:dyDescent="0.2">
      <c r="U3565" s="77"/>
      <c r="V3565" s="64"/>
    </row>
    <row r="3566" spans="21:22" x14ac:dyDescent="0.2">
      <c r="U3566" s="77"/>
      <c r="V3566" s="64"/>
    </row>
    <row r="3567" spans="21:22" x14ac:dyDescent="0.2">
      <c r="U3567" s="77"/>
      <c r="V3567" s="64"/>
    </row>
    <row r="3568" spans="21:22" x14ac:dyDescent="0.2">
      <c r="U3568" s="77"/>
      <c r="V3568" s="64"/>
    </row>
    <row r="3569" spans="21:22" x14ac:dyDescent="0.2">
      <c r="U3569" s="77"/>
      <c r="V3569" s="64"/>
    </row>
    <row r="3570" spans="21:22" x14ac:dyDescent="0.2">
      <c r="U3570" s="77"/>
      <c r="V3570" s="64"/>
    </row>
    <row r="3571" spans="21:22" x14ac:dyDescent="0.2">
      <c r="U3571" s="77"/>
      <c r="V3571" s="64"/>
    </row>
    <row r="3572" spans="21:22" x14ac:dyDescent="0.2">
      <c r="U3572" s="77"/>
      <c r="V3572" s="64"/>
    </row>
    <row r="3573" spans="21:22" x14ac:dyDescent="0.2">
      <c r="U3573" s="77"/>
      <c r="V3573" s="64"/>
    </row>
    <row r="3574" spans="21:22" x14ac:dyDescent="0.2">
      <c r="U3574" s="77"/>
      <c r="V3574" s="64"/>
    </row>
    <row r="3575" spans="21:22" x14ac:dyDescent="0.2">
      <c r="U3575" s="77"/>
      <c r="V3575" s="64"/>
    </row>
    <row r="3576" spans="21:22" x14ac:dyDescent="0.2">
      <c r="U3576" s="77"/>
      <c r="V3576" s="64"/>
    </row>
    <row r="3577" spans="21:22" x14ac:dyDescent="0.2">
      <c r="U3577" s="77"/>
      <c r="V3577" s="64"/>
    </row>
    <row r="3578" spans="21:22" x14ac:dyDescent="0.2">
      <c r="U3578" s="77"/>
      <c r="V3578" s="64"/>
    </row>
    <row r="3579" spans="21:22" x14ac:dyDescent="0.2">
      <c r="U3579" s="77"/>
      <c r="V3579" s="64"/>
    </row>
    <row r="3580" spans="21:22" x14ac:dyDescent="0.2">
      <c r="U3580" s="77"/>
      <c r="V3580" s="64"/>
    </row>
    <row r="3581" spans="21:22" x14ac:dyDescent="0.2">
      <c r="U3581" s="77"/>
      <c r="V3581" s="64"/>
    </row>
    <row r="3582" spans="21:22" x14ac:dyDescent="0.2">
      <c r="U3582" s="77"/>
      <c r="V3582" s="64"/>
    </row>
    <row r="3583" spans="21:22" x14ac:dyDescent="0.2">
      <c r="U3583" s="77"/>
      <c r="V3583" s="64"/>
    </row>
    <row r="3584" spans="21:22" x14ac:dyDescent="0.2">
      <c r="U3584" s="77"/>
      <c r="V3584" s="64"/>
    </row>
    <row r="3585" spans="21:22" x14ac:dyDescent="0.2">
      <c r="U3585" s="77"/>
      <c r="V3585" s="64"/>
    </row>
    <row r="3586" spans="21:22" x14ac:dyDescent="0.2">
      <c r="U3586" s="77"/>
      <c r="V3586" s="64"/>
    </row>
    <row r="3587" spans="21:22" x14ac:dyDescent="0.2">
      <c r="U3587" s="77"/>
      <c r="V3587" s="64"/>
    </row>
    <row r="3588" spans="21:22" x14ac:dyDescent="0.2">
      <c r="U3588" s="77"/>
      <c r="V3588" s="64"/>
    </row>
    <row r="3589" spans="21:22" x14ac:dyDescent="0.2">
      <c r="U3589" s="77"/>
      <c r="V3589" s="64"/>
    </row>
    <row r="3590" spans="21:22" x14ac:dyDescent="0.2">
      <c r="U3590" s="77"/>
      <c r="V3590" s="64"/>
    </row>
    <row r="3591" spans="21:22" x14ac:dyDescent="0.2">
      <c r="U3591" s="77"/>
      <c r="V3591" s="64"/>
    </row>
    <row r="3592" spans="21:22" x14ac:dyDescent="0.2">
      <c r="U3592" s="77"/>
      <c r="V3592" s="64"/>
    </row>
    <row r="3593" spans="21:22" x14ac:dyDescent="0.2">
      <c r="U3593" s="77"/>
      <c r="V3593" s="64"/>
    </row>
    <row r="3594" spans="21:22" x14ac:dyDescent="0.2">
      <c r="U3594" s="77"/>
      <c r="V3594" s="64"/>
    </row>
    <row r="3595" spans="21:22" x14ac:dyDescent="0.2">
      <c r="U3595" s="77"/>
      <c r="V3595" s="64"/>
    </row>
    <row r="3596" spans="21:22" x14ac:dyDescent="0.2">
      <c r="U3596" s="77"/>
      <c r="V3596" s="64"/>
    </row>
    <row r="3597" spans="21:22" x14ac:dyDescent="0.2">
      <c r="U3597" s="77"/>
      <c r="V3597" s="64"/>
    </row>
    <row r="3598" spans="21:22" x14ac:dyDescent="0.2">
      <c r="U3598" s="77"/>
      <c r="V3598" s="64"/>
    </row>
    <row r="3599" spans="21:22" x14ac:dyDescent="0.2">
      <c r="U3599" s="77"/>
      <c r="V3599" s="64"/>
    </row>
    <row r="3600" spans="21:22" x14ac:dyDescent="0.2">
      <c r="U3600" s="77"/>
      <c r="V3600" s="64"/>
    </row>
    <row r="3601" spans="21:22" x14ac:dyDescent="0.2">
      <c r="U3601" s="77"/>
      <c r="V3601" s="64"/>
    </row>
    <row r="3602" spans="21:22" x14ac:dyDescent="0.2">
      <c r="U3602" s="77"/>
      <c r="V3602" s="64"/>
    </row>
    <row r="3603" spans="21:22" x14ac:dyDescent="0.2">
      <c r="U3603" s="77"/>
      <c r="V3603" s="64"/>
    </row>
    <row r="3604" spans="21:22" x14ac:dyDescent="0.2">
      <c r="U3604" s="77"/>
      <c r="V3604" s="64"/>
    </row>
    <row r="3605" spans="21:22" x14ac:dyDescent="0.2">
      <c r="U3605" s="77"/>
      <c r="V3605" s="64"/>
    </row>
    <row r="3606" spans="21:22" x14ac:dyDescent="0.2">
      <c r="U3606" s="77"/>
      <c r="V3606" s="64"/>
    </row>
    <row r="3607" spans="21:22" x14ac:dyDescent="0.2">
      <c r="U3607" s="77"/>
      <c r="V3607" s="64"/>
    </row>
    <row r="3608" spans="21:22" x14ac:dyDescent="0.2">
      <c r="U3608" s="77"/>
      <c r="V3608" s="64"/>
    </row>
    <row r="3609" spans="21:22" x14ac:dyDescent="0.2">
      <c r="U3609" s="77"/>
      <c r="V3609" s="64"/>
    </row>
    <row r="3610" spans="21:22" x14ac:dyDescent="0.2">
      <c r="U3610" s="77"/>
      <c r="V3610" s="64"/>
    </row>
    <row r="3611" spans="21:22" x14ac:dyDescent="0.2">
      <c r="U3611" s="77"/>
      <c r="V3611" s="64"/>
    </row>
    <row r="3612" spans="21:22" x14ac:dyDescent="0.2">
      <c r="U3612" s="77"/>
      <c r="V3612" s="64"/>
    </row>
    <row r="3613" spans="21:22" x14ac:dyDescent="0.2">
      <c r="U3613" s="77"/>
      <c r="V3613" s="64"/>
    </row>
    <row r="3614" spans="21:22" x14ac:dyDescent="0.2">
      <c r="U3614" s="77"/>
      <c r="V3614" s="64"/>
    </row>
    <row r="3615" spans="21:22" x14ac:dyDescent="0.2">
      <c r="U3615" s="77"/>
      <c r="V3615" s="64"/>
    </row>
    <row r="3616" spans="21:22" x14ac:dyDescent="0.2">
      <c r="U3616" s="77"/>
      <c r="V3616" s="64"/>
    </row>
    <row r="3617" spans="21:22" x14ac:dyDescent="0.2">
      <c r="U3617" s="77"/>
      <c r="V3617" s="64"/>
    </row>
    <row r="3618" spans="21:22" x14ac:dyDescent="0.2">
      <c r="U3618" s="77"/>
      <c r="V3618" s="64"/>
    </row>
    <row r="3619" spans="21:22" x14ac:dyDescent="0.2">
      <c r="U3619" s="77"/>
      <c r="V3619" s="64"/>
    </row>
    <row r="3620" spans="21:22" x14ac:dyDescent="0.2">
      <c r="U3620" s="77"/>
      <c r="V3620" s="64"/>
    </row>
    <row r="3621" spans="21:22" x14ac:dyDescent="0.2">
      <c r="U3621" s="77"/>
      <c r="V3621" s="64"/>
    </row>
    <row r="3622" spans="21:22" x14ac:dyDescent="0.2">
      <c r="U3622" s="77"/>
      <c r="V3622" s="64"/>
    </row>
    <row r="3623" spans="21:22" x14ac:dyDescent="0.2">
      <c r="U3623" s="77"/>
      <c r="V3623" s="64"/>
    </row>
    <row r="3624" spans="21:22" x14ac:dyDescent="0.2">
      <c r="U3624" s="77"/>
      <c r="V3624" s="64"/>
    </row>
    <row r="3625" spans="21:22" x14ac:dyDescent="0.2">
      <c r="U3625" s="77"/>
      <c r="V3625" s="64"/>
    </row>
    <row r="3626" spans="21:22" x14ac:dyDescent="0.2">
      <c r="U3626" s="77"/>
      <c r="V3626" s="64"/>
    </row>
    <row r="3627" spans="21:22" x14ac:dyDescent="0.2">
      <c r="U3627" s="77"/>
      <c r="V3627" s="64"/>
    </row>
    <row r="3628" spans="21:22" x14ac:dyDescent="0.2">
      <c r="U3628" s="77"/>
      <c r="V3628" s="64"/>
    </row>
    <row r="3629" spans="21:22" x14ac:dyDescent="0.2">
      <c r="U3629" s="77"/>
      <c r="V3629" s="64"/>
    </row>
    <row r="3630" spans="21:22" x14ac:dyDescent="0.2">
      <c r="U3630" s="77"/>
      <c r="V3630" s="64"/>
    </row>
    <row r="3631" spans="21:22" x14ac:dyDescent="0.2">
      <c r="U3631" s="77"/>
      <c r="V3631" s="64"/>
    </row>
    <row r="3632" spans="21:22" x14ac:dyDescent="0.2">
      <c r="U3632" s="77"/>
      <c r="V3632" s="64"/>
    </row>
    <row r="3633" spans="21:22" x14ac:dyDescent="0.2">
      <c r="U3633" s="77"/>
      <c r="V3633" s="64"/>
    </row>
    <row r="3634" spans="21:22" x14ac:dyDescent="0.2">
      <c r="U3634" s="77"/>
      <c r="V3634" s="64"/>
    </row>
    <row r="3635" spans="21:22" x14ac:dyDescent="0.2">
      <c r="U3635" s="77"/>
      <c r="V3635" s="64"/>
    </row>
    <row r="3636" spans="21:22" x14ac:dyDescent="0.2">
      <c r="U3636" s="77"/>
      <c r="V3636" s="64"/>
    </row>
    <row r="3637" spans="21:22" x14ac:dyDescent="0.2">
      <c r="U3637" s="77"/>
      <c r="V3637" s="64"/>
    </row>
    <row r="3638" spans="21:22" x14ac:dyDescent="0.2">
      <c r="U3638" s="77"/>
      <c r="V3638" s="64"/>
    </row>
    <row r="3639" spans="21:22" x14ac:dyDescent="0.2">
      <c r="U3639" s="77"/>
      <c r="V3639" s="64"/>
    </row>
    <row r="3640" spans="21:22" x14ac:dyDescent="0.2">
      <c r="U3640" s="77"/>
      <c r="V3640" s="64"/>
    </row>
    <row r="3641" spans="21:22" x14ac:dyDescent="0.2">
      <c r="U3641" s="77"/>
      <c r="V3641" s="64"/>
    </row>
    <row r="3642" spans="21:22" x14ac:dyDescent="0.2">
      <c r="U3642" s="77"/>
      <c r="V3642" s="64"/>
    </row>
    <row r="3643" spans="21:22" x14ac:dyDescent="0.2">
      <c r="U3643" s="77"/>
      <c r="V3643" s="64"/>
    </row>
    <row r="3644" spans="21:22" x14ac:dyDescent="0.2">
      <c r="U3644" s="77"/>
      <c r="V3644" s="64"/>
    </row>
    <row r="3645" spans="21:22" x14ac:dyDescent="0.2">
      <c r="U3645" s="77"/>
      <c r="V3645" s="64"/>
    </row>
    <row r="3646" spans="21:22" x14ac:dyDescent="0.2">
      <c r="U3646" s="77"/>
      <c r="V3646" s="64"/>
    </row>
    <row r="3647" spans="21:22" x14ac:dyDescent="0.2">
      <c r="U3647" s="77"/>
      <c r="V3647" s="64"/>
    </row>
    <row r="3648" spans="21:22" x14ac:dyDescent="0.2">
      <c r="U3648" s="77"/>
      <c r="V3648" s="64"/>
    </row>
    <row r="3649" spans="21:22" x14ac:dyDescent="0.2">
      <c r="U3649" s="77"/>
      <c r="V3649" s="64"/>
    </row>
    <row r="3650" spans="21:22" x14ac:dyDescent="0.2">
      <c r="U3650" s="77"/>
      <c r="V3650" s="64"/>
    </row>
    <row r="3651" spans="21:22" x14ac:dyDescent="0.2">
      <c r="U3651" s="77"/>
      <c r="V3651" s="64"/>
    </row>
    <row r="3652" spans="21:22" x14ac:dyDescent="0.2">
      <c r="U3652" s="77"/>
      <c r="V3652" s="64"/>
    </row>
    <row r="3653" spans="21:22" x14ac:dyDescent="0.2">
      <c r="U3653" s="77"/>
      <c r="V3653" s="64"/>
    </row>
    <row r="3654" spans="21:22" x14ac:dyDescent="0.2">
      <c r="U3654" s="77"/>
      <c r="V3654" s="64"/>
    </row>
    <row r="3655" spans="21:22" x14ac:dyDescent="0.2">
      <c r="U3655" s="77"/>
      <c r="V3655" s="64"/>
    </row>
    <row r="3656" spans="21:22" x14ac:dyDescent="0.2">
      <c r="U3656" s="77"/>
      <c r="V3656" s="64"/>
    </row>
    <row r="3657" spans="21:22" x14ac:dyDescent="0.2">
      <c r="U3657" s="77"/>
      <c r="V3657" s="64"/>
    </row>
    <row r="3658" spans="21:22" x14ac:dyDescent="0.2">
      <c r="U3658" s="77"/>
      <c r="V3658" s="64"/>
    </row>
    <row r="3659" spans="21:22" x14ac:dyDescent="0.2">
      <c r="U3659" s="77"/>
      <c r="V3659" s="64"/>
    </row>
    <row r="3660" spans="21:22" x14ac:dyDescent="0.2">
      <c r="U3660" s="77"/>
      <c r="V3660" s="64"/>
    </row>
    <row r="3661" spans="21:22" x14ac:dyDescent="0.2">
      <c r="U3661" s="77"/>
      <c r="V3661" s="64"/>
    </row>
    <row r="3662" spans="21:22" x14ac:dyDescent="0.2">
      <c r="U3662" s="77"/>
      <c r="V3662" s="64"/>
    </row>
    <row r="3663" spans="21:22" x14ac:dyDescent="0.2">
      <c r="U3663" s="77"/>
      <c r="V3663" s="64"/>
    </row>
    <row r="3664" spans="21:22" x14ac:dyDescent="0.2">
      <c r="U3664" s="77"/>
      <c r="V3664" s="64"/>
    </row>
    <row r="3665" spans="21:22" x14ac:dyDescent="0.2">
      <c r="U3665" s="77"/>
      <c r="V3665" s="64"/>
    </row>
    <row r="3666" spans="21:22" x14ac:dyDescent="0.2">
      <c r="U3666" s="77"/>
      <c r="V3666" s="64"/>
    </row>
    <row r="3667" spans="21:22" x14ac:dyDescent="0.2">
      <c r="U3667" s="77"/>
      <c r="V3667" s="64"/>
    </row>
    <row r="3668" spans="21:22" x14ac:dyDescent="0.2">
      <c r="U3668" s="77"/>
      <c r="V3668" s="64"/>
    </row>
    <row r="3669" spans="21:22" x14ac:dyDescent="0.2">
      <c r="U3669" s="77"/>
      <c r="V3669" s="64"/>
    </row>
    <row r="3670" spans="21:22" x14ac:dyDescent="0.2">
      <c r="U3670" s="77"/>
      <c r="V3670" s="64"/>
    </row>
    <row r="3671" spans="21:22" x14ac:dyDescent="0.2">
      <c r="U3671" s="77"/>
      <c r="V3671" s="64"/>
    </row>
    <row r="3672" spans="21:22" x14ac:dyDescent="0.2">
      <c r="U3672" s="77"/>
      <c r="V3672" s="64"/>
    </row>
    <row r="3673" spans="21:22" x14ac:dyDescent="0.2">
      <c r="U3673" s="77"/>
      <c r="V3673" s="64"/>
    </row>
    <row r="3674" spans="21:22" x14ac:dyDescent="0.2">
      <c r="U3674" s="77"/>
      <c r="V3674" s="64"/>
    </row>
    <row r="3675" spans="21:22" x14ac:dyDescent="0.2">
      <c r="U3675" s="77"/>
      <c r="V3675" s="64"/>
    </row>
    <row r="3676" spans="21:22" x14ac:dyDescent="0.2">
      <c r="U3676" s="77"/>
      <c r="V3676" s="64"/>
    </row>
    <row r="3677" spans="21:22" x14ac:dyDescent="0.2">
      <c r="U3677" s="77"/>
      <c r="V3677" s="64"/>
    </row>
    <row r="3678" spans="21:22" x14ac:dyDescent="0.2">
      <c r="U3678" s="77"/>
      <c r="V3678" s="64"/>
    </row>
    <row r="3679" spans="21:22" x14ac:dyDescent="0.2">
      <c r="U3679" s="77"/>
      <c r="V3679" s="64"/>
    </row>
    <row r="3680" spans="21:22" x14ac:dyDescent="0.2">
      <c r="U3680" s="77"/>
      <c r="V3680" s="64"/>
    </row>
    <row r="3681" spans="21:22" x14ac:dyDescent="0.2">
      <c r="U3681" s="77"/>
      <c r="V3681" s="64"/>
    </row>
    <row r="3682" spans="21:22" x14ac:dyDescent="0.2">
      <c r="U3682" s="77"/>
      <c r="V3682" s="64"/>
    </row>
    <row r="3683" spans="21:22" x14ac:dyDescent="0.2">
      <c r="U3683" s="77"/>
      <c r="V3683" s="64"/>
    </row>
    <row r="3684" spans="21:22" x14ac:dyDescent="0.2">
      <c r="U3684" s="77"/>
      <c r="V3684" s="64"/>
    </row>
    <row r="3685" spans="21:22" x14ac:dyDescent="0.2">
      <c r="U3685" s="77"/>
      <c r="V3685" s="64"/>
    </row>
    <row r="3686" spans="21:22" x14ac:dyDescent="0.2">
      <c r="U3686" s="77"/>
      <c r="V3686" s="64"/>
    </row>
    <row r="3687" spans="21:22" x14ac:dyDescent="0.2">
      <c r="U3687" s="77"/>
      <c r="V3687" s="64"/>
    </row>
    <row r="3688" spans="21:22" x14ac:dyDescent="0.2">
      <c r="U3688" s="77"/>
      <c r="V3688" s="64"/>
    </row>
    <row r="3689" spans="21:22" x14ac:dyDescent="0.2">
      <c r="U3689" s="77"/>
      <c r="V3689" s="64"/>
    </row>
    <row r="3690" spans="21:22" x14ac:dyDescent="0.2">
      <c r="U3690" s="77"/>
      <c r="V3690" s="64"/>
    </row>
    <row r="3691" spans="21:22" x14ac:dyDescent="0.2">
      <c r="U3691" s="77"/>
      <c r="V3691" s="64"/>
    </row>
    <row r="3692" spans="21:22" x14ac:dyDescent="0.2">
      <c r="U3692" s="77"/>
      <c r="V3692" s="64"/>
    </row>
    <row r="3693" spans="21:22" x14ac:dyDescent="0.2">
      <c r="U3693" s="77"/>
      <c r="V3693" s="64"/>
    </row>
    <row r="3694" spans="21:22" x14ac:dyDescent="0.2">
      <c r="U3694" s="77"/>
      <c r="V3694" s="64"/>
    </row>
    <row r="3695" spans="21:22" x14ac:dyDescent="0.2">
      <c r="U3695" s="77"/>
      <c r="V3695" s="64"/>
    </row>
    <row r="3696" spans="21:22" x14ac:dyDescent="0.2">
      <c r="U3696" s="77"/>
      <c r="V3696" s="64"/>
    </row>
    <row r="3697" spans="21:22" x14ac:dyDescent="0.2">
      <c r="U3697" s="77"/>
      <c r="V3697" s="64"/>
    </row>
    <row r="3698" spans="21:22" x14ac:dyDescent="0.2">
      <c r="U3698" s="77"/>
      <c r="V3698" s="64"/>
    </row>
    <row r="3699" spans="21:22" x14ac:dyDescent="0.2">
      <c r="U3699" s="77"/>
      <c r="V3699" s="64"/>
    </row>
    <row r="3700" spans="21:22" x14ac:dyDescent="0.2">
      <c r="U3700" s="77"/>
      <c r="V3700" s="64"/>
    </row>
    <row r="3701" spans="21:22" x14ac:dyDescent="0.2">
      <c r="U3701" s="77"/>
      <c r="V3701" s="64"/>
    </row>
    <row r="3702" spans="21:22" x14ac:dyDescent="0.2">
      <c r="U3702" s="77"/>
      <c r="V3702" s="64"/>
    </row>
    <row r="3703" spans="21:22" x14ac:dyDescent="0.2">
      <c r="U3703" s="77"/>
      <c r="V3703" s="64"/>
    </row>
    <row r="3704" spans="21:22" x14ac:dyDescent="0.2">
      <c r="U3704" s="77"/>
      <c r="V3704" s="64"/>
    </row>
    <row r="3705" spans="21:22" x14ac:dyDescent="0.2">
      <c r="U3705" s="77"/>
      <c r="V3705" s="64"/>
    </row>
    <row r="3706" spans="21:22" x14ac:dyDescent="0.2">
      <c r="U3706" s="77"/>
      <c r="V3706" s="64"/>
    </row>
    <row r="3707" spans="21:22" x14ac:dyDescent="0.2">
      <c r="U3707" s="77"/>
      <c r="V3707" s="64"/>
    </row>
    <row r="3708" spans="21:22" x14ac:dyDescent="0.2">
      <c r="U3708" s="77"/>
      <c r="V3708" s="64"/>
    </row>
    <row r="3709" spans="21:22" x14ac:dyDescent="0.2">
      <c r="U3709" s="77"/>
      <c r="V3709" s="64"/>
    </row>
    <row r="3710" spans="21:22" x14ac:dyDescent="0.2">
      <c r="U3710" s="77"/>
      <c r="V3710" s="64"/>
    </row>
    <row r="3711" spans="21:22" x14ac:dyDescent="0.2">
      <c r="U3711" s="77"/>
      <c r="V3711" s="64"/>
    </row>
    <row r="3712" spans="21:22" x14ac:dyDescent="0.2">
      <c r="U3712" s="77"/>
      <c r="V3712" s="64"/>
    </row>
    <row r="3713" spans="21:22" x14ac:dyDescent="0.2">
      <c r="U3713" s="77"/>
      <c r="V3713" s="64"/>
    </row>
    <row r="3714" spans="21:22" x14ac:dyDescent="0.2">
      <c r="U3714" s="77"/>
      <c r="V3714" s="64"/>
    </row>
    <row r="3715" spans="21:22" x14ac:dyDescent="0.2">
      <c r="U3715" s="77"/>
      <c r="V3715" s="64"/>
    </row>
    <row r="3716" spans="21:22" x14ac:dyDescent="0.2">
      <c r="U3716" s="77"/>
      <c r="V3716" s="64"/>
    </row>
    <row r="3717" spans="21:22" x14ac:dyDescent="0.2">
      <c r="U3717" s="77"/>
      <c r="V3717" s="64"/>
    </row>
    <row r="3718" spans="21:22" x14ac:dyDescent="0.2">
      <c r="U3718" s="77"/>
      <c r="V3718" s="64"/>
    </row>
    <row r="3719" spans="21:22" x14ac:dyDescent="0.2">
      <c r="U3719" s="77"/>
      <c r="V3719" s="64"/>
    </row>
    <row r="3720" spans="21:22" x14ac:dyDescent="0.2">
      <c r="U3720" s="77"/>
      <c r="V3720" s="64"/>
    </row>
    <row r="3721" spans="21:22" x14ac:dyDescent="0.2">
      <c r="U3721" s="77"/>
      <c r="V3721" s="64"/>
    </row>
    <row r="3722" spans="21:22" x14ac:dyDescent="0.2">
      <c r="U3722" s="77"/>
      <c r="V3722" s="64"/>
    </row>
    <row r="3723" spans="21:22" x14ac:dyDescent="0.2">
      <c r="U3723" s="77"/>
      <c r="V3723" s="64"/>
    </row>
    <row r="3724" spans="21:22" x14ac:dyDescent="0.2">
      <c r="U3724" s="77"/>
      <c r="V3724" s="64"/>
    </row>
    <row r="3725" spans="21:22" x14ac:dyDescent="0.2">
      <c r="U3725" s="77"/>
      <c r="V3725" s="64"/>
    </row>
    <row r="3726" spans="21:22" x14ac:dyDescent="0.2">
      <c r="U3726" s="77"/>
      <c r="V3726" s="64"/>
    </row>
    <row r="3727" spans="21:22" x14ac:dyDescent="0.2">
      <c r="U3727" s="77"/>
      <c r="V3727" s="64"/>
    </row>
    <row r="3728" spans="21:22" x14ac:dyDescent="0.2">
      <c r="U3728" s="77"/>
      <c r="V3728" s="64"/>
    </row>
    <row r="3729" spans="21:22" x14ac:dyDescent="0.2">
      <c r="U3729" s="77"/>
      <c r="V3729" s="64"/>
    </row>
    <row r="3730" spans="21:22" x14ac:dyDescent="0.2">
      <c r="U3730" s="77"/>
      <c r="V3730" s="64"/>
    </row>
    <row r="3731" spans="21:22" x14ac:dyDescent="0.2">
      <c r="U3731" s="77"/>
      <c r="V3731" s="64"/>
    </row>
    <row r="3732" spans="21:22" x14ac:dyDescent="0.2">
      <c r="U3732" s="77"/>
      <c r="V3732" s="64"/>
    </row>
    <row r="3733" spans="21:22" x14ac:dyDescent="0.2">
      <c r="U3733" s="77"/>
      <c r="V3733" s="64"/>
    </row>
    <row r="3734" spans="21:22" x14ac:dyDescent="0.2">
      <c r="U3734" s="77"/>
      <c r="V3734" s="64"/>
    </row>
    <row r="3735" spans="21:22" x14ac:dyDescent="0.2">
      <c r="U3735" s="77"/>
      <c r="V3735" s="64"/>
    </row>
    <row r="3736" spans="21:22" x14ac:dyDescent="0.2">
      <c r="U3736" s="77"/>
      <c r="V3736" s="64"/>
    </row>
    <row r="3737" spans="21:22" x14ac:dyDescent="0.2">
      <c r="U3737" s="77"/>
      <c r="V3737" s="64"/>
    </row>
    <row r="3738" spans="21:22" x14ac:dyDescent="0.2">
      <c r="U3738" s="77"/>
      <c r="V3738" s="64"/>
    </row>
    <row r="3739" spans="21:22" x14ac:dyDescent="0.2">
      <c r="U3739" s="77"/>
      <c r="V3739" s="64"/>
    </row>
    <row r="3740" spans="21:22" x14ac:dyDescent="0.2">
      <c r="U3740" s="77"/>
      <c r="V3740" s="64"/>
    </row>
    <row r="3741" spans="21:22" x14ac:dyDescent="0.2">
      <c r="U3741" s="77"/>
      <c r="V3741" s="64"/>
    </row>
    <row r="3742" spans="21:22" x14ac:dyDescent="0.2">
      <c r="U3742" s="77"/>
      <c r="V3742" s="64"/>
    </row>
    <row r="3743" spans="21:22" x14ac:dyDescent="0.2">
      <c r="U3743" s="77"/>
      <c r="V3743" s="64"/>
    </row>
    <row r="3744" spans="21:22" x14ac:dyDescent="0.2">
      <c r="U3744" s="77"/>
      <c r="V3744" s="64"/>
    </row>
    <row r="3745" spans="21:22" x14ac:dyDescent="0.2">
      <c r="U3745" s="77"/>
      <c r="V3745" s="64"/>
    </row>
    <row r="3746" spans="21:22" x14ac:dyDescent="0.2">
      <c r="U3746" s="77"/>
      <c r="V3746" s="64"/>
    </row>
    <row r="3747" spans="21:22" x14ac:dyDescent="0.2">
      <c r="U3747" s="77"/>
      <c r="V3747" s="64"/>
    </row>
    <row r="3748" spans="21:22" x14ac:dyDescent="0.2">
      <c r="U3748" s="77"/>
      <c r="V3748" s="64"/>
    </row>
    <row r="3749" spans="21:22" x14ac:dyDescent="0.2">
      <c r="U3749" s="77"/>
      <c r="V3749" s="64"/>
    </row>
    <row r="3750" spans="21:22" x14ac:dyDescent="0.2">
      <c r="U3750" s="77"/>
      <c r="V3750" s="64"/>
    </row>
    <row r="3751" spans="21:22" x14ac:dyDescent="0.2">
      <c r="U3751" s="77"/>
      <c r="V3751" s="64"/>
    </row>
    <row r="3752" spans="21:22" x14ac:dyDescent="0.2">
      <c r="U3752" s="77"/>
      <c r="V3752" s="64"/>
    </row>
    <row r="3753" spans="21:22" x14ac:dyDescent="0.2">
      <c r="U3753" s="77"/>
      <c r="V3753" s="64"/>
    </row>
    <row r="3754" spans="21:22" x14ac:dyDescent="0.2">
      <c r="U3754" s="77"/>
      <c r="V3754" s="64"/>
    </row>
    <row r="3755" spans="21:22" x14ac:dyDescent="0.2">
      <c r="U3755" s="77"/>
      <c r="V3755" s="64"/>
    </row>
    <row r="3756" spans="21:22" x14ac:dyDescent="0.2">
      <c r="U3756" s="77"/>
      <c r="V3756" s="64"/>
    </row>
    <row r="3757" spans="21:22" x14ac:dyDescent="0.2">
      <c r="U3757" s="77"/>
      <c r="V3757" s="64"/>
    </row>
    <row r="3758" spans="21:22" x14ac:dyDescent="0.2">
      <c r="U3758" s="77"/>
      <c r="V3758" s="64"/>
    </row>
    <row r="3759" spans="21:22" x14ac:dyDescent="0.2">
      <c r="U3759" s="77"/>
      <c r="V3759" s="64"/>
    </row>
    <row r="3760" spans="21:22" x14ac:dyDescent="0.2">
      <c r="U3760" s="77"/>
      <c r="V3760" s="64"/>
    </row>
    <row r="3761" spans="21:22" x14ac:dyDescent="0.2">
      <c r="U3761" s="77"/>
      <c r="V3761" s="64"/>
    </row>
    <row r="3762" spans="21:22" x14ac:dyDescent="0.2">
      <c r="U3762" s="77"/>
      <c r="V3762" s="64"/>
    </row>
    <row r="3763" spans="21:22" x14ac:dyDescent="0.2">
      <c r="U3763" s="77"/>
      <c r="V3763" s="64"/>
    </row>
    <row r="3764" spans="21:22" x14ac:dyDescent="0.2">
      <c r="U3764" s="77"/>
      <c r="V3764" s="64"/>
    </row>
    <row r="3765" spans="21:22" x14ac:dyDescent="0.2">
      <c r="U3765" s="77"/>
      <c r="V3765" s="64"/>
    </row>
    <row r="3766" spans="21:22" x14ac:dyDescent="0.2">
      <c r="U3766" s="77"/>
      <c r="V3766" s="64"/>
    </row>
    <row r="3767" spans="21:22" x14ac:dyDescent="0.2">
      <c r="U3767" s="77"/>
      <c r="V3767" s="64"/>
    </row>
    <row r="3768" spans="21:22" x14ac:dyDescent="0.2">
      <c r="U3768" s="77"/>
      <c r="V3768" s="64"/>
    </row>
    <row r="3769" spans="21:22" x14ac:dyDescent="0.2">
      <c r="U3769" s="77"/>
      <c r="V3769" s="64"/>
    </row>
    <row r="3770" spans="21:22" x14ac:dyDescent="0.2">
      <c r="U3770" s="77"/>
      <c r="V3770" s="64"/>
    </row>
    <row r="3771" spans="21:22" x14ac:dyDescent="0.2">
      <c r="U3771" s="77"/>
      <c r="V3771" s="64"/>
    </row>
    <row r="3772" spans="21:22" x14ac:dyDescent="0.2">
      <c r="U3772" s="77"/>
      <c r="V3772" s="64"/>
    </row>
    <row r="3773" spans="21:22" x14ac:dyDescent="0.2">
      <c r="U3773" s="77"/>
      <c r="V3773" s="64"/>
    </row>
    <row r="3774" spans="21:22" x14ac:dyDescent="0.2">
      <c r="U3774" s="77"/>
      <c r="V3774" s="64"/>
    </row>
    <row r="3775" spans="21:22" x14ac:dyDescent="0.2">
      <c r="U3775" s="77"/>
      <c r="V3775" s="64"/>
    </row>
    <row r="3776" spans="21:22" x14ac:dyDescent="0.2">
      <c r="U3776" s="77"/>
      <c r="V3776" s="64"/>
    </row>
    <row r="3777" spans="21:22" x14ac:dyDescent="0.2">
      <c r="U3777" s="77"/>
      <c r="V3777" s="64"/>
    </row>
    <row r="3778" spans="21:22" x14ac:dyDescent="0.2">
      <c r="U3778" s="77"/>
      <c r="V3778" s="64"/>
    </row>
    <row r="3779" spans="21:22" x14ac:dyDescent="0.2">
      <c r="U3779" s="77"/>
      <c r="V3779" s="64"/>
    </row>
    <row r="3780" spans="21:22" x14ac:dyDescent="0.2">
      <c r="U3780" s="77"/>
      <c r="V3780" s="64"/>
    </row>
    <row r="3781" spans="21:22" x14ac:dyDescent="0.2">
      <c r="U3781" s="77"/>
      <c r="V3781" s="64"/>
    </row>
    <row r="3782" spans="21:22" x14ac:dyDescent="0.2">
      <c r="U3782" s="77"/>
      <c r="V3782" s="64"/>
    </row>
    <row r="3783" spans="21:22" x14ac:dyDescent="0.2">
      <c r="U3783" s="77"/>
      <c r="V3783" s="64"/>
    </row>
    <row r="3784" spans="21:22" x14ac:dyDescent="0.2">
      <c r="U3784" s="77"/>
      <c r="V3784" s="64"/>
    </row>
    <row r="3785" spans="21:22" x14ac:dyDescent="0.2">
      <c r="U3785" s="77"/>
      <c r="V3785" s="64"/>
    </row>
    <row r="3786" spans="21:22" x14ac:dyDescent="0.2">
      <c r="U3786" s="77"/>
      <c r="V3786" s="64"/>
    </row>
    <row r="3787" spans="21:22" x14ac:dyDescent="0.2">
      <c r="U3787" s="77"/>
      <c r="V3787" s="64"/>
    </row>
    <row r="3788" spans="21:22" x14ac:dyDescent="0.2">
      <c r="U3788" s="77"/>
      <c r="V3788" s="64"/>
    </row>
    <row r="3789" spans="21:22" x14ac:dyDescent="0.2">
      <c r="U3789" s="77"/>
      <c r="V3789" s="64"/>
    </row>
    <row r="3790" spans="21:22" x14ac:dyDescent="0.2">
      <c r="U3790" s="77"/>
      <c r="V3790" s="64"/>
    </row>
    <row r="3791" spans="21:22" x14ac:dyDescent="0.2">
      <c r="U3791" s="77"/>
      <c r="V3791" s="64"/>
    </row>
    <row r="3792" spans="21:22" x14ac:dyDescent="0.2">
      <c r="U3792" s="77"/>
      <c r="V3792" s="64"/>
    </row>
    <row r="3793" spans="21:22" x14ac:dyDescent="0.2">
      <c r="U3793" s="77"/>
      <c r="V3793" s="64"/>
    </row>
    <row r="3794" spans="21:22" x14ac:dyDescent="0.2">
      <c r="U3794" s="77"/>
      <c r="V3794" s="64"/>
    </row>
    <row r="3795" spans="21:22" x14ac:dyDescent="0.2">
      <c r="U3795" s="77"/>
      <c r="V3795" s="64"/>
    </row>
    <row r="3796" spans="21:22" x14ac:dyDescent="0.2">
      <c r="U3796" s="77"/>
      <c r="V3796" s="64"/>
    </row>
    <row r="3797" spans="21:22" x14ac:dyDescent="0.2">
      <c r="U3797" s="77"/>
      <c r="V3797" s="64"/>
    </row>
    <row r="3798" spans="21:22" x14ac:dyDescent="0.2">
      <c r="U3798" s="77"/>
      <c r="V3798" s="64"/>
    </row>
    <row r="3799" spans="21:22" x14ac:dyDescent="0.2">
      <c r="U3799" s="77"/>
      <c r="V3799" s="64"/>
    </row>
    <row r="3800" spans="21:22" x14ac:dyDescent="0.2">
      <c r="U3800" s="77"/>
      <c r="V3800" s="64"/>
    </row>
    <row r="3801" spans="21:22" x14ac:dyDescent="0.2">
      <c r="U3801" s="77"/>
      <c r="V3801" s="64"/>
    </row>
    <row r="3802" spans="21:22" x14ac:dyDescent="0.2">
      <c r="U3802" s="77"/>
      <c r="V3802" s="64"/>
    </row>
    <row r="3803" spans="21:22" x14ac:dyDescent="0.2">
      <c r="U3803" s="77"/>
      <c r="V3803" s="64"/>
    </row>
    <row r="3804" spans="21:22" x14ac:dyDescent="0.2">
      <c r="U3804" s="77"/>
      <c r="V3804" s="64"/>
    </row>
    <row r="3805" spans="21:22" x14ac:dyDescent="0.2">
      <c r="U3805" s="77"/>
      <c r="V3805" s="64"/>
    </row>
    <row r="3806" spans="21:22" x14ac:dyDescent="0.2">
      <c r="U3806" s="77"/>
      <c r="V3806" s="64"/>
    </row>
    <row r="3807" spans="21:22" x14ac:dyDescent="0.2">
      <c r="U3807" s="77"/>
      <c r="V3807" s="64"/>
    </row>
    <row r="3808" spans="21:22" x14ac:dyDescent="0.2">
      <c r="U3808" s="77"/>
      <c r="V3808" s="64"/>
    </row>
    <row r="3809" spans="21:22" x14ac:dyDescent="0.2">
      <c r="U3809" s="77"/>
      <c r="V3809" s="64"/>
    </row>
    <row r="3810" spans="21:22" x14ac:dyDescent="0.2">
      <c r="U3810" s="77"/>
      <c r="V3810" s="64"/>
    </row>
    <row r="3811" spans="21:22" x14ac:dyDescent="0.2">
      <c r="U3811" s="77"/>
      <c r="V3811" s="64"/>
    </row>
    <row r="3812" spans="21:22" x14ac:dyDescent="0.2">
      <c r="U3812" s="77"/>
      <c r="V3812" s="64"/>
    </row>
    <row r="3813" spans="21:22" x14ac:dyDescent="0.2">
      <c r="U3813" s="77"/>
      <c r="V3813" s="64"/>
    </row>
    <row r="3814" spans="21:22" x14ac:dyDescent="0.2">
      <c r="U3814" s="77"/>
      <c r="V3814" s="64"/>
    </row>
    <row r="3815" spans="21:22" x14ac:dyDescent="0.2">
      <c r="U3815" s="77"/>
      <c r="V3815" s="64"/>
    </row>
    <row r="3816" spans="21:22" x14ac:dyDescent="0.2">
      <c r="U3816" s="77"/>
      <c r="V3816" s="64"/>
    </row>
    <row r="3817" spans="21:22" x14ac:dyDescent="0.2">
      <c r="U3817" s="77"/>
      <c r="V3817" s="64"/>
    </row>
    <row r="3818" spans="21:22" x14ac:dyDescent="0.2">
      <c r="U3818" s="77"/>
      <c r="V3818" s="64"/>
    </row>
    <row r="3819" spans="21:22" x14ac:dyDescent="0.2">
      <c r="U3819" s="77"/>
      <c r="V3819" s="64"/>
    </row>
    <row r="3820" spans="21:22" x14ac:dyDescent="0.2">
      <c r="U3820" s="77"/>
      <c r="V3820" s="64"/>
    </row>
    <row r="3821" spans="21:22" x14ac:dyDescent="0.2">
      <c r="U3821" s="77"/>
      <c r="V3821" s="64"/>
    </row>
    <row r="3822" spans="21:22" x14ac:dyDescent="0.2">
      <c r="U3822" s="77"/>
      <c r="V3822" s="64"/>
    </row>
    <row r="3823" spans="21:22" x14ac:dyDescent="0.2">
      <c r="U3823" s="77"/>
      <c r="V3823" s="64"/>
    </row>
    <row r="3824" spans="21:22" x14ac:dyDescent="0.2">
      <c r="U3824" s="77"/>
      <c r="V3824" s="64"/>
    </row>
    <row r="3825" spans="21:22" x14ac:dyDescent="0.2">
      <c r="U3825" s="77"/>
      <c r="V3825" s="64"/>
    </row>
    <row r="3826" spans="21:22" x14ac:dyDescent="0.2">
      <c r="U3826" s="77"/>
      <c r="V3826" s="64"/>
    </row>
    <row r="3827" spans="21:22" x14ac:dyDescent="0.2">
      <c r="U3827" s="77"/>
      <c r="V3827" s="64"/>
    </row>
    <row r="3828" spans="21:22" x14ac:dyDescent="0.2">
      <c r="U3828" s="77"/>
      <c r="V3828" s="64"/>
    </row>
    <row r="3829" spans="21:22" x14ac:dyDescent="0.2">
      <c r="U3829" s="77"/>
      <c r="V3829" s="64"/>
    </row>
    <row r="3830" spans="21:22" x14ac:dyDescent="0.2">
      <c r="U3830" s="77"/>
      <c r="V3830" s="64"/>
    </row>
    <row r="3831" spans="21:22" x14ac:dyDescent="0.2">
      <c r="U3831" s="77"/>
      <c r="V3831" s="64"/>
    </row>
    <row r="3832" spans="21:22" x14ac:dyDescent="0.2">
      <c r="U3832" s="77"/>
      <c r="V3832" s="64"/>
    </row>
    <row r="3833" spans="21:22" x14ac:dyDescent="0.2">
      <c r="U3833" s="77"/>
      <c r="V3833" s="64"/>
    </row>
    <row r="3834" spans="21:22" x14ac:dyDescent="0.2">
      <c r="U3834" s="77"/>
      <c r="V3834" s="64"/>
    </row>
    <row r="3835" spans="21:22" x14ac:dyDescent="0.2">
      <c r="U3835" s="77"/>
      <c r="V3835" s="64"/>
    </row>
    <row r="3836" spans="21:22" x14ac:dyDescent="0.2">
      <c r="U3836" s="77"/>
      <c r="V3836" s="64"/>
    </row>
    <row r="3837" spans="21:22" x14ac:dyDescent="0.2">
      <c r="U3837" s="77"/>
      <c r="V3837" s="64"/>
    </row>
    <row r="3838" spans="21:22" x14ac:dyDescent="0.2">
      <c r="U3838" s="77"/>
      <c r="V3838" s="64"/>
    </row>
    <row r="3839" spans="21:22" x14ac:dyDescent="0.2">
      <c r="U3839" s="77"/>
      <c r="V3839" s="64"/>
    </row>
    <row r="3840" spans="21:22" x14ac:dyDescent="0.2">
      <c r="U3840" s="77"/>
      <c r="V3840" s="64"/>
    </row>
    <row r="3841" spans="21:22" x14ac:dyDescent="0.2">
      <c r="U3841" s="77"/>
      <c r="V3841" s="64"/>
    </row>
    <row r="3842" spans="21:22" x14ac:dyDescent="0.2">
      <c r="U3842" s="77"/>
      <c r="V3842" s="64"/>
    </row>
    <row r="3843" spans="21:22" x14ac:dyDescent="0.2">
      <c r="U3843" s="77"/>
      <c r="V3843" s="64"/>
    </row>
    <row r="3844" spans="21:22" x14ac:dyDescent="0.2">
      <c r="U3844" s="77"/>
      <c r="V3844" s="64"/>
    </row>
    <row r="3845" spans="21:22" x14ac:dyDescent="0.2">
      <c r="U3845" s="77"/>
      <c r="V3845" s="64"/>
    </row>
    <row r="3846" spans="21:22" x14ac:dyDescent="0.2">
      <c r="U3846" s="77"/>
      <c r="V3846" s="64"/>
    </row>
    <row r="3847" spans="21:22" x14ac:dyDescent="0.2">
      <c r="U3847" s="77"/>
      <c r="V3847" s="64"/>
    </row>
    <row r="3848" spans="21:22" x14ac:dyDescent="0.2">
      <c r="U3848" s="77"/>
      <c r="V3848" s="64"/>
    </row>
    <row r="3849" spans="21:22" x14ac:dyDescent="0.2">
      <c r="U3849" s="77"/>
      <c r="V3849" s="64"/>
    </row>
    <row r="3850" spans="21:22" x14ac:dyDescent="0.2">
      <c r="U3850" s="77"/>
      <c r="V3850" s="64"/>
    </row>
    <row r="3851" spans="21:22" x14ac:dyDescent="0.2">
      <c r="U3851" s="77"/>
      <c r="V3851" s="64"/>
    </row>
    <row r="3852" spans="21:22" x14ac:dyDescent="0.2">
      <c r="U3852" s="77"/>
      <c r="V3852" s="64"/>
    </row>
    <row r="3853" spans="21:22" x14ac:dyDescent="0.2">
      <c r="U3853" s="77"/>
      <c r="V3853" s="64"/>
    </row>
    <row r="3854" spans="21:22" x14ac:dyDescent="0.2">
      <c r="U3854" s="77"/>
      <c r="V3854" s="64"/>
    </row>
    <row r="3855" spans="21:22" x14ac:dyDescent="0.2">
      <c r="U3855" s="77"/>
      <c r="V3855" s="64"/>
    </row>
    <row r="3856" spans="21:22" x14ac:dyDescent="0.2">
      <c r="U3856" s="77"/>
      <c r="V3856" s="64"/>
    </row>
    <row r="3857" spans="21:22" x14ac:dyDescent="0.2">
      <c r="U3857" s="77"/>
      <c r="V3857" s="64"/>
    </row>
    <row r="3858" spans="21:22" x14ac:dyDescent="0.2">
      <c r="U3858" s="77"/>
      <c r="V3858" s="64"/>
    </row>
    <row r="3859" spans="21:22" x14ac:dyDescent="0.2">
      <c r="U3859" s="77"/>
      <c r="V3859" s="64"/>
    </row>
    <row r="3860" spans="21:22" x14ac:dyDescent="0.2">
      <c r="U3860" s="77"/>
      <c r="V3860" s="64"/>
    </row>
    <row r="3861" spans="21:22" x14ac:dyDescent="0.2">
      <c r="U3861" s="77"/>
      <c r="V3861" s="64"/>
    </row>
    <row r="3862" spans="21:22" x14ac:dyDescent="0.2">
      <c r="U3862" s="77"/>
      <c r="V3862" s="64"/>
    </row>
    <row r="3863" spans="21:22" x14ac:dyDescent="0.2">
      <c r="U3863" s="77"/>
      <c r="V3863" s="64"/>
    </row>
    <row r="3864" spans="21:22" x14ac:dyDescent="0.2">
      <c r="U3864" s="77"/>
      <c r="V3864" s="64"/>
    </row>
    <row r="3865" spans="21:22" x14ac:dyDescent="0.2">
      <c r="U3865" s="77"/>
      <c r="V3865" s="64"/>
    </row>
    <row r="3866" spans="21:22" x14ac:dyDescent="0.2">
      <c r="U3866" s="77"/>
      <c r="V3866" s="64"/>
    </row>
    <row r="3867" spans="21:22" x14ac:dyDescent="0.2">
      <c r="U3867" s="77"/>
      <c r="V3867" s="64"/>
    </row>
    <row r="3868" spans="21:22" x14ac:dyDescent="0.2">
      <c r="U3868" s="77"/>
      <c r="V3868" s="64"/>
    </row>
    <row r="3869" spans="21:22" x14ac:dyDescent="0.2">
      <c r="U3869" s="77"/>
      <c r="V3869" s="64"/>
    </row>
    <row r="3870" spans="21:22" x14ac:dyDescent="0.2">
      <c r="U3870" s="77"/>
      <c r="V3870" s="64"/>
    </row>
    <row r="3871" spans="21:22" x14ac:dyDescent="0.2">
      <c r="U3871" s="77"/>
      <c r="V3871" s="64"/>
    </row>
    <row r="3872" spans="21:22" x14ac:dyDescent="0.2">
      <c r="U3872" s="77"/>
      <c r="V3872" s="64"/>
    </row>
    <row r="3873" spans="21:22" x14ac:dyDescent="0.2">
      <c r="U3873" s="77"/>
      <c r="V3873" s="64"/>
    </row>
    <row r="3874" spans="21:22" x14ac:dyDescent="0.2">
      <c r="U3874" s="77"/>
      <c r="V3874" s="64"/>
    </row>
    <row r="3875" spans="21:22" x14ac:dyDescent="0.2">
      <c r="U3875" s="77"/>
      <c r="V3875" s="64"/>
    </row>
    <row r="3876" spans="21:22" x14ac:dyDescent="0.2">
      <c r="U3876" s="77"/>
      <c r="V3876" s="64"/>
    </row>
    <row r="3877" spans="21:22" x14ac:dyDescent="0.2">
      <c r="U3877" s="77"/>
      <c r="V3877" s="64"/>
    </row>
    <row r="3878" spans="21:22" x14ac:dyDescent="0.2">
      <c r="U3878" s="77"/>
      <c r="V3878" s="64"/>
    </row>
    <row r="3879" spans="21:22" x14ac:dyDescent="0.2">
      <c r="U3879" s="77"/>
      <c r="V3879" s="64"/>
    </row>
    <row r="3880" spans="21:22" x14ac:dyDescent="0.2">
      <c r="U3880" s="77"/>
      <c r="V3880" s="64"/>
    </row>
    <row r="3881" spans="21:22" x14ac:dyDescent="0.2">
      <c r="U3881" s="77"/>
      <c r="V3881" s="64"/>
    </row>
    <row r="3882" spans="21:22" x14ac:dyDescent="0.2">
      <c r="U3882" s="77"/>
      <c r="V3882" s="64"/>
    </row>
    <row r="3883" spans="21:22" x14ac:dyDescent="0.2">
      <c r="U3883" s="77"/>
      <c r="V3883" s="64"/>
    </row>
    <row r="3884" spans="21:22" x14ac:dyDescent="0.2">
      <c r="U3884" s="77"/>
      <c r="V3884" s="64"/>
    </row>
    <row r="3885" spans="21:22" x14ac:dyDescent="0.2">
      <c r="U3885" s="77"/>
      <c r="V3885" s="64"/>
    </row>
    <row r="3886" spans="21:22" x14ac:dyDescent="0.2">
      <c r="U3886" s="77"/>
      <c r="V3886" s="64"/>
    </row>
    <row r="3887" spans="21:22" x14ac:dyDescent="0.2">
      <c r="U3887" s="77"/>
      <c r="V3887" s="64"/>
    </row>
    <row r="3888" spans="21:22" x14ac:dyDescent="0.2">
      <c r="U3888" s="77"/>
      <c r="V3888" s="64"/>
    </row>
    <row r="3889" spans="21:22" x14ac:dyDescent="0.2">
      <c r="U3889" s="77"/>
      <c r="V3889" s="64"/>
    </row>
    <row r="3890" spans="21:22" x14ac:dyDescent="0.2">
      <c r="U3890" s="77"/>
      <c r="V3890" s="64"/>
    </row>
    <row r="3891" spans="21:22" x14ac:dyDescent="0.2">
      <c r="U3891" s="77"/>
      <c r="V3891" s="64"/>
    </row>
    <row r="3892" spans="21:22" x14ac:dyDescent="0.2">
      <c r="U3892" s="77"/>
      <c r="V3892" s="64"/>
    </row>
    <row r="3893" spans="21:22" x14ac:dyDescent="0.2">
      <c r="U3893" s="77"/>
      <c r="V3893" s="64"/>
    </row>
    <row r="3894" spans="21:22" x14ac:dyDescent="0.2">
      <c r="U3894" s="77"/>
      <c r="V3894" s="64"/>
    </row>
    <row r="3895" spans="21:22" x14ac:dyDescent="0.2">
      <c r="U3895" s="77"/>
      <c r="V3895" s="64"/>
    </row>
    <row r="3896" spans="21:22" x14ac:dyDescent="0.2">
      <c r="U3896" s="77"/>
      <c r="V3896" s="64"/>
    </row>
    <row r="3897" spans="21:22" x14ac:dyDescent="0.2">
      <c r="U3897" s="77"/>
      <c r="V3897" s="64"/>
    </row>
    <row r="3898" spans="21:22" x14ac:dyDescent="0.2">
      <c r="U3898" s="77"/>
      <c r="V3898" s="64"/>
    </row>
    <row r="3899" spans="21:22" x14ac:dyDescent="0.2">
      <c r="U3899" s="77"/>
      <c r="V3899" s="64"/>
    </row>
    <row r="3900" spans="21:22" x14ac:dyDescent="0.2">
      <c r="U3900" s="77"/>
      <c r="V3900" s="64"/>
    </row>
    <row r="3901" spans="21:22" x14ac:dyDescent="0.2">
      <c r="U3901" s="77"/>
      <c r="V3901" s="64"/>
    </row>
    <row r="3902" spans="21:22" x14ac:dyDescent="0.2">
      <c r="U3902" s="77"/>
      <c r="V3902" s="64"/>
    </row>
    <row r="3903" spans="21:22" x14ac:dyDescent="0.2">
      <c r="U3903" s="77"/>
      <c r="V3903" s="64"/>
    </row>
    <row r="3904" spans="21:22" x14ac:dyDescent="0.2">
      <c r="U3904" s="77"/>
      <c r="V3904" s="64"/>
    </row>
    <row r="3905" spans="21:22" x14ac:dyDescent="0.2">
      <c r="U3905" s="77"/>
      <c r="V3905" s="64"/>
    </row>
    <row r="3906" spans="21:22" x14ac:dyDescent="0.2">
      <c r="U3906" s="77"/>
      <c r="V3906" s="64"/>
    </row>
    <row r="3907" spans="21:22" x14ac:dyDescent="0.2">
      <c r="U3907" s="77"/>
      <c r="V3907" s="64"/>
    </row>
    <row r="3908" spans="21:22" x14ac:dyDescent="0.2">
      <c r="U3908" s="77"/>
      <c r="V3908" s="64"/>
    </row>
    <row r="3909" spans="21:22" x14ac:dyDescent="0.2">
      <c r="U3909" s="77"/>
      <c r="V3909" s="64"/>
    </row>
    <row r="3910" spans="21:22" x14ac:dyDescent="0.2">
      <c r="U3910" s="77"/>
      <c r="V3910" s="64"/>
    </row>
    <row r="3911" spans="21:22" x14ac:dyDescent="0.2">
      <c r="U3911" s="77"/>
      <c r="V3911" s="64"/>
    </row>
    <row r="3912" spans="21:22" x14ac:dyDescent="0.2">
      <c r="U3912" s="77"/>
      <c r="V3912" s="64"/>
    </row>
    <row r="3913" spans="21:22" x14ac:dyDescent="0.2">
      <c r="U3913" s="77"/>
      <c r="V3913" s="64"/>
    </row>
    <row r="3914" spans="21:22" x14ac:dyDescent="0.2">
      <c r="U3914" s="77"/>
      <c r="V3914" s="64"/>
    </row>
    <row r="3915" spans="21:22" x14ac:dyDescent="0.2">
      <c r="U3915" s="77"/>
      <c r="V3915" s="64"/>
    </row>
    <row r="3916" spans="21:22" x14ac:dyDescent="0.2">
      <c r="U3916" s="77"/>
      <c r="V3916" s="64"/>
    </row>
    <row r="3917" spans="21:22" x14ac:dyDescent="0.2">
      <c r="U3917" s="77"/>
      <c r="V3917" s="64"/>
    </row>
    <row r="3918" spans="21:22" x14ac:dyDescent="0.2">
      <c r="U3918" s="77"/>
      <c r="V3918" s="64"/>
    </row>
    <row r="3919" spans="21:22" x14ac:dyDescent="0.2">
      <c r="U3919" s="77"/>
      <c r="V3919" s="64"/>
    </row>
    <row r="3920" spans="21:22" x14ac:dyDescent="0.2">
      <c r="U3920" s="77"/>
      <c r="V3920" s="64"/>
    </row>
    <row r="3921" spans="21:22" x14ac:dyDescent="0.2">
      <c r="U3921" s="77"/>
      <c r="V3921" s="64"/>
    </row>
    <row r="3922" spans="21:22" x14ac:dyDescent="0.2">
      <c r="U3922" s="77"/>
      <c r="V3922" s="64"/>
    </row>
    <row r="3923" spans="21:22" x14ac:dyDescent="0.2">
      <c r="U3923" s="77"/>
      <c r="V3923" s="64"/>
    </row>
    <row r="3924" spans="21:22" x14ac:dyDescent="0.2">
      <c r="U3924" s="77"/>
      <c r="V3924" s="64"/>
    </row>
    <row r="3925" spans="21:22" x14ac:dyDescent="0.2">
      <c r="U3925" s="77"/>
      <c r="V3925" s="64"/>
    </row>
    <row r="3926" spans="21:22" x14ac:dyDescent="0.2">
      <c r="U3926" s="77"/>
      <c r="V3926" s="64"/>
    </row>
    <row r="3927" spans="21:22" x14ac:dyDescent="0.2">
      <c r="U3927" s="77"/>
      <c r="V3927" s="64"/>
    </row>
    <row r="3928" spans="21:22" x14ac:dyDescent="0.2">
      <c r="U3928" s="77"/>
      <c r="V3928" s="64"/>
    </row>
    <row r="3929" spans="21:22" x14ac:dyDescent="0.2">
      <c r="U3929" s="77"/>
      <c r="V3929" s="64"/>
    </row>
    <row r="3930" spans="21:22" x14ac:dyDescent="0.2">
      <c r="U3930" s="77"/>
      <c r="V3930" s="64"/>
    </row>
    <row r="3931" spans="21:22" x14ac:dyDescent="0.2">
      <c r="U3931" s="77"/>
      <c r="V3931" s="64"/>
    </row>
    <row r="3932" spans="21:22" x14ac:dyDescent="0.2">
      <c r="U3932" s="77"/>
      <c r="V3932" s="64"/>
    </row>
    <row r="3933" spans="21:22" x14ac:dyDescent="0.2">
      <c r="U3933" s="77"/>
      <c r="V3933" s="64"/>
    </row>
    <row r="3934" spans="21:22" x14ac:dyDescent="0.2">
      <c r="U3934" s="77"/>
      <c r="V3934" s="64"/>
    </row>
    <row r="3935" spans="21:22" x14ac:dyDescent="0.2">
      <c r="U3935" s="77"/>
      <c r="V3935" s="64"/>
    </row>
    <row r="3936" spans="21:22" x14ac:dyDescent="0.2">
      <c r="U3936" s="77"/>
      <c r="V3936" s="64"/>
    </row>
    <row r="3937" spans="21:22" x14ac:dyDescent="0.2">
      <c r="U3937" s="77"/>
      <c r="V3937" s="64"/>
    </row>
    <row r="3938" spans="21:22" x14ac:dyDescent="0.2">
      <c r="U3938" s="77"/>
      <c r="V3938" s="64"/>
    </row>
    <row r="3939" spans="21:22" x14ac:dyDescent="0.2">
      <c r="U3939" s="77"/>
      <c r="V3939" s="64"/>
    </row>
    <row r="3940" spans="21:22" x14ac:dyDescent="0.2">
      <c r="U3940" s="77"/>
      <c r="V3940" s="64"/>
    </row>
    <row r="3941" spans="21:22" x14ac:dyDescent="0.2">
      <c r="U3941" s="77"/>
      <c r="V3941" s="64"/>
    </row>
    <row r="3942" spans="21:22" x14ac:dyDescent="0.2">
      <c r="U3942" s="77"/>
      <c r="V3942" s="64"/>
    </row>
    <row r="3943" spans="21:22" x14ac:dyDescent="0.2">
      <c r="U3943" s="77"/>
      <c r="V3943" s="64"/>
    </row>
    <row r="3944" spans="21:22" x14ac:dyDescent="0.2">
      <c r="U3944" s="77"/>
      <c r="V3944" s="64"/>
    </row>
    <row r="3945" spans="21:22" x14ac:dyDescent="0.2">
      <c r="U3945" s="77"/>
      <c r="V3945" s="64"/>
    </row>
    <row r="3946" spans="21:22" x14ac:dyDescent="0.2">
      <c r="U3946" s="77"/>
      <c r="V3946" s="64"/>
    </row>
    <row r="3947" spans="21:22" x14ac:dyDescent="0.2">
      <c r="U3947" s="77"/>
      <c r="V3947" s="64"/>
    </row>
    <row r="3948" spans="21:22" x14ac:dyDescent="0.2">
      <c r="U3948" s="77"/>
      <c r="V3948" s="64"/>
    </row>
    <row r="3949" spans="21:22" x14ac:dyDescent="0.2">
      <c r="U3949" s="77"/>
      <c r="V3949" s="64"/>
    </row>
    <row r="3950" spans="21:22" x14ac:dyDescent="0.2">
      <c r="U3950" s="77"/>
      <c r="V3950" s="64"/>
    </row>
  </sheetData>
  <sheetProtection sheet="1" objects="1" scenarios="1"/>
  <mergeCells count="1">
    <mergeCell ref="A1:J1"/>
  </mergeCells>
  <conditionalFormatting sqref="C3:C18">
    <cfRule type="expression" dxfId="1594" priority="1">
      <formula>OR(H3="x",I3="x")</formula>
    </cfRule>
  </conditionalFormatting>
  <conditionalFormatting sqref="G3:G18">
    <cfRule type="cellIs" dxfId="1593" priority="7" stopIfTrue="1" operator="between">
      <formula>"r4"</formula>
      <formula>"r4"</formula>
    </cfRule>
    <cfRule type="cellIs" dxfId="1592" priority="8" stopIfTrue="1" operator="between">
      <formula>"r5"</formula>
      <formula>"r6"</formula>
    </cfRule>
    <cfRule type="cellIs" dxfId="1591" priority="9" stopIfTrue="1" operator="between">
      <formula>"r3"</formula>
      <formula>"r3"</formula>
    </cfRule>
  </conditionalFormatting>
  <conditionalFormatting sqref="H3:I18">
    <cfRule type="containsText" dxfId="1590" priority="6" stopIfTrue="1" operator="containsText" text="X">
      <formula>NOT(ISERROR(SEARCH("X",H3)))</formula>
    </cfRule>
  </conditionalFormatting>
  <conditionalFormatting sqref="F3:F18">
    <cfRule type="expression" dxfId="1589" priority="5">
      <formula>OR(H3="x",I3="x")</formula>
    </cfRule>
  </conditionalFormatting>
  <conditionalFormatting sqref="A3:A18">
    <cfRule type="expression" dxfId="1588" priority="4">
      <formula>OR(H3="x",I3="x")</formula>
    </cfRule>
  </conditionalFormatting>
  <conditionalFormatting sqref="B3:B18">
    <cfRule type="expression" dxfId="1587" priority="3">
      <formula>OR($H3="x",$I3="x")</formula>
    </cfRule>
  </conditionalFormatting>
  <conditionalFormatting sqref="D3:E18">
    <cfRule type="expression" dxfId="1586" priority="2">
      <formula>OR(H3="x",I3="x")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4">
    <tabColor rgb="FFFF0000"/>
    <pageSetUpPr fitToPage="1"/>
  </sheetPr>
  <dimension ref="A1:W171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customWidth="1"/>
    <col min="14" max="15" width="5.85546875" style="33" customWidth="1"/>
    <col min="16" max="16" width="11.42578125" style="33" customWidth="1"/>
    <col min="17" max="17" width="11.42578125" style="32" customWidth="1"/>
    <col min="18" max="16384" width="11.42578125" style="32"/>
  </cols>
  <sheetData>
    <row r="1" spans="1:23" ht="37.5" customHeight="1" x14ac:dyDescent="0.2">
      <c r="A1" s="1270" t="s">
        <v>4681</v>
      </c>
      <c r="B1" s="1271"/>
      <c r="C1" s="1271"/>
      <c r="D1" s="1271"/>
      <c r="E1" s="1271"/>
      <c r="F1" s="1271"/>
      <c r="G1" s="1271"/>
      <c r="H1" s="1271"/>
      <c r="I1" s="1271"/>
      <c r="J1" s="1272"/>
      <c r="K1" s="40"/>
      <c r="L1" s="40"/>
    </row>
    <row r="2" spans="1:23" ht="45" x14ac:dyDescent="0.2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 x14ac:dyDescent="0.2">
      <c r="A3" s="56" t="s">
        <v>144</v>
      </c>
      <c r="B3" s="56">
        <v>1</v>
      </c>
      <c r="C3" s="185">
        <v>0.16458333333333333</v>
      </c>
      <c r="D3" s="185">
        <v>0.17847222222222223</v>
      </c>
      <c r="E3" s="79" t="s">
        <v>4682</v>
      </c>
      <c r="F3" s="56" t="str">
        <f>IF('Samedi S2 old'!X9&lt;&gt;"",'Samedi S2 old'!X9,"")</f>
        <v/>
      </c>
      <c r="G3" s="56" t="str">
        <f>IF('Samedi S2 old'!X9&lt;&gt;"",'Samedi S2 old'!A9,"")</f>
        <v/>
      </c>
      <c r="H3" s="56" t="str">
        <f t="shared" ref="H3:H25" si="0">IF(F3="","",INDEX($L$3:$M$40,MATCH(F3,$L$3:$L$38,0),2))</f>
        <v/>
      </c>
      <c r="I3" s="56" t="str">
        <f t="shared" ref="I3:I25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>X</v>
      </c>
      <c r="V3" s="118"/>
      <c r="W3" s="118"/>
    </row>
    <row r="4" spans="1:23" x14ac:dyDescent="0.2">
      <c r="A4" s="44" t="s">
        <v>86</v>
      </c>
      <c r="B4" s="44">
        <v>1</v>
      </c>
      <c r="C4" s="186">
        <v>0.17777777777777778</v>
      </c>
      <c r="D4" s="186">
        <v>0.19166666666666665</v>
      </c>
      <c r="E4" s="80" t="s">
        <v>4683</v>
      </c>
      <c r="F4" s="44" t="str">
        <f>IF('Samedi S2 old'!X13&lt;&gt;"",'Samedi S2 old'!X13,"")</f>
        <v/>
      </c>
      <c r="G4" s="44" t="str">
        <f>IF('Samedi S2 old'!X13&lt;&gt;"",'Samedi S2 old'!A13,"")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>X</v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 x14ac:dyDescent="0.2">
      <c r="A5" s="44" t="s">
        <v>144</v>
      </c>
      <c r="B5" s="44">
        <v>2</v>
      </c>
      <c r="C5" s="186">
        <v>0.18749999999999997</v>
      </c>
      <c r="D5" s="186">
        <v>0.20138888888888887</v>
      </c>
      <c r="E5" s="80" t="s">
        <v>495</v>
      </c>
      <c r="F5" s="44" t="str">
        <f>IF('Samedi S2 old'!S13&lt;&gt;"",'Samedi S2 old'!S13,"")</f>
        <v/>
      </c>
      <c r="G5" s="44" t="str">
        <f>IF('Samedi S2 old'!S13&lt;&gt;"",'Samedi S2 old'!A13,"")</f>
        <v/>
      </c>
      <c r="H5" s="44" t="str">
        <f t="shared" si="0"/>
        <v/>
      </c>
      <c r="I5" s="44" t="str">
        <f t="shared" si="1"/>
        <v/>
      </c>
      <c r="J5" s="45" t="s">
        <v>491</v>
      </c>
      <c r="K5" s="40"/>
      <c r="L5" s="34">
        <v>1003</v>
      </c>
      <c r="M5" s="34" t="str">
        <f t="shared" si="2"/>
        <v>X</v>
      </c>
      <c r="V5" s="118"/>
      <c r="W5" s="118"/>
    </row>
    <row r="6" spans="1:23" x14ac:dyDescent="0.2">
      <c r="A6" s="44" t="s">
        <v>86</v>
      </c>
      <c r="B6" s="44">
        <v>2</v>
      </c>
      <c r="C6" s="186">
        <v>0.1895833333333333</v>
      </c>
      <c r="D6" s="186">
        <v>0.20347222222222219</v>
      </c>
      <c r="E6" s="80" t="s">
        <v>501</v>
      </c>
      <c r="F6" s="44" t="str">
        <f>IF('Samedi S2 old'!S9&lt;&gt;"",'Samedi S2 old'!S9,"")</f>
        <v/>
      </c>
      <c r="G6" s="44" t="str">
        <f>IF('Samedi S2 old'!S9&lt;&gt;"",'Samedi S2 old'!A9,"")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>X</v>
      </c>
      <c r="N6" s="34"/>
      <c r="O6" s="34"/>
      <c r="P6" s="34"/>
      <c r="Q6" s="34"/>
      <c r="V6" s="118"/>
      <c r="W6" s="118"/>
    </row>
    <row r="7" spans="1:23" x14ac:dyDescent="0.2">
      <c r="A7" s="44" t="s">
        <v>144</v>
      </c>
      <c r="B7" s="44">
        <v>3</v>
      </c>
      <c r="C7" s="186">
        <v>0.19444444444444445</v>
      </c>
      <c r="D7" s="186">
        <v>0.20833333333333334</v>
      </c>
      <c r="E7" s="80" t="s">
        <v>4684</v>
      </c>
      <c r="F7" s="44" t="str">
        <f>IF('Samedi S2 old'!N13&lt;&gt;"",'Samedi S2 old'!N13,"")</f>
        <v/>
      </c>
      <c r="G7" s="44" t="str">
        <f>IF('Samedi S2 old'!N13&lt;&gt;"",'Samedi S2 old'!A13,"")</f>
        <v/>
      </c>
      <c r="H7" s="44" t="str">
        <f t="shared" si="0"/>
        <v/>
      </c>
      <c r="I7" s="44" t="str">
        <f t="shared" si="1"/>
        <v/>
      </c>
      <c r="J7" s="45" t="s">
        <v>486</v>
      </c>
      <c r="K7" s="40"/>
      <c r="L7" s="34">
        <v>1005</v>
      </c>
      <c r="M7" s="34" t="str">
        <f t="shared" si="2"/>
        <v>X</v>
      </c>
      <c r="V7" s="118"/>
      <c r="W7" s="118"/>
    </row>
    <row r="8" spans="1:23" x14ac:dyDescent="0.2">
      <c r="A8" s="44" t="s">
        <v>86</v>
      </c>
      <c r="B8" s="44">
        <v>3</v>
      </c>
      <c r="C8" s="186">
        <v>0.20069444444444445</v>
      </c>
      <c r="D8" s="186">
        <v>0.21458333333333335</v>
      </c>
      <c r="E8" s="80" t="s">
        <v>610</v>
      </c>
      <c r="F8" s="44" t="str">
        <f>IF('Samedi S2 old'!N9&lt;&gt;"",'Samedi S2 old'!N9,"")</f>
        <v/>
      </c>
      <c r="G8" s="44" t="str">
        <f>IF('Samedi S2 old'!N9&lt;&gt;"",'Samedi S2 old'!A9,"")</f>
        <v/>
      </c>
      <c r="H8" s="44" t="str">
        <f t="shared" si="0"/>
        <v/>
      </c>
      <c r="I8" s="44" t="str">
        <f t="shared" si="1"/>
        <v/>
      </c>
      <c r="J8" s="700" t="s">
        <v>4685</v>
      </c>
      <c r="L8" s="34">
        <v>1006</v>
      </c>
      <c r="M8" s="34" t="str">
        <f t="shared" si="2"/>
        <v>X</v>
      </c>
      <c r="N8" s="34"/>
      <c r="O8" s="34"/>
      <c r="P8" s="34"/>
      <c r="Q8" s="34"/>
      <c r="V8" s="118"/>
      <c r="W8" s="118"/>
    </row>
    <row r="9" spans="1:23" x14ac:dyDescent="0.2">
      <c r="A9" s="44" t="s">
        <v>86</v>
      </c>
      <c r="B9" s="44">
        <v>4</v>
      </c>
      <c r="C9" s="186">
        <v>0.2097222222222222</v>
      </c>
      <c r="D9" s="186">
        <v>0.22361111111111109</v>
      </c>
      <c r="E9" s="80" t="s">
        <v>519</v>
      </c>
      <c r="F9" s="44" t="str">
        <f>IF('Samedi S2 old'!I13&lt;&gt;"",'Samedi S2 old'!I13,"")</f>
        <v/>
      </c>
      <c r="G9" s="44" t="str">
        <f>IF('Samedi S2 old'!I13&lt;&gt;"",'Samedi S2 old'!A13,"")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 x14ac:dyDescent="0.2">
      <c r="A10" s="44" t="s">
        <v>144</v>
      </c>
      <c r="B10" s="44">
        <v>4</v>
      </c>
      <c r="C10" s="186">
        <v>0.2097222222222222</v>
      </c>
      <c r="D10" s="186">
        <v>0.22361111111111109</v>
      </c>
      <c r="E10" s="80" t="s">
        <v>4686</v>
      </c>
      <c r="F10" s="44" t="str">
        <f>IF('Samedi S2 old'!I9&lt;&gt;"",'Samedi S2 old'!I9,"")</f>
        <v/>
      </c>
      <c r="G10" s="44" t="str">
        <f>IF('Samedi S2 old'!I9&lt;&gt;"",'Samedi S2 old'!A9,"")</f>
        <v/>
      </c>
      <c r="H10" s="44" t="str">
        <f t="shared" si="0"/>
        <v/>
      </c>
      <c r="I10" s="44" t="str">
        <f t="shared" si="1"/>
        <v/>
      </c>
      <c r="J10" s="45" t="s">
        <v>491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 x14ac:dyDescent="0.2">
      <c r="A11" s="44" t="s">
        <v>144</v>
      </c>
      <c r="B11" s="44">
        <v>5</v>
      </c>
      <c r="C11" s="186">
        <v>0.21458333333333332</v>
      </c>
      <c r="D11" s="186">
        <v>0.22847222222222222</v>
      </c>
      <c r="E11" s="80" t="s">
        <v>610</v>
      </c>
      <c r="F11" s="44" t="str">
        <f>IF('Samedi S2 old'!X17&lt;&gt;"",'Samedi S2 old'!X17,"")</f>
        <v/>
      </c>
      <c r="G11" s="44" t="str">
        <f>IF('Samedi S2 old'!X17&lt;&gt;"",'Samedi S2 old'!A17,"")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 x14ac:dyDescent="0.2">
      <c r="A12" s="44" t="s">
        <v>86</v>
      </c>
      <c r="B12" s="44">
        <v>5</v>
      </c>
      <c r="C12" s="186">
        <v>0.21805555555555553</v>
      </c>
      <c r="D12" s="186">
        <v>0.23194444444444443</v>
      </c>
      <c r="E12" s="80" t="s">
        <v>4687</v>
      </c>
      <c r="F12" s="44" t="str">
        <f>IF('Samedi S2 old'!X21&lt;&gt;"",'Samedi S2 old'!X21,"")</f>
        <v/>
      </c>
      <c r="G12" s="44" t="str">
        <f>IF('Samedi S2 old'!X21&lt;&gt;"",'Samedi S2 old'!A21,"")</f>
        <v/>
      </c>
      <c r="H12" s="44" t="str">
        <f t="shared" si="0"/>
        <v/>
      </c>
      <c r="I12" s="44" t="str">
        <f t="shared" si="1"/>
        <v/>
      </c>
      <c r="J12" s="45" t="s">
        <v>486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 x14ac:dyDescent="0.2">
      <c r="A13" s="44" t="s">
        <v>144</v>
      </c>
      <c r="B13" s="44">
        <v>6</v>
      </c>
      <c r="C13" s="186">
        <v>0.22430555555555556</v>
      </c>
      <c r="D13" s="186">
        <v>0.23819444444444446</v>
      </c>
      <c r="E13" s="80" t="s">
        <v>575</v>
      </c>
      <c r="F13" s="44" t="str">
        <f>IF('Samedi S2 old'!S21&lt;&gt;"",'Samedi S2 old'!S21,"")</f>
        <v/>
      </c>
      <c r="G13" s="44" t="str">
        <f>IF('Samedi S2 old'!S21&lt;&gt;"",'Samedi S2 old'!A21,"")</f>
        <v/>
      </c>
      <c r="H13" s="44" t="str">
        <f t="shared" si="0"/>
        <v/>
      </c>
      <c r="I13" s="44" t="str">
        <f t="shared" si="1"/>
        <v/>
      </c>
      <c r="J13" s="45" t="s">
        <v>491</v>
      </c>
      <c r="K13" s="40"/>
      <c r="L13" s="34">
        <v>1011</v>
      </c>
      <c r="M13" s="34" t="str">
        <f t="shared" si="3"/>
        <v/>
      </c>
      <c r="V13" s="118"/>
      <c r="W13" s="118"/>
    </row>
    <row r="14" spans="1:23" x14ac:dyDescent="0.2">
      <c r="A14" s="44" t="s">
        <v>86</v>
      </c>
      <c r="B14" s="44">
        <v>6</v>
      </c>
      <c r="C14" s="186">
        <v>0.22916666666666666</v>
      </c>
      <c r="D14" s="186">
        <v>0.24305555555555555</v>
      </c>
      <c r="E14" s="80" t="s">
        <v>555</v>
      </c>
      <c r="F14" s="44" t="str">
        <f>IF('Samedi S2 old'!S17&lt;&gt;"",'Samedi S2 old'!S17,"")</f>
        <v/>
      </c>
      <c r="G14" s="44" t="str">
        <f>IF('Samedi S2 old'!S17&lt;&gt;"",'Samedi S2 old'!A17,"")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 x14ac:dyDescent="0.2">
      <c r="A15" s="44" t="s">
        <v>144</v>
      </c>
      <c r="B15" s="44">
        <v>7</v>
      </c>
      <c r="C15" s="186">
        <v>0.24444444444444446</v>
      </c>
      <c r="D15" s="186">
        <v>0.25833333333333336</v>
      </c>
      <c r="E15" s="80" t="s">
        <v>521</v>
      </c>
      <c r="F15" s="44" t="str">
        <f>IF('Samedi S2 old'!D9&lt;&gt;"",'Samedi S2 old'!D9,"")</f>
        <v/>
      </c>
      <c r="G15" s="44" t="str">
        <f>IF('Samedi S2 old'!D9&lt;&gt;"",'Samedi S2 old'!A9,"")</f>
        <v/>
      </c>
      <c r="H15" s="44" t="str">
        <f t="shared" si="0"/>
        <v/>
      </c>
      <c r="I15" s="44" t="str">
        <f t="shared" si="1"/>
        <v/>
      </c>
      <c r="J15" s="45" t="s">
        <v>486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x14ac:dyDescent="0.2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610</v>
      </c>
      <c r="F16" s="44" t="str">
        <f>IF('Samedi S2 old'!N21&lt;&gt;"",'Samedi S2 old'!N21,"")</f>
        <v/>
      </c>
      <c r="G16" s="44" t="str">
        <f>IF('Samedi S2 old'!N21&lt;&gt;"",'Samedi S2 old'!A21,"")</f>
        <v/>
      </c>
      <c r="H16" s="44" t="str">
        <f t="shared" si="0"/>
        <v/>
      </c>
      <c r="I16" s="44" t="str">
        <f t="shared" si="1"/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x14ac:dyDescent="0.2">
      <c r="A17" s="44" t="s">
        <v>144</v>
      </c>
      <c r="B17" s="44">
        <v>8</v>
      </c>
      <c r="C17" s="186">
        <v>0.25416666666666665</v>
      </c>
      <c r="D17" s="186">
        <v>0.26805555555555555</v>
      </c>
      <c r="E17" s="80" t="s">
        <v>610</v>
      </c>
      <c r="F17" s="44" t="str">
        <f>IF('Samedi S2 old'!N17&lt;&gt;"",'Samedi S2 old'!N17,"")</f>
        <v/>
      </c>
      <c r="G17" s="44" t="str">
        <f>IF('Samedi S2 old'!N17&lt;&gt;"",'Samedi S2 old'!A17,"")</f>
        <v/>
      </c>
      <c r="H17" s="44" t="str">
        <f t="shared" si="0"/>
        <v/>
      </c>
      <c r="I17" s="44" t="str">
        <f t="shared" si="1"/>
        <v/>
      </c>
      <c r="J17" s="45" t="s">
        <v>491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ht="13.5" thickBot="1" x14ac:dyDescent="0.25">
      <c r="A18" s="362" t="s">
        <v>144</v>
      </c>
      <c r="B18" s="362">
        <v>9</v>
      </c>
      <c r="C18" s="369">
        <v>0.32499999999999996</v>
      </c>
      <c r="D18" s="369">
        <v>0.33888888888888885</v>
      </c>
      <c r="E18" s="367" t="s">
        <v>610</v>
      </c>
      <c r="F18" s="362" t="str">
        <f>IF('Samedi S2 old'!D13&lt;&gt;"",'Samedi S2 old'!D13,"")</f>
        <v/>
      </c>
      <c r="G18" s="362" t="str">
        <f>IF('Samedi S2 old'!D13&lt;&gt;"",'Samedi S2 old'!A13,"")</f>
        <v/>
      </c>
      <c r="H18" s="362" t="str">
        <f t="shared" si="0"/>
        <v/>
      </c>
      <c r="I18" s="362" t="str">
        <f t="shared" si="1"/>
        <v/>
      </c>
      <c r="J18" s="364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ht="13.5" thickTop="1" x14ac:dyDescent="0.2">
      <c r="A19" s="363" t="s">
        <v>86</v>
      </c>
      <c r="B19" s="363">
        <v>8</v>
      </c>
      <c r="C19" s="651">
        <v>0.48541666666666666</v>
      </c>
      <c r="D19" s="651">
        <v>0.4993055555555555</v>
      </c>
      <c r="E19" s="368" t="s">
        <v>555</v>
      </c>
      <c r="F19" s="363" t="str">
        <f>IF('Samedi S2 old'!I17&lt;&gt;"",'Samedi S2 old'!I17,"")</f>
        <v/>
      </c>
      <c r="G19" s="363" t="str">
        <f>IF('Samedi S2 old'!I17&lt;&gt;"",'Samedi S2 old'!A17,"")</f>
        <v/>
      </c>
      <c r="H19" s="363" t="str">
        <f t="shared" si="0"/>
        <v/>
      </c>
      <c r="I19" s="363" t="str">
        <f t="shared" si="1"/>
        <v/>
      </c>
      <c r="J19" s="682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 x14ac:dyDescent="0.2">
      <c r="A20" s="44" t="s">
        <v>144</v>
      </c>
      <c r="B20" s="44">
        <v>10</v>
      </c>
      <c r="C20" s="186">
        <v>0.49513888888888885</v>
      </c>
      <c r="D20" s="186">
        <v>0.50902777777777775</v>
      </c>
      <c r="E20" s="80" t="s">
        <v>610</v>
      </c>
      <c r="F20" s="44" t="str">
        <f>IF('Samedi S2 old'!X29&lt;&gt;"",'Samedi S2 old'!X29,"")</f>
        <v/>
      </c>
      <c r="G20" s="44" t="str">
        <f>IF('Samedi S2 old'!X29&lt;&gt;"",'Samedi S2 old'!A29,"")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 x14ac:dyDescent="0.2">
      <c r="A21" s="44" t="s">
        <v>86</v>
      </c>
      <c r="B21" s="44">
        <v>9</v>
      </c>
      <c r="C21" s="186">
        <v>0.50347222222222221</v>
      </c>
      <c r="D21" s="186">
        <v>0.51736111111111105</v>
      </c>
      <c r="E21" s="80" t="s">
        <v>610</v>
      </c>
      <c r="F21" s="44" t="str">
        <f>IF('Samedi S2 old'!D17&lt;&gt;"",'Samedi S2 old'!D17,"")</f>
        <v/>
      </c>
      <c r="G21" s="44" t="str">
        <f>IF('Samedi S2 old'!D17&lt;&gt;"",'Samedi S2 old'!A17,"")</f>
        <v/>
      </c>
      <c r="H21" s="44" t="str">
        <f t="shared" si="0"/>
        <v/>
      </c>
      <c r="I21" s="44" t="str">
        <f t="shared" si="1"/>
        <v/>
      </c>
      <c r="J21" s="45" t="s">
        <v>486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 x14ac:dyDescent="0.2">
      <c r="A22" s="44" t="s">
        <v>144</v>
      </c>
      <c r="B22" s="44">
        <v>11</v>
      </c>
      <c r="C22" s="186">
        <v>0.50833333333333341</v>
      </c>
      <c r="D22" s="186">
        <v>0.52222222222222225</v>
      </c>
      <c r="E22" s="80" t="s">
        <v>610</v>
      </c>
      <c r="F22" s="44" t="str">
        <f>IF('Samedi S2 old'!X25&lt;&gt;"",'Samedi S2 old'!X25,"")</f>
        <v/>
      </c>
      <c r="G22" s="44" t="str">
        <f>IF('Samedi S2 old'!X25&lt;&gt;"",'Samedi S2 old'!A25,"")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 x14ac:dyDescent="0.2">
      <c r="A23" s="44" t="s">
        <v>144</v>
      </c>
      <c r="B23" s="44">
        <v>12</v>
      </c>
      <c r="C23" s="186">
        <v>0.51041666666666674</v>
      </c>
      <c r="D23" s="186">
        <v>0.52430555555555558</v>
      </c>
      <c r="E23" s="80" t="s">
        <v>610</v>
      </c>
      <c r="F23" s="44" t="str">
        <f>IF('Samedi S2 old'!S29&lt;&gt;"",'Samedi S2 old'!S29,"")</f>
        <v/>
      </c>
      <c r="G23" s="44" t="str">
        <f>IF('Samedi S2 old'!S29&lt;&gt;"",'Samedi S2 old'!A29,"")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 x14ac:dyDescent="0.2">
      <c r="A24" s="44" t="s">
        <v>86</v>
      </c>
      <c r="B24" s="44">
        <v>10</v>
      </c>
      <c r="C24" s="186">
        <v>0.51736111111111105</v>
      </c>
      <c r="D24" s="186">
        <v>0.53125</v>
      </c>
      <c r="E24" s="80" t="s">
        <v>610</v>
      </c>
      <c r="F24" s="44">
        <f>IF('Samedi S2 old'!N29&lt;&gt;"",'Samedi S2 old'!N29,"")</f>
        <v>1019</v>
      </c>
      <c r="G24" s="44" t="str">
        <f>IF('Samedi S2 old'!N29&lt;&gt;"",'Samedi S2 old'!A29,"")</f>
        <v>R1</v>
      </c>
      <c r="H24" s="44" t="str">
        <f t="shared" si="0"/>
        <v/>
      </c>
      <c r="I24" s="44" t="str">
        <f t="shared" si="1"/>
        <v/>
      </c>
      <c r="J24" s="45" t="s">
        <v>486</v>
      </c>
      <c r="K24" s="40"/>
      <c r="L24" s="34">
        <v>1022</v>
      </c>
      <c r="M24" s="34" t="str">
        <f t="shared" si="5"/>
        <v/>
      </c>
      <c r="V24" s="118"/>
      <c r="W24" s="118"/>
    </row>
    <row r="25" spans="1:23" x14ac:dyDescent="0.2">
      <c r="A25" s="46" t="s">
        <v>144</v>
      </c>
      <c r="B25" s="46">
        <v>13</v>
      </c>
      <c r="C25" s="187">
        <v>0.53333333333333333</v>
      </c>
      <c r="D25" s="187">
        <v>0.54722222222222217</v>
      </c>
      <c r="E25" s="81" t="s">
        <v>610</v>
      </c>
      <c r="F25" s="46">
        <f>IF('Samedi S2 old'!S25&lt;&gt;"",'Samedi S2 old'!S25,"")</f>
        <v>1017</v>
      </c>
      <c r="G25" s="46" t="str">
        <f>IF('Samedi S2 old'!S25&lt;&gt;"",'Samedi S2 old'!A25,"")</f>
        <v>R2</v>
      </c>
      <c r="H25" s="46" t="str">
        <f t="shared" si="0"/>
        <v/>
      </c>
      <c r="I25" s="46" t="str">
        <f t="shared" si="1"/>
        <v/>
      </c>
      <c r="J25" s="47" t="s">
        <v>486</v>
      </c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 x14ac:dyDescent="0.2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 x14ac:dyDescent="0.2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 x14ac:dyDescent="0.2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 x14ac:dyDescent="0.2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 x14ac:dyDescent="0.2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 x14ac:dyDescent="0.2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 x14ac:dyDescent="0.2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V33" s="118"/>
      <c r="W33" s="118"/>
    </row>
    <row r="34" spans="1:23" x14ac:dyDescent="0.2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/>
      </c>
      <c r="V34" s="118"/>
      <c r="W34" s="118"/>
    </row>
    <row r="35" spans="1:23" x14ac:dyDescent="0.2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/>
      </c>
      <c r="N35" s="34"/>
      <c r="O35" s="34"/>
      <c r="P35" s="34"/>
      <c r="Q35" s="34"/>
      <c r="V35" s="118"/>
      <c r="W35" s="118"/>
    </row>
    <row r="36" spans="1:23" x14ac:dyDescent="0.2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 x14ac:dyDescent="0.2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 x14ac:dyDescent="0.2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 x14ac:dyDescent="0.2">
      <c r="C40" s="38"/>
      <c r="D40" s="37"/>
      <c r="E40" s="39"/>
      <c r="F40" s="36"/>
      <c r="G40" s="37"/>
      <c r="H40" s="300"/>
      <c r="I40" s="300"/>
      <c r="J40" s="300"/>
      <c r="K40" s="40"/>
    </row>
    <row r="41" spans="1:23" x14ac:dyDescent="0.2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 x14ac:dyDescent="0.2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 x14ac:dyDescent="0.2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 x14ac:dyDescent="0.2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 x14ac:dyDescent="0.2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 x14ac:dyDescent="0.2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 x14ac:dyDescent="0.2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 x14ac:dyDescent="0.2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 x14ac:dyDescent="0.2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 x14ac:dyDescent="0.2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 x14ac:dyDescent="0.2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 x14ac:dyDescent="0.2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3">
    <cfRule type="containsText" dxfId="1585" priority="77" stopIfTrue="1" operator="containsText" text="X">
      <formula>NOT(ISERROR(SEARCH("X",H3)))</formula>
    </cfRule>
  </conditionalFormatting>
  <conditionalFormatting sqref="A3">
    <cfRule type="expression" dxfId="1584" priority="75">
      <formula>OR(H3="x",I3="x")</formula>
    </cfRule>
  </conditionalFormatting>
  <conditionalFormatting sqref="B3">
    <cfRule type="expression" dxfId="1583" priority="74">
      <formula>OR($H3="x",$I3="x")</formula>
    </cfRule>
  </conditionalFormatting>
  <conditionalFormatting sqref="C3">
    <cfRule type="expression" dxfId="1582" priority="72">
      <formula>OR(H3="x",I3="x")</formula>
    </cfRule>
  </conditionalFormatting>
  <conditionalFormatting sqref="E3">
    <cfRule type="expression" dxfId="1581" priority="70">
      <formula>OR(H3="x",I3="x")</formula>
    </cfRule>
  </conditionalFormatting>
  <conditionalFormatting sqref="G3">
    <cfRule type="cellIs" dxfId="1580" priority="59" stopIfTrue="1" operator="between">
      <formula>"r3"</formula>
      <formula>"r4"</formula>
    </cfRule>
    <cfRule type="cellIs" dxfId="1579" priority="60" stopIfTrue="1" operator="between">
      <formula>"r5"</formula>
      <formula>"r6"</formula>
    </cfRule>
    <cfRule type="cellIs" dxfId="1578" priority="61" stopIfTrue="1" operator="between">
      <formula>"r1"</formula>
      <formula>"r2"</formula>
    </cfRule>
  </conditionalFormatting>
  <conditionalFormatting sqref="F3">
    <cfRule type="expression" dxfId="1577" priority="58">
      <formula>OR(H3="x",I3="x")</formula>
    </cfRule>
  </conditionalFormatting>
  <conditionalFormatting sqref="H4:I25">
    <cfRule type="containsText" dxfId="1576" priority="13" stopIfTrue="1" operator="containsText" text="X">
      <formula>NOT(ISERROR(SEARCH("X",H4)))</formula>
    </cfRule>
  </conditionalFormatting>
  <conditionalFormatting sqref="A4:A25">
    <cfRule type="expression" dxfId="1575" priority="12">
      <formula>OR(H4="x",I4="x")</formula>
    </cfRule>
  </conditionalFormatting>
  <conditionalFormatting sqref="B4:B25">
    <cfRule type="expression" dxfId="1574" priority="11">
      <formula>OR($H4="x",$I4="x")</formula>
    </cfRule>
  </conditionalFormatting>
  <conditionalFormatting sqref="C4:C25">
    <cfRule type="expression" dxfId="1573" priority="10">
      <formula>OR(H4="x",I4="x")</formula>
    </cfRule>
  </conditionalFormatting>
  <conditionalFormatting sqref="E4:E25">
    <cfRule type="expression" dxfId="1572" priority="9">
      <formula>OR(H4="x",I4="x")</formula>
    </cfRule>
  </conditionalFormatting>
  <conditionalFormatting sqref="G4:G25">
    <cfRule type="cellIs" dxfId="1571" priority="6" stopIfTrue="1" operator="between">
      <formula>"r3"</formula>
      <formula>"r4"</formula>
    </cfRule>
    <cfRule type="cellIs" dxfId="1570" priority="7" stopIfTrue="1" operator="between">
      <formula>"r5"</formula>
      <formula>"r6"</formula>
    </cfRule>
    <cfRule type="cellIs" dxfId="1569" priority="8" stopIfTrue="1" operator="between">
      <formula>"r1"</formula>
      <formula>"r2"</formula>
    </cfRule>
  </conditionalFormatting>
  <conditionalFormatting sqref="F4:F25">
    <cfRule type="expression" dxfId="1568" priority="5">
      <formula>OR(H4="x",I4="x")</formula>
    </cfRule>
  </conditionalFormatting>
  <conditionalFormatting sqref="D3">
    <cfRule type="expression" dxfId="1567" priority="2">
      <formula>OR(I3="x",J3="x")</formula>
    </cfRule>
  </conditionalFormatting>
  <conditionalFormatting sqref="D4:D25">
    <cfRule type="expression" dxfId="1566" priority="1">
      <formula>OR(I4="x",J4="x")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CDAC-BC54-4958-950D-6FA14C40AE58}">
  <sheetPr codeName="Feuil2">
    <pageSetUpPr fitToPage="1"/>
  </sheetPr>
  <dimension ref="A1:M35"/>
  <sheetViews>
    <sheetView workbookViewId="0">
      <selection sqref="A1:J1"/>
    </sheetView>
  </sheetViews>
  <sheetFormatPr baseColWidth="10" defaultColWidth="11.42578125" defaultRowHeight="12.75" x14ac:dyDescent="0.2"/>
  <cols>
    <col min="1" max="1" width="8.42578125" customWidth="1"/>
    <col min="2" max="2" width="7.7109375" customWidth="1"/>
    <col min="3" max="3" width="7.85546875" customWidth="1"/>
    <col min="5" max="5" width="23" bestFit="1" customWidth="1"/>
    <col min="8" max="9" width="5.85546875" customWidth="1"/>
    <col min="11" max="16" width="0" hidden="1" customWidth="1"/>
  </cols>
  <sheetData>
    <row r="1" spans="1:13" x14ac:dyDescent="0.2">
      <c r="A1" s="1252"/>
      <c r="B1" s="1273"/>
      <c r="C1" s="1273"/>
      <c r="D1" s="1273"/>
      <c r="E1" s="1273"/>
      <c r="F1" s="1273"/>
      <c r="G1" s="1273"/>
      <c r="H1" s="1273"/>
      <c r="I1" s="1273"/>
      <c r="J1" s="1274"/>
      <c r="L1" t="s">
        <v>4688</v>
      </c>
    </row>
    <row r="2" spans="1:13" ht="30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3" x14ac:dyDescent="0.2">
      <c r="A3" s="41" t="s">
        <v>144</v>
      </c>
      <c r="B3" s="41">
        <v>1</v>
      </c>
      <c r="C3" s="42">
        <v>0.16388888888888889</v>
      </c>
      <c r="D3" s="763" t="s">
        <v>352</v>
      </c>
      <c r="E3" s="83" t="s">
        <v>610</v>
      </c>
      <c r="F3" s="41" t="str">
        <f>IF('Samedi S6'!X9&lt;&gt;"",'Samedi S6'!X9,"")</f>
        <v/>
      </c>
      <c r="G3" s="44" t="str">
        <f>IF('Samedi S6'!X9&lt;&gt;"",'Samedi S6'!A9,"")</f>
        <v/>
      </c>
      <c r="H3" s="747" t="str">
        <f t="shared" ref="H3:H16" si="0">IF(F3="","",INDEX($L$3:$M$37,MATCH(F3,$L$3:$L$35,0),2))</f>
        <v/>
      </c>
      <c r="I3" s="747" t="str">
        <f t="shared" ref="I3:I16" si="1">IF(F3="","",INDEX($L$3:$M$37,MATCH(F3,$L$3:$L$35,0),2))</f>
        <v/>
      </c>
      <c r="J3" s="41"/>
      <c r="K3" s="764"/>
      <c r="L3" s="34">
        <v>1001</v>
      </c>
      <c r="M3" t="str">
        <f t="shared" ref="M3:M8" si="2">IF(WEEKDAY($A$1)=2,"X","")</f>
        <v/>
      </c>
    </row>
    <row r="4" spans="1:13" x14ac:dyDescent="0.2">
      <c r="A4" s="41" t="s">
        <v>86</v>
      </c>
      <c r="B4" s="41">
        <v>1</v>
      </c>
      <c r="C4" s="42">
        <v>0.17569444444444443</v>
      </c>
      <c r="D4" s="763" t="s">
        <v>322</v>
      </c>
      <c r="E4" s="83" t="s">
        <v>597</v>
      </c>
      <c r="F4" s="41" t="str">
        <f>IF('Samedi S6'!X13&lt;&gt;"",'Samedi S6'!X13,"")</f>
        <v/>
      </c>
      <c r="G4" s="44" t="str">
        <f>IF('Samedi S6'!X13&lt;&gt;"",'Samedi S6'!A13,"")</f>
        <v/>
      </c>
      <c r="H4" s="747" t="str">
        <f t="shared" si="0"/>
        <v/>
      </c>
      <c r="I4" s="747" t="str">
        <f t="shared" si="1"/>
        <v/>
      </c>
      <c r="J4" s="41"/>
      <c r="L4" s="34">
        <v>1002</v>
      </c>
      <c r="M4" t="str">
        <f t="shared" si="2"/>
        <v/>
      </c>
    </row>
    <row r="5" spans="1:13" x14ac:dyDescent="0.2">
      <c r="A5" s="41" t="s">
        <v>144</v>
      </c>
      <c r="B5" s="41">
        <v>2</v>
      </c>
      <c r="C5" s="42">
        <v>0.18541666666666665</v>
      </c>
      <c r="D5" s="763" t="s">
        <v>287</v>
      </c>
      <c r="E5" s="83" t="s">
        <v>4690</v>
      </c>
      <c r="F5" s="41" t="str">
        <f>IF('Samedi S6'!X17&lt;&gt;"",'Samedi S6'!X17,"")</f>
        <v/>
      </c>
      <c r="G5" s="44" t="str">
        <f>IF('Samedi S6'!X17&lt;&gt;"",'Samedi S6'!A17,"")</f>
        <v/>
      </c>
      <c r="H5" s="747" t="str">
        <f t="shared" si="0"/>
        <v/>
      </c>
      <c r="I5" s="747" t="str">
        <f t="shared" si="1"/>
        <v/>
      </c>
      <c r="J5" s="41"/>
      <c r="L5" s="34">
        <v>1003</v>
      </c>
      <c r="M5" t="str">
        <f t="shared" si="2"/>
        <v/>
      </c>
    </row>
    <row r="6" spans="1:13" x14ac:dyDescent="0.2">
      <c r="A6" s="41" t="s">
        <v>86</v>
      </c>
      <c r="B6" s="41">
        <v>2</v>
      </c>
      <c r="C6" s="42">
        <v>0.1902777777777778</v>
      </c>
      <c r="D6" s="763" t="s">
        <v>288</v>
      </c>
      <c r="E6" s="83" t="s">
        <v>4691</v>
      </c>
      <c r="F6" s="41" t="str">
        <f>IF('Samedi S6'!S9&lt;&gt;"",'Samedi S6'!S9,"")</f>
        <v/>
      </c>
      <c r="G6" s="44" t="str">
        <f>IF('Samedi S6'!S9&lt;&gt;"",'Samedi S6'!A9,"")</f>
        <v/>
      </c>
      <c r="H6" s="747" t="str">
        <f t="shared" si="0"/>
        <v/>
      </c>
      <c r="I6" s="747" t="str">
        <f t="shared" si="1"/>
        <v/>
      </c>
      <c r="J6" s="41"/>
      <c r="L6" s="34">
        <v>1004</v>
      </c>
      <c r="M6" t="str">
        <f t="shared" si="2"/>
        <v/>
      </c>
    </row>
    <row r="7" spans="1:13" x14ac:dyDescent="0.2">
      <c r="A7" s="41" t="s">
        <v>144</v>
      </c>
      <c r="B7" s="41">
        <v>3</v>
      </c>
      <c r="C7" s="42">
        <v>0.19097222222222224</v>
      </c>
      <c r="D7" s="763" t="s">
        <v>290</v>
      </c>
      <c r="E7" s="83" t="s">
        <v>570</v>
      </c>
      <c r="F7" s="41" t="str">
        <f>IF('Samedi S6'!S13&lt;&gt;"",'Samedi S6'!S13,"")</f>
        <v/>
      </c>
      <c r="G7" s="44" t="str">
        <f>IF('Samedi S6'!S13&lt;&gt;"",'Samedi S6'!A13,"")</f>
        <v/>
      </c>
      <c r="H7" s="747" t="str">
        <f t="shared" si="0"/>
        <v/>
      </c>
      <c r="I7" s="747" t="str">
        <f t="shared" si="1"/>
        <v/>
      </c>
      <c r="J7" s="41"/>
      <c r="L7" s="34">
        <v>1005</v>
      </c>
      <c r="M7" t="str">
        <f t="shared" si="2"/>
        <v/>
      </c>
    </row>
    <row r="8" spans="1:13" x14ac:dyDescent="0.2">
      <c r="A8" s="41" t="s">
        <v>144</v>
      </c>
      <c r="B8" s="41">
        <v>4</v>
      </c>
      <c r="C8" s="42">
        <v>0.19583333333333333</v>
      </c>
      <c r="D8" s="763" t="s">
        <v>327</v>
      </c>
      <c r="E8" s="83" t="s">
        <v>521</v>
      </c>
      <c r="F8" s="41" t="str">
        <f>IF('Samedi S6'!S17&lt;&gt;"",'Samedi S6'!S17,"")</f>
        <v/>
      </c>
      <c r="G8" s="44" t="str">
        <f>IF('Samedi S6'!S17&lt;&gt;"",'Samedi S6'!A17,"")</f>
        <v/>
      </c>
      <c r="H8" s="747" t="str">
        <f t="shared" si="0"/>
        <v/>
      </c>
      <c r="I8" s="747" t="str">
        <f t="shared" si="1"/>
        <v/>
      </c>
      <c r="J8" s="41"/>
      <c r="L8" s="34">
        <v>1006</v>
      </c>
      <c r="M8" t="str">
        <f t="shared" si="2"/>
        <v/>
      </c>
    </row>
    <row r="9" spans="1:13" x14ac:dyDescent="0.2">
      <c r="A9" s="41" t="s">
        <v>144</v>
      </c>
      <c r="B9" s="41">
        <v>5</v>
      </c>
      <c r="C9" s="42">
        <v>0.2</v>
      </c>
      <c r="D9" s="763" t="s">
        <v>293</v>
      </c>
      <c r="E9" s="83" t="s">
        <v>4644</v>
      </c>
      <c r="F9" s="41" t="str">
        <f>IF('Samedi S6'!N9&lt;&gt;"",'Samedi S6'!N9,"")</f>
        <v/>
      </c>
      <c r="G9" s="44" t="str">
        <f>IF('Samedi S6'!N9&lt;&gt;"",'Samedi S6'!A9,"")</f>
        <v/>
      </c>
      <c r="H9" s="747" t="str">
        <f t="shared" si="0"/>
        <v/>
      </c>
      <c r="I9" s="747" t="str">
        <f t="shared" si="1"/>
        <v/>
      </c>
      <c r="J9" s="41"/>
      <c r="L9" s="34">
        <v>1007</v>
      </c>
      <c r="M9" t="str">
        <f t="shared" ref="M9:M14" si="3">IF(WEEKDAY($A$1)=3,"X","")</f>
        <v/>
      </c>
    </row>
    <row r="10" spans="1:13" x14ac:dyDescent="0.2">
      <c r="A10" s="41" t="s">
        <v>86</v>
      </c>
      <c r="B10" s="41">
        <v>3</v>
      </c>
      <c r="C10" s="42">
        <v>0.2013888888888889</v>
      </c>
      <c r="D10" s="763" t="s">
        <v>294</v>
      </c>
      <c r="E10" s="83" t="s">
        <v>487</v>
      </c>
      <c r="F10" s="41" t="str">
        <f>IF('Samedi S6'!N13&lt;&gt;"",'Samedi S6'!N13,"")</f>
        <v/>
      </c>
      <c r="G10" s="44" t="str">
        <f>IF('Samedi S6'!N13&lt;&gt;"",'Samedi S6'!A13,"")</f>
        <v/>
      </c>
      <c r="H10" s="747" t="str">
        <f t="shared" si="0"/>
        <v/>
      </c>
      <c r="I10" s="747" t="str">
        <f t="shared" si="1"/>
        <v/>
      </c>
      <c r="J10" s="41"/>
      <c r="L10" s="34">
        <v>1008</v>
      </c>
      <c r="M10" t="str">
        <f t="shared" si="3"/>
        <v/>
      </c>
    </row>
    <row r="11" spans="1:13" x14ac:dyDescent="0.2">
      <c r="A11" s="41" t="s">
        <v>86</v>
      </c>
      <c r="B11" s="41">
        <v>4</v>
      </c>
      <c r="C11" s="42">
        <v>0.2097222222222222</v>
      </c>
      <c r="D11" s="763" t="s">
        <v>401</v>
      </c>
      <c r="E11" s="83" t="s">
        <v>4692</v>
      </c>
      <c r="F11" s="41" t="str">
        <f>IF('Samedi S6'!N17&lt;&gt;"",'Samedi S6'!N17,"")</f>
        <v/>
      </c>
      <c r="G11" s="44" t="str">
        <f>IF('Samedi S6'!N17&lt;&gt;"",'Samedi S6'!A17,"")</f>
        <v/>
      </c>
      <c r="H11" s="747" t="str">
        <f t="shared" si="0"/>
        <v/>
      </c>
      <c r="I11" s="747" t="str">
        <f t="shared" si="1"/>
        <v/>
      </c>
      <c r="J11" s="41"/>
      <c r="L11" s="34">
        <v>1009</v>
      </c>
      <c r="M11" t="str">
        <f t="shared" si="3"/>
        <v/>
      </c>
    </row>
    <row r="12" spans="1:13" x14ac:dyDescent="0.2">
      <c r="A12" s="41" t="s">
        <v>86</v>
      </c>
      <c r="B12" s="41">
        <v>5</v>
      </c>
      <c r="C12" s="42">
        <v>0.2159722222222222</v>
      </c>
      <c r="D12" s="763" t="s">
        <v>402</v>
      </c>
      <c r="E12" s="83" t="s">
        <v>610</v>
      </c>
      <c r="F12" s="41" t="str">
        <f>IF('Samedi S6'!I9&lt;&gt;"",'Samedi S6'!I9,"")</f>
        <v/>
      </c>
      <c r="G12" s="44" t="str">
        <f>IF('Samedi S6'!I9&lt;&gt;"",'Samedi S6'!A9,"")</f>
        <v/>
      </c>
      <c r="H12" s="747" t="str">
        <f t="shared" si="0"/>
        <v/>
      </c>
      <c r="I12" s="747" t="str">
        <f t="shared" si="1"/>
        <v/>
      </c>
      <c r="J12" s="41"/>
      <c r="L12" s="34">
        <v>1010</v>
      </c>
      <c r="M12" t="str">
        <f t="shared" si="3"/>
        <v/>
      </c>
    </row>
    <row r="13" spans="1:13" x14ac:dyDescent="0.2">
      <c r="A13" s="41" t="s">
        <v>144</v>
      </c>
      <c r="B13" s="41">
        <v>6</v>
      </c>
      <c r="C13" s="42">
        <v>0.21736111111111109</v>
      </c>
      <c r="D13" s="763" t="s">
        <v>403</v>
      </c>
      <c r="E13" s="83" t="s">
        <v>495</v>
      </c>
      <c r="F13" s="41" t="str">
        <f>IF('Samedi S6'!X21&lt;&gt;"",'Samedi S6'!X21,"")</f>
        <v/>
      </c>
      <c r="G13" s="44" t="str">
        <f>IF('Samedi S6'!X21&lt;&gt;"",'Samedi S6'!A21,"")</f>
        <v/>
      </c>
      <c r="H13" s="747" t="str">
        <f t="shared" si="0"/>
        <v/>
      </c>
      <c r="I13" s="747" t="str">
        <f t="shared" si="1"/>
        <v/>
      </c>
      <c r="J13" s="41"/>
      <c r="L13" s="34">
        <v>1011</v>
      </c>
      <c r="M13" t="str">
        <f t="shared" si="3"/>
        <v/>
      </c>
    </row>
    <row r="14" spans="1:13" x14ac:dyDescent="0.2">
      <c r="A14" s="41" t="s">
        <v>144</v>
      </c>
      <c r="B14" s="41">
        <v>7</v>
      </c>
      <c r="C14" s="42">
        <v>0.2298611111111111</v>
      </c>
      <c r="D14" s="763" t="s">
        <v>306</v>
      </c>
      <c r="E14" s="83" t="s">
        <v>4693</v>
      </c>
      <c r="F14" s="41" t="str">
        <f>IF('Samedi S6'!X25&lt;&gt;"",'Samedi S6'!X25,"")</f>
        <v/>
      </c>
      <c r="G14" s="44" t="str">
        <f>IF('Samedi S6'!X25&lt;&gt;"",'Samedi S6'!A25,"")</f>
        <v/>
      </c>
      <c r="H14" s="747" t="str">
        <f t="shared" si="0"/>
        <v/>
      </c>
      <c r="I14" s="747" t="str">
        <f t="shared" si="1"/>
        <v/>
      </c>
      <c r="J14" s="41"/>
      <c r="L14" s="34">
        <v>1012</v>
      </c>
      <c r="M14" t="str">
        <f t="shared" si="3"/>
        <v/>
      </c>
    </row>
    <row r="15" spans="1:13" x14ac:dyDescent="0.2">
      <c r="A15" s="41" t="s">
        <v>86</v>
      </c>
      <c r="B15" s="41">
        <v>6</v>
      </c>
      <c r="C15" s="42">
        <v>0.26041666666666663</v>
      </c>
      <c r="D15" s="763" t="s">
        <v>406</v>
      </c>
      <c r="E15" s="83" t="s">
        <v>4694</v>
      </c>
      <c r="F15" s="41" t="str">
        <f>IF('Samedi S6'!S21&lt;&gt;"",'Samedi S6'!S21,"")</f>
        <v/>
      </c>
      <c r="G15" s="44" t="str">
        <f>IF('Samedi S6'!S21&lt;&gt;"",'Samedi S6'!A21,"")</f>
        <v/>
      </c>
      <c r="H15" s="747" t="str">
        <f t="shared" si="0"/>
        <v/>
      </c>
      <c r="I15" s="747" t="str">
        <f t="shared" si="1"/>
        <v/>
      </c>
      <c r="J15" s="41"/>
      <c r="L15" s="34">
        <v>1013</v>
      </c>
      <c r="M15" t="str">
        <f t="shared" ref="M15:M20" si="4">IF(WEEKDAY($A$1)=4,"X","")</f>
        <v/>
      </c>
    </row>
    <row r="16" spans="1:13" x14ac:dyDescent="0.2">
      <c r="A16" s="41" t="s">
        <v>144</v>
      </c>
      <c r="B16" s="41">
        <v>8</v>
      </c>
      <c r="C16" s="42">
        <v>0.26111111111111107</v>
      </c>
      <c r="D16" s="763" t="s">
        <v>408</v>
      </c>
      <c r="E16" s="83" t="s">
        <v>610</v>
      </c>
      <c r="F16" s="41" t="str">
        <f>IF('Samedi S6'!S25&lt;&gt;"",'Samedi S6'!S25,"")</f>
        <v/>
      </c>
      <c r="G16" s="44" t="str">
        <f>IF('Samedi S6'!S25&lt;&gt;"",'Samedi S6'!A25,"")</f>
        <v/>
      </c>
      <c r="H16" s="747" t="str">
        <f t="shared" si="0"/>
        <v/>
      </c>
      <c r="I16" s="747" t="str">
        <f t="shared" si="1"/>
        <v/>
      </c>
      <c r="J16" s="41"/>
      <c r="L16" s="34">
        <v>1014</v>
      </c>
      <c r="M16" t="str">
        <f t="shared" si="4"/>
        <v/>
      </c>
    </row>
    <row r="17" spans="12:13" x14ac:dyDescent="0.2">
      <c r="L17" s="34">
        <v>1015</v>
      </c>
      <c r="M17" t="str">
        <f t="shared" si="4"/>
        <v/>
      </c>
    </row>
    <row r="18" spans="12:13" x14ac:dyDescent="0.2">
      <c r="L18" s="34">
        <v>1016</v>
      </c>
      <c r="M18" t="str">
        <f t="shared" si="4"/>
        <v/>
      </c>
    </row>
    <row r="19" spans="12:13" x14ac:dyDescent="0.2">
      <c r="L19" s="34">
        <v>1017</v>
      </c>
      <c r="M19" t="str">
        <f t="shared" si="4"/>
        <v/>
      </c>
    </row>
    <row r="20" spans="12:13" x14ac:dyDescent="0.2">
      <c r="L20" s="34">
        <v>1018</v>
      </c>
      <c r="M20" t="str">
        <f t="shared" si="4"/>
        <v/>
      </c>
    </row>
    <row r="21" spans="12:13" x14ac:dyDescent="0.2">
      <c r="L21" s="34">
        <v>1019</v>
      </c>
      <c r="M21" t="str">
        <f t="shared" ref="M21:M26" si="5">IF(WEEKDAY($A$1)=5,"X","")</f>
        <v/>
      </c>
    </row>
    <row r="22" spans="12:13" x14ac:dyDescent="0.2">
      <c r="L22" s="34">
        <v>1020</v>
      </c>
      <c r="M22" t="str">
        <f t="shared" si="5"/>
        <v/>
      </c>
    </row>
    <row r="23" spans="12:13" x14ac:dyDescent="0.2">
      <c r="L23" s="34">
        <v>1021</v>
      </c>
      <c r="M23" t="str">
        <f t="shared" si="5"/>
        <v/>
      </c>
    </row>
    <row r="24" spans="12:13" x14ac:dyDescent="0.2">
      <c r="L24" s="34">
        <v>1022</v>
      </c>
      <c r="M24" t="str">
        <f t="shared" si="5"/>
        <v/>
      </c>
    </row>
    <row r="25" spans="12:13" x14ac:dyDescent="0.2">
      <c r="L25" s="34">
        <v>1023</v>
      </c>
      <c r="M25" t="str">
        <f t="shared" si="5"/>
        <v/>
      </c>
    </row>
    <row r="26" spans="12:13" x14ac:dyDescent="0.2">
      <c r="L26" s="34">
        <v>1024</v>
      </c>
      <c r="M26" t="str">
        <f t="shared" si="5"/>
        <v/>
      </c>
    </row>
    <row r="27" spans="12:13" x14ac:dyDescent="0.2">
      <c r="L27" s="34">
        <v>1025</v>
      </c>
      <c r="M27" t="str">
        <f t="shared" ref="M27:M32" si="6">IF(WEEKDAY($A$1)=6,"X","")</f>
        <v/>
      </c>
    </row>
    <row r="28" spans="12:13" x14ac:dyDescent="0.2">
      <c r="L28" s="34">
        <v>1026</v>
      </c>
      <c r="M28" t="str">
        <f t="shared" si="6"/>
        <v/>
      </c>
    </row>
    <row r="29" spans="12:13" x14ac:dyDescent="0.2">
      <c r="L29" s="34">
        <v>1027</v>
      </c>
      <c r="M29" t="str">
        <f t="shared" si="6"/>
        <v/>
      </c>
    </row>
    <row r="30" spans="12:13" x14ac:dyDescent="0.2">
      <c r="L30" s="34">
        <v>1028</v>
      </c>
      <c r="M30" t="str">
        <f t="shared" si="6"/>
        <v/>
      </c>
    </row>
    <row r="31" spans="12:13" x14ac:dyDescent="0.2">
      <c r="L31" s="34">
        <v>1029</v>
      </c>
      <c r="M31" t="str">
        <f t="shared" si="6"/>
        <v/>
      </c>
    </row>
    <row r="32" spans="12:13" x14ac:dyDescent="0.2">
      <c r="L32" s="34">
        <v>1030</v>
      </c>
      <c r="M32" t="str">
        <f t="shared" si="6"/>
        <v/>
      </c>
    </row>
    <row r="33" spans="12:13" x14ac:dyDescent="0.2">
      <c r="L33" s="34">
        <v>1031</v>
      </c>
      <c r="M33" t="str">
        <f>IF(WEEKDAY($A$1)=7,"X","")</f>
        <v>X</v>
      </c>
    </row>
    <row r="34" spans="12:13" x14ac:dyDescent="0.2">
      <c r="L34" s="34">
        <v>1032</v>
      </c>
      <c r="M34" t="str">
        <f>IF(WEEKDAY($A$1)=7,"X","")</f>
        <v>X</v>
      </c>
    </row>
    <row r="35" spans="12:13" x14ac:dyDescent="0.2">
      <c r="L35" s="34">
        <v>1033</v>
      </c>
      <c r="M35" t="str">
        <f>IF(WEEKDAY($A$1)=7,"X","")</f>
        <v>X</v>
      </c>
    </row>
  </sheetData>
  <sheetProtection sheet="1" objects="1" scenarios="1"/>
  <mergeCells count="1">
    <mergeCell ref="A1:J1"/>
  </mergeCells>
  <phoneticPr fontId="3" type="noConversion"/>
  <conditionalFormatting sqref="G3:G16">
    <cfRule type="cellIs" dxfId="1565" priority="9" stopIfTrue="1" operator="between">
      <formula>"r3"</formula>
      <formula>"r4"</formula>
    </cfRule>
    <cfRule type="cellIs" dxfId="1564" priority="10" stopIfTrue="1" operator="between">
      <formula>"r5"</formula>
      <formula>"r6"</formula>
    </cfRule>
    <cfRule type="cellIs" dxfId="1563" priority="11" stopIfTrue="1" operator="between">
      <formula>"r1"</formula>
      <formula>"r2"</formula>
    </cfRule>
  </conditionalFormatting>
  <conditionalFormatting sqref="H3:J16">
    <cfRule type="containsText" dxfId="1562" priority="8" stopIfTrue="1" operator="containsText" text="X">
      <formula>NOT(ISERROR(SEARCH("X",H3)))</formula>
    </cfRule>
  </conditionalFormatting>
  <conditionalFormatting sqref="F3:F16">
    <cfRule type="expression" dxfId="1561" priority="7">
      <formula>OR(H3="x",I3="x")</formula>
    </cfRule>
  </conditionalFormatting>
  <conditionalFormatting sqref="E3:E16">
    <cfRule type="expression" dxfId="1560" priority="6">
      <formula>OR(H3="x",I3="x")</formula>
    </cfRule>
  </conditionalFormatting>
  <conditionalFormatting sqref="C3:D16">
    <cfRule type="expression" dxfId="1559" priority="12">
      <formula>OR(H3="x",I3="x")</formula>
    </cfRule>
  </conditionalFormatting>
  <conditionalFormatting sqref="A3:B16">
    <cfRule type="expression" dxfId="1558" priority="13">
      <formula>OR(I3="x",H3="x")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598D-1EFC-4D09-B3EE-66DA57B6A251}">
  <sheetPr codeName="Feuil10"/>
  <dimension ref="A1:AM133"/>
  <sheetViews>
    <sheetView workbookViewId="0">
      <selection sqref="A1:Z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2.85546875" style="85" bestFit="1" customWidth="1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 x14ac:dyDescent="0.3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 x14ac:dyDescent="0.35">
      <c r="A2" s="117" t="s">
        <v>392</v>
      </c>
      <c r="D2" s="85" t="s">
        <v>1</v>
      </c>
    </row>
    <row r="3" spans="1:39" ht="33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 x14ac:dyDescent="0.4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 x14ac:dyDescent="0.4">
      <c r="A5" s="885" t="s">
        <v>8</v>
      </c>
      <c r="B5" s="104"/>
      <c r="C5" s="845"/>
      <c r="D5" s="877"/>
      <c r="E5" s="934"/>
      <c r="F5" s="609"/>
      <c r="G5" s="176"/>
      <c r="H5" s="843"/>
      <c r="I5" s="878"/>
      <c r="J5" s="887"/>
      <c r="K5" s="177"/>
      <c r="L5" s="104"/>
      <c r="M5" s="843"/>
      <c r="N5" s="878"/>
      <c r="O5" s="887"/>
      <c r="P5" s="177"/>
      <c r="Q5" s="176"/>
      <c r="R5" s="843"/>
      <c r="S5" s="878"/>
      <c r="T5" s="887"/>
      <c r="U5" s="177"/>
      <c r="V5" s="104"/>
      <c r="W5" s="843"/>
      <c r="X5" s="878"/>
      <c r="Y5" s="887"/>
      <c r="Z5" s="16"/>
      <c r="AA5" s="104"/>
      <c r="AE5" s="157"/>
      <c r="AF5" s="465"/>
      <c r="AG5" s="542"/>
      <c r="AH5" s="127"/>
      <c r="AI5" s="628"/>
      <c r="AJ5" s="169" t="s">
        <v>10</v>
      </c>
      <c r="AK5" s="538"/>
      <c r="AL5" s="140"/>
    </row>
    <row r="6" spans="1:39" ht="18" customHeight="1" thickBot="1" x14ac:dyDescent="0.4">
      <c r="A6" s="885"/>
      <c r="B6" s="104"/>
      <c r="C6" s="1121"/>
      <c r="D6" s="1122"/>
      <c r="E6" s="1162"/>
      <c r="F6" s="1122"/>
      <c r="G6" s="428"/>
      <c r="H6" s="1121"/>
      <c r="I6" s="1163"/>
      <c r="J6" s="1121"/>
      <c r="K6" s="1122"/>
      <c r="L6" s="30"/>
      <c r="M6" s="1276"/>
      <c r="N6" s="1163"/>
      <c r="O6" s="1121"/>
      <c r="P6" s="1122"/>
      <c r="Q6" s="30"/>
      <c r="R6" s="1168"/>
      <c r="S6" s="1169"/>
      <c r="T6" s="1170"/>
      <c r="U6" s="1171"/>
      <c r="V6" s="30"/>
      <c r="W6" s="1172"/>
      <c r="X6" s="1173"/>
      <c r="Y6" s="1085"/>
      <c r="Z6" s="1174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 x14ac:dyDescent="0.35">
      <c r="A7" s="886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7"/>
      <c r="X7" s="947"/>
      <c r="Y7" s="947"/>
      <c r="Z7" s="947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 x14ac:dyDescent="0.4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 x14ac:dyDescent="0.4">
      <c r="A9" s="900" t="s">
        <v>13</v>
      </c>
      <c r="B9" s="104"/>
      <c r="C9" s="115">
        <v>9205</v>
      </c>
      <c r="D9" s="843"/>
      <c r="E9" s="878"/>
      <c r="F9" s="236"/>
      <c r="G9" s="104"/>
      <c r="H9" s="115">
        <v>9103</v>
      </c>
      <c r="I9" s="843"/>
      <c r="J9" s="878"/>
      <c r="K9" s="236">
        <v>7</v>
      </c>
      <c r="L9" s="104"/>
      <c r="M9" s="115">
        <v>9102</v>
      </c>
      <c r="N9" s="843"/>
      <c r="O9" s="878"/>
      <c r="P9" s="111">
        <v>5</v>
      </c>
      <c r="Q9" s="104"/>
      <c r="R9" s="115">
        <v>9202</v>
      </c>
      <c r="S9" s="843"/>
      <c r="T9" s="878"/>
      <c r="U9" s="111">
        <v>3</v>
      </c>
      <c r="V9" s="104"/>
      <c r="W9" s="115">
        <v>9201</v>
      </c>
      <c r="X9" s="1166"/>
      <c r="Y9" s="1167"/>
      <c r="Z9" s="111">
        <v>1</v>
      </c>
      <c r="AA9" s="119"/>
      <c r="AB9" s="858" t="s">
        <v>14</v>
      </c>
      <c r="AC9" s="858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 x14ac:dyDescent="0.4">
      <c r="A10" s="900"/>
      <c r="B10" s="104"/>
      <c r="C10" s="1158">
        <v>0.28750000000000003</v>
      </c>
      <c r="D10" s="1159"/>
      <c r="E10" s="1091">
        <v>1.0333333333333334</v>
      </c>
      <c r="F10" s="1046"/>
      <c r="G10" s="106"/>
      <c r="H10" s="1158">
        <v>0.26041666666666669</v>
      </c>
      <c r="I10" s="1159"/>
      <c r="J10" s="1091">
        <v>0.82638888888888884</v>
      </c>
      <c r="K10" s="1046"/>
      <c r="L10" s="109"/>
      <c r="M10" s="888">
        <v>0.24652777777777779</v>
      </c>
      <c r="N10" s="975"/>
      <c r="O10" s="888">
        <v>0.9902777777777777</v>
      </c>
      <c r="P10" s="889"/>
      <c r="Q10" s="109"/>
      <c r="R10" s="888">
        <v>0.23124999999999998</v>
      </c>
      <c r="S10" s="1164"/>
      <c r="T10" s="888">
        <v>0.85555555555555562</v>
      </c>
      <c r="U10" s="889"/>
      <c r="V10" s="109"/>
      <c r="W10" s="888">
        <v>0.22291666666666665</v>
      </c>
      <c r="X10" s="1164"/>
      <c r="Y10" s="888">
        <v>0.84444444444444444</v>
      </c>
      <c r="Z10" s="889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 x14ac:dyDescent="0.35">
      <c r="A11" s="886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 x14ac:dyDescent="0.4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 x14ac:dyDescent="0.4">
      <c r="A13" s="885" t="s">
        <v>18</v>
      </c>
      <c r="B13" s="104"/>
      <c r="C13" s="845"/>
      <c r="D13" s="877"/>
      <c r="E13" s="846"/>
      <c r="F13" s="236"/>
      <c r="G13" s="104"/>
      <c r="H13" s="115">
        <v>9104</v>
      </c>
      <c r="I13" s="843"/>
      <c r="J13" s="878"/>
      <c r="K13" s="236">
        <v>8</v>
      </c>
      <c r="L13" s="104"/>
      <c r="M13" s="115">
        <v>9204</v>
      </c>
      <c r="N13" s="843"/>
      <c r="O13" s="878"/>
      <c r="P13" s="111">
        <v>6</v>
      </c>
      <c r="Q13" s="104"/>
      <c r="R13" s="115">
        <v>9203</v>
      </c>
      <c r="S13" s="843"/>
      <c r="T13" s="878"/>
      <c r="U13" s="111">
        <v>4</v>
      </c>
      <c r="V13" s="104"/>
      <c r="W13" s="115">
        <v>9101</v>
      </c>
      <c r="X13" s="856"/>
      <c r="Y13" s="904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 x14ac:dyDescent="0.4">
      <c r="A14" s="885"/>
      <c r="B14" s="104"/>
      <c r="C14" s="1121"/>
      <c r="D14" s="1122"/>
      <c r="E14" s="954"/>
      <c r="F14" s="955"/>
      <c r="G14" s="106"/>
      <c r="H14" s="1158">
        <v>0.27430555555555552</v>
      </c>
      <c r="I14" s="1159"/>
      <c r="J14" s="1091">
        <v>1.0631944444444443</v>
      </c>
      <c r="K14" s="1046"/>
      <c r="L14" s="106"/>
      <c r="M14" s="888">
        <v>0.24513888888888888</v>
      </c>
      <c r="N14" s="975"/>
      <c r="O14" s="888">
        <v>1.0319444444444443</v>
      </c>
      <c r="P14" s="889"/>
      <c r="Q14" s="109"/>
      <c r="R14" s="888">
        <v>0.24444444444444446</v>
      </c>
      <c r="S14" s="975"/>
      <c r="T14" s="888">
        <v>1.0541666666666667</v>
      </c>
      <c r="U14" s="889"/>
      <c r="V14" s="109"/>
      <c r="W14" s="888">
        <v>0.2298611111111111</v>
      </c>
      <c r="X14" s="975"/>
      <c r="Y14" s="888">
        <v>1.0333333333333334</v>
      </c>
      <c r="Z14" s="889"/>
      <c r="AB14" s="858" t="s">
        <v>16</v>
      </c>
      <c r="AC14" s="858"/>
      <c r="AE14" s="158"/>
      <c r="AF14" s="724"/>
      <c r="AG14" s="566"/>
      <c r="AI14" s="1"/>
      <c r="AJ14" s="162"/>
      <c r="AK14" s="222"/>
      <c r="AL14" s="140"/>
    </row>
    <row r="15" spans="1:39" ht="18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 x14ac:dyDescent="0.4">
      <c r="A17" s="900" t="s">
        <v>22</v>
      </c>
      <c r="B17" s="104"/>
      <c r="C17" s="914"/>
      <c r="D17" s="915"/>
      <c r="E17" s="1015"/>
      <c r="F17" s="236"/>
      <c r="G17" s="183"/>
      <c r="H17" s="914"/>
      <c r="I17" s="915"/>
      <c r="J17" s="1015"/>
      <c r="K17" s="236"/>
      <c r="L17" s="462"/>
      <c r="M17" s="845"/>
      <c r="N17" s="877"/>
      <c r="O17" s="934"/>
      <c r="P17" s="606"/>
      <c r="Q17" s="464"/>
      <c r="R17" s="845"/>
      <c r="S17" s="877"/>
      <c r="T17" s="934"/>
      <c r="U17" s="606"/>
      <c r="V17" s="104"/>
      <c r="W17" s="843"/>
      <c r="X17" s="878"/>
      <c r="Y17" s="844"/>
      <c r="Z17" s="16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 x14ac:dyDescent="0.4">
      <c r="A18" s="900"/>
      <c r="B18" s="104"/>
      <c r="C18" s="1121"/>
      <c r="D18" s="1122"/>
      <c r="E18" s="954"/>
      <c r="F18" s="1025"/>
      <c r="G18" s="356"/>
      <c r="H18" s="1158"/>
      <c r="I18" s="1159"/>
      <c r="J18" s="954"/>
      <c r="K18" s="1025"/>
      <c r="L18" s="604"/>
      <c r="M18" s="1196"/>
      <c r="N18" s="1275"/>
      <c r="O18" s="1121"/>
      <c r="P18" s="1122"/>
      <c r="Q18" s="464"/>
      <c r="R18" s="1191"/>
      <c r="S18" s="1192"/>
      <c r="T18" s="1196"/>
      <c r="U18" s="1159"/>
      <c r="V18" s="106"/>
      <c r="W18" s="954"/>
      <c r="X18" s="1025"/>
      <c r="Y18" s="952"/>
      <c r="Z18" s="1086"/>
      <c r="AA18" s="104"/>
      <c r="AI18" s="1"/>
      <c r="AJ18" s="162"/>
      <c r="AK18" s="222"/>
      <c r="AL18" s="140"/>
    </row>
    <row r="19" spans="1:38" ht="18" customHeight="1" x14ac:dyDescent="0.35">
      <c r="A19" s="886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 x14ac:dyDescent="0.4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 x14ac:dyDescent="0.4">
      <c r="A21" s="885" t="s">
        <v>27</v>
      </c>
      <c r="B21" s="104"/>
      <c r="C21" s="845"/>
      <c r="D21" s="877"/>
      <c r="E21" s="934"/>
      <c r="F21" s="236"/>
      <c r="G21" s="183"/>
      <c r="H21" s="845"/>
      <c r="I21" s="877"/>
      <c r="J21" s="934"/>
      <c r="K21" s="606"/>
      <c r="L21" s="607"/>
      <c r="M21" s="845"/>
      <c r="N21" s="877"/>
      <c r="O21" s="934"/>
      <c r="P21" s="606"/>
      <c r="Q21" s="464"/>
      <c r="R21" s="845"/>
      <c r="S21" s="877"/>
      <c r="T21" s="934"/>
      <c r="U21" s="606"/>
      <c r="V21" s="104"/>
      <c r="W21" s="843"/>
      <c r="X21" s="878"/>
      <c r="Y21" s="844"/>
      <c r="Z21" s="16"/>
      <c r="AA21" s="104"/>
      <c r="AB21" s="895"/>
      <c r="AC21" s="895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 x14ac:dyDescent="0.4">
      <c r="A22" s="885"/>
      <c r="B22" s="104"/>
      <c r="C22" s="1121"/>
      <c r="D22" s="1122"/>
      <c r="E22" s="1158"/>
      <c r="F22" s="1159"/>
      <c r="G22" s="608"/>
      <c r="H22" s="1158"/>
      <c r="I22" s="1159"/>
      <c r="J22" s="1121"/>
      <c r="K22" s="1122"/>
      <c r="L22" s="428"/>
      <c r="M22" s="1196"/>
      <c r="N22" s="1275"/>
      <c r="O22" s="1121"/>
      <c r="P22" s="1122"/>
      <c r="Q22" s="464"/>
      <c r="R22" s="1191"/>
      <c r="S22" s="1192"/>
      <c r="T22" s="1196"/>
      <c r="U22" s="1159"/>
      <c r="V22" s="106"/>
      <c r="W22" s="954"/>
      <c r="X22" s="1025"/>
      <c r="Y22" s="952"/>
      <c r="Z22" s="1086"/>
      <c r="AA22" s="104"/>
      <c r="AB22" s="105"/>
      <c r="AC22" s="893"/>
      <c r="AD22" s="893"/>
      <c r="AF22" s="545">
        <f>COUNTA(AE5:AE7,AE9:AE11,AE13:AE15,AF14,AG14,AG15,AG5:AG7,C5,H5,M5,D9,I9,N9,S17,S13,X9,I13,N13,S9,X13,N17,X17,H17,C17,C21,H21,M21,R21,W21,C25,H25,M25,R25,C29,H29,M29,R29,W29,AF5,W25,C13,R5,W5)</f>
        <v>0</v>
      </c>
      <c r="AG22"/>
      <c r="AH22"/>
      <c r="AI22" s="1"/>
      <c r="AJ22" s="162"/>
      <c r="AK22" s="285"/>
      <c r="AL22" s="140"/>
    </row>
    <row r="23" spans="1:38" ht="18" customHeight="1" x14ac:dyDescent="0.35">
      <c r="A23" s="886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 x14ac:dyDescent="0.4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 x14ac:dyDescent="0.4">
      <c r="A25" s="900" t="s">
        <v>30</v>
      </c>
      <c r="B25" s="104"/>
      <c r="C25" s="845"/>
      <c r="D25" s="877"/>
      <c r="E25" s="846"/>
      <c r="F25" s="236"/>
      <c r="G25" s="183"/>
      <c r="H25" s="845"/>
      <c r="I25" s="877"/>
      <c r="J25" s="846"/>
      <c r="K25" s="236"/>
      <c r="L25" s="183"/>
      <c r="M25" s="845"/>
      <c r="N25" s="877"/>
      <c r="O25" s="846"/>
      <c r="P25" s="236"/>
      <c r="Q25" s="183"/>
      <c r="R25" s="914"/>
      <c r="S25" s="915"/>
      <c r="T25" s="1015"/>
      <c r="U25" s="236"/>
      <c r="V25" s="5"/>
      <c r="W25" s="856"/>
      <c r="X25" s="904"/>
      <c r="Y25" s="857"/>
      <c r="Z25" s="26"/>
      <c r="AA25" s="104"/>
      <c r="AB25" s="895"/>
      <c r="AC25" s="896"/>
      <c r="AD25" s="110"/>
      <c r="AF25" s="1"/>
      <c r="AG25" s="1"/>
      <c r="AH25" s="1"/>
      <c r="AI25" s="1"/>
      <c r="AJ25" s="219" t="s">
        <v>32</v>
      </c>
      <c r="AK25" s="1150"/>
      <c r="AL25" s="140"/>
    </row>
    <row r="26" spans="1:38" ht="18" customHeight="1" thickBot="1" x14ac:dyDescent="0.4">
      <c r="A26" s="900"/>
      <c r="B26" s="104"/>
      <c r="C26" s="1158"/>
      <c r="D26" s="1159"/>
      <c r="E26" s="954"/>
      <c r="F26" s="1040"/>
      <c r="G26" s="355"/>
      <c r="H26" s="1188"/>
      <c r="I26" s="1189"/>
      <c r="J26" s="1225"/>
      <c r="K26" s="1226"/>
      <c r="L26" s="355"/>
      <c r="M26" s="1091"/>
      <c r="N26" s="1046"/>
      <c r="O26" s="954"/>
      <c r="P26" s="1025"/>
      <c r="Q26" s="355"/>
      <c r="R26" s="954"/>
      <c r="S26" s="1025"/>
      <c r="T26" s="954"/>
      <c r="U26" s="955"/>
      <c r="V26" s="19"/>
      <c r="W26" s="954"/>
      <c r="X26" s="1025"/>
      <c r="Y26" s="1085"/>
      <c r="Z26" s="840"/>
      <c r="AA26" s="104"/>
      <c r="AB26" s="105"/>
      <c r="AC26" s="893"/>
      <c r="AD26" s="893"/>
      <c r="AF26" s="158"/>
      <c r="AG26" s="158"/>
      <c r="AJ26" s="220" t="s">
        <v>33</v>
      </c>
      <c r="AK26" s="1151"/>
      <c r="AL26" s="140"/>
    </row>
    <row r="27" spans="1:38" ht="18" customHeight="1" x14ac:dyDescent="0.35">
      <c r="A27" s="886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59"/>
      <c r="AG27" s="159"/>
      <c r="AJ27" s="145"/>
      <c r="AK27" s="285"/>
      <c r="AL27" s="140"/>
    </row>
    <row r="28" spans="1:38" ht="5.0999999999999996" customHeight="1" thickBot="1" x14ac:dyDescent="0.4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F28" s="160"/>
      <c r="AG28" s="160"/>
      <c r="AI28" s="1"/>
      <c r="AJ28" s="1"/>
    </row>
    <row r="29" spans="1:38" ht="18" customHeight="1" thickBot="1" x14ac:dyDescent="0.4">
      <c r="A29" s="885" t="s">
        <v>35</v>
      </c>
      <c r="B29" s="104"/>
      <c r="C29" s="845"/>
      <c r="D29" s="877"/>
      <c r="E29" s="846"/>
      <c r="F29" s="236"/>
      <c r="G29" s="183"/>
      <c r="H29" s="845"/>
      <c r="I29" s="877"/>
      <c r="J29" s="846"/>
      <c r="K29" s="236"/>
      <c r="L29" s="183"/>
      <c r="M29" s="845"/>
      <c r="N29" s="877"/>
      <c r="O29" s="846"/>
      <c r="P29" s="236"/>
      <c r="Q29" s="183"/>
      <c r="R29" s="845"/>
      <c r="S29" s="877"/>
      <c r="T29" s="846"/>
      <c r="U29" s="236"/>
      <c r="V29" s="5"/>
      <c r="W29" s="845"/>
      <c r="X29" s="877"/>
      <c r="Y29" s="846"/>
      <c r="Z29" s="26"/>
      <c r="AA29" s="104"/>
      <c r="AB29" s="895"/>
      <c r="AC29" s="896"/>
      <c r="AD29" s="110"/>
      <c r="AF29" s="158"/>
      <c r="AG29" s="158"/>
      <c r="AI29"/>
      <c r="AJ29"/>
    </row>
    <row r="30" spans="1:38" ht="18" customHeight="1" thickBot="1" x14ac:dyDescent="0.5">
      <c r="A30" s="885"/>
      <c r="B30" s="104"/>
      <c r="C30" s="954"/>
      <c r="D30" s="1027"/>
      <c r="E30" s="1039"/>
      <c r="F30" s="1040"/>
      <c r="G30" s="355"/>
      <c r="H30" s="1091"/>
      <c r="I30" s="1190"/>
      <c r="J30" s="954"/>
      <c r="K30" s="1025"/>
      <c r="L30" s="355"/>
      <c r="M30" s="954"/>
      <c r="N30" s="1027"/>
      <c r="O30" s="954"/>
      <c r="P30" s="1025"/>
      <c r="Q30" s="355"/>
      <c r="R30" s="954"/>
      <c r="S30" s="1027"/>
      <c r="T30" s="954"/>
      <c r="U30" s="1025"/>
      <c r="V30" s="25"/>
      <c r="W30" s="954"/>
      <c r="X30" s="1025"/>
      <c r="Y30" s="629"/>
      <c r="Z30" s="630"/>
      <c r="AA30" s="104"/>
      <c r="AB30" s="105"/>
      <c r="AC30" s="893"/>
      <c r="AD30" s="894"/>
      <c r="AE30" s="553"/>
      <c r="AF30" s="158"/>
      <c r="AG30" s="158"/>
      <c r="AI30"/>
      <c r="AJ30"/>
    </row>
    <row r="31" spans="1:38" ht="17.25" customHeight="1" x14ac:dyDescent="0.35">
      <c r="A31" s="886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 x14ac:dyDescent="0.35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 x14ac:dyDescent="0.3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 x14ac:dyDescent="0.3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 x14ac:dyDescent="0.3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 x14ac:dyDescent="0.3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 x14ac:dyDescent="0.3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 x14ac:dyDescent="0.3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 x14ac:dyDescent="0.3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 x14ac:dyDescent="0.3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 x14ac:dyDescent="0.3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 x14ac:dyDescent="0.3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 x14ac:dyDescent="0.3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 x14ac:dyDescent="0.3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 x14ac:dyDescent="0.3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 x14ac:dyDescent="0.3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 x14ac:dyDescent="0.3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 x14ac:dyDescent="0.3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 x14ac:dyDescent="0.3">
      <c r="AI49" s="94"/>
      <c r="AJ49" s="93"/>
      <c r="AK49" s="93"/>
    </row>
    <row r="50" spans="6:37" hidden="1" x14ac:dyDescent="0.3">
      <c r="AI50" s="94"/>
      <c r="AJ50" s="93"/>
      <c r="AK50" s="93"/>
    </row>
    <row r="51" spans="6:37" hidden="1" x14ac:dyDescent="0.3">
      <c r="F51" s="85" t="s">
        <v>444</v>
      </c>
      <c r="AI51" s="94"/>
      <c r="AJ51" s="93"/>
      <c r="AK51" s="93"/>
    </row>
    <row r="52" spans="6:37" hidden="1" x14ac:dyDescent="0.3">
      <c r="F52" s="85" t="s">
        <v>445</v>
      </c>
      <c r="AI52" s="94"/>
      <c r="AJ52" s="93"/>
      <c r="AK52" s="93"/>
    </row>
    <row r="53" spans="6:37" hidden="1" x14ac:dyDescent="0.3">
      <c r="F53" s="85" t="s">
        <v>446</v>
      </c>
      <c r="AI53" s="94"/>
      <c r="AJ53" s="93"/>
      <c r="AK53" s="93"/>
    </row>
    <row r="54" spans="6:37" hidden="1" x14ac:dyDescent="0.3">
      <c r="F54" s="85" t="s">
        <v>447</v>
      </c>
      <c r="AI54" s="94"/>
      <c r="AJ54" s="93"/>
      <c r="AK54" s="93"/>
    </row>
    <row r="55" spans="6:37" hidden="1" x14ac:dyDescent="0.3">
      <c r="F55" s="85" t="s">
        <v>448</v>
      </c>
      <c r="AI55" s="94"/>
      <c r="AJ55" s="93"/>
      <c r="AK55" s="93"/>
    </row>
    <row r="56" spans="6:37" hidden="1" x14ac:dyDescent="0.3">
      <c r="F56" s="85" t="s">
        <v>449</v>
      </c>
      <c r="AI56" s="94"/>
      <c r="AJ56" s="93"/>
      <c r="AK56" s="93"/>
    </row>
    <row r="57" spans="6:37" hidden="1" x14ac:dyDescent="0.3">
      <c r="F57" s="85" t="s">
        <v>450</v>
      </c>
      <c r="AI57" s="94"/>
      <c r="AJ57" s="93"/>
      <c r="AK57" s="93"/>
    </row>
    <row r="58" spans="6:37" hidden="1" x14ac:dyDescent="0.3">
      <c r="F58" s="85" t="s">
        <v>451</v>
      </c>
      <c r="AI58" s="94"/>
      <c r="AJ58" s="93"/>
      <c r="AK58" s="93"/>
    </row>
    <row r="59" spans="6:37" hidden="1" x14ac:dyDescent="0.3">
      <c r="F59" s="85" t="s">
        <v>452</v>
      </c>
      <c r="AI59" s="94"/>
      <c r="AJ59" s="93"/>
      <c r="AK59" s="93"/>
    </row>
    <row r="60" spans="6:37" hidden="1" x14ac:dyDescent="0.3">
      <c r="F60" s="85" t="s">
        <v>453</v>
      </c>
      <c r="AC60" s="87"/>
      <c r="AG60" s="86"/>
    </row>
    <row r="61" spans="6:37" hidden="1" x14ac:dyDescent="0.3">
      <c r="F61" s="85" t="s">
        <v>454</v>
      </c>
      <c r="AC61" s="87"/>
      <c r="AG61" s="86"/>
    </row>
    <row r="62" spans="6:37" hidden="1" x14ac:dyDescent="0.3">
      <c r="AC62" s="87"/>
      <c r="AG62" s="86"/>
    </row>
    <row r="63" spans="6:37" hidden="1" x14ac:dyDescent="0.3">
      <c r="AJ63" s="85" t="s">
        <v>251</v>
      </c>
    </row>
    <row r="64" spans="6:37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3:30" hidden="1" x14ac:dyDescent="0.3"/>
    <row r="82" spans="3:30" hidden="1" x14ac:dyDescent="0.3"/>
    <row r="83" spans="3:30" hidden="1" x14ac:dyDescent="0.3"/>
    <row r="84" spans="3:30" hidden="1" x14ac:dyDescent="0.3"/>
    <row r="85" spans="3:30" hidden="1" x14ac:dyDescent="0.3"/>
    <row r="86" spans="3:30" ht="17.25" hidden="1" customHeight="1" x14ac:dyDescent="0.3"/>
    <row r="87" spans="3:30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</sheetData>
  <mergeCells count="130"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N9:O9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I9:J9"/>
    <mergeCell ref="D9:E9"/>
    <mergeCell ref="O14:P14"/>
    <mergeCell ref="R14:S14"/>
    <mergeCell ref="T14:U14"/>
    <mergeCell ref="AB10:AC10"/>
    <mergeCell ref="A13:A15"/>
    <mergeCell ref="C13:E13"/>
    <mergeCell ref="N13:O13"/>
    <mergeCell ref="S13:T13"/>
    <mergeCell ref="X13:Y13"/>
    <mergeCell ref="AB13:AC13"/>
    <mergeCell ref="C14:D14"/>
    <mergeCell ref="E14:F14"/>
    <mergeCell ref="M14:N14"/>
    <mergeCell ref="I13:J13"/>
    <mergeCell ref="W14:X14"/>
    <mergeCell ref="Y14:Z14"/>
    <mergeCell ref="AB14:AC14"/>
    <mergeCell ref="H14:I14"/>
    <mergeCell ref="J14:K14"/>
    <mergeCell ref="H17:J17"/>
    <mergeCell ref="C18:D18"/>
    <mergeCell ref="C22:D22"/>
    <mergeCell ref="E22:F22"/>
    <mergeCell ref="H22:I22"/>
    <mergeCell ref="J22:K22"/>
    <mergeCell ref="M22:N22"/>
    <mergeCell ref="O22:P22"/>
    <mergeCell ref="R22:S22"/>
    <mergeCell ref="E18:F18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T22:U22"/>
    <mergeCell ref="W22:X22"/>
    <mergeCell ref="A21:A23"/>
    <mergeCell ref="C21:E21"/>
    <mergeCell ref="H21:J21"/>
    <mergeCell ref="M21:O21"/>
    <mergeCell ref="R21:T21"/>
    <mergeCell ref="W21:Y21"/>
    <mergeCell ref="Y22:Z22"/>
    <mergeCell ref="A25:A27"/>
    <mergeCell ref="W30:X30"/>
    <mergeCell ref="AC30:AD30"/>
    <mergeCell ref="M17:O17"/>
    <mergeCell ref="R17:T17"/>
    <mergeCell ref="W17:Y17"/>
    <mergeCell ref="H30:I30"/>
    <mergeCell ref="J30:K30"/>
    <mergeCell ref="M30:N30"/>
    <mergeCell ref="O30:P30"/>
    <mergeCell ref="R30:S30"/>
    <mergeCell ref="T30:U30"/>
    <mergeCell ref="AC22:AD22"/>
    <mergeCell ref="AB21:AC21"/>
    <mergeCell ref="T18:U18"/>
    <mergeCell ref="W18:X18"/>
    <mergeCell ref="Y18:Z18"/>
    <mergeCell ref="H18:I18"/>
    <mergeCell ref="J18:K18"/>
    <mergeCell ref="M18:N18"/>
    <mergeCell ref="O18:P18"/>
    <mergeCell ref="R18:S18"/>
    <mergeCell ref="A17:A19"/>
    <mergeCell ref="C17:E17"/>
  </mergeCells>
  <conditionalFormatting sqref="AE34:AE44">
    <cfRule type="cellIs" dxfId="1557" priority="439" stopIfTrue="1" operator="between">
      <formula>0</formula>
      <formula>160</formula>
    </cfRule>
    <cfRule type="cellIs" dxfId="1556" priority="440" stopIfTrue="1" operator="between">
      <formula>160</formula>
      <formula>251</formula>
    </cfRule>
    <cfRule type="cellIs" dxfId="1555" priority="441" stopIfTrue="1" operator="greaterThan">
      <formula>251</formula>
    </cfRule>
  </conditionalFormatting>
  <conditionalFormatting sqref="F87:G92 K87:L92 Z90:AB92 U87:V92 P87:Q92 Z87:AA89">
    <cfRule type="cellIs" dxfId="1554" priority="436" operator="equal">
      <formula>"GL"</formula>
    </cfRule>
    <cfRule type="cellIs" dxfId="1553" priority="437" operator="equal">
      <formula>"VE"</formula>
    </cfRule>
    <cfRule type="cellIs" dxfId="1552" priority="438" operator="equal">
      <formula>"AT"</formula>
    </cfRule>
  </conditionalFormatting>
  <conditionalFormatting sqref="W21:Y21 H17 C17 M5:O5 R5:T5 W5:Y5 R21:T21 C21:E21 C25 C29 H25 M25 R25 H29 W29 M29 R29 W25 C5:E5 H5:J5 H21:J21 M21:O21 C13">
    <cfRule type="expression" dxfId="1551" priority="403">
      <formula>COUNTIF($C$5:$Z$31,$C$133)&gt;1</formula>
    </cfRule>
    <cfRule type="expression" dxfId="1550" priority="404">
      <formula>COUNTIF($C$5:$Z$31,$C$132)&gt;1</formula>
    </cfRule>
    <cfRule type="expression" dxfId="1549" priority="405">
      <formula>COUNTIF($C$5:$Z$31,$C$131)&gt;1</formula>
    </cfRule>
    <cfRule type="expression" dxfId="1548" priority="406">
      <formula>COUNTIF($C$5:$Z$31,$C$130)&gt;1</formula>
    </cfRule>
    <cfRule type="expression" dxfId="1547" priority="407">
      <formula>COUNTIF($C$5:$Z$31,$C$129)&gt;1</formula>
    </cfRule>
    <cfRule type="expression" dxfId="1546" priority="408">
      <formula>COUNTIF($C$5:$Z$31,$C$128)&gt;1</formula>
    </cfRule>
    <cfRule type="expression" dxfId="1545" priority="409">
      <formula>COUNTIF($C$5:$Z$31,$C$127)&gt;1</formula>
    </cfRule>
    <cfRule type="expression" dxfId="1544" priority="410">
      <formula>COUNTIF($C$5:$Z$31,$C$126)&gt;1</formula>
    </cfRule>
    <cfRule type="expression" dxfId="1543" priority="411">
      <formula>COUNTIF($C$5:$Z$31,$C$125)&gt;1</formula>
    </cfRule>
    <cfRule type="expression" dxfId="1542" priority="412">
      <formula>COUNTIF($C$5:$Z$31,$C$124)&gt;1</formula>
    </cfRule>
    <cfRule type="expression" dxfId="1541" priority="413">
      <formula>COUNTIF($C$5:$Z$31,$C$123)&gt;1</formula>
    </cfRule>
    <cfRule type="expression" dxfId="1540" priority="414">
      <formula>COUNTIF($C$5:$Z$31,$C$122)&gt;1</formula>
    </cfRule>
    <cfRule type="expression" dxfId="1539" priority="415">
      <formula>COUNTIF($C$5:$Z$31,$C$121)&gt;1</formula>
    </cfRule>
    <cfRule type="expression" dxfId="1538" priority="416">
      <formula>COUNTIF($C$5:$Z$31,$C$120)&gt;1</formula>
    </cfRule>
    <cfRule type="expression" dxfId="1537" priority="417">
      <formula>COUNTIF($C$5:$Z$31,$C$119)&gt;1</formula>
    </cfRule>
    <cfRule type="expression" dxfId="1536" priority="418">
      <formula>COUNTIF($C$5:$Z$31,$C$118)&gt;1</formula>
    </cfRule>
    <cfRule type="expression" dxfId="1535" priority="419">
      <formula>COUNTIF($C$5:$Z$31,$C$117)&gt;1</formula>
    </cfRule>
    <cfRule type="expression" dxfId="1534" priority="420">
      <formula>COUNTIF($C$5:$Z$31,$C$116)&gt;1</formula>
    </cfRule>
    <cfRule type="expression" dxfId="1533" priority="421">
      <formula>COUNTIF($C$5:$Z$31,$C$115)&gt;1</formula>
    </cfRule>
    <cfRule type="expression" dxfId="1532" priority="422">
      <formula>COUNTIF($C$5:$Z$31,$C$114)&gt;1</formula>
    </cfRule>
    <cfRule type="expression" dxfId="1531" priority="423">
      <formula>COUNTIF($C$5:$Z$31,$C$113)&gt;1</formula>
    </cfRule>
    <cfRule type="expression" dxfId="1530" priority="424">
      <formula>COUNTIF($C$5:$Z$31,$C$112)&gt;1</formula>
    </cfRule>
    <cfRule type="expression" dxfId="1529" priority="425">
      <formula>COUNTIF($C$5:$Z$31,$C$111)&gt;1</formula>
    </cfRule>
    <cfRule type="expression" dxfId="1528" priority="426">
      <formula>COUNTIF($C$5:$Z$31,$C$110)&gt;1</formula>
    </cfRule>
    <cfRule type="expression" dxfId="1527" priority="427">
      <formula>COUNTIF($C$5:$Z$31,$C$109)&gt;1</formula>
    </cfRule>
    <cfRule type="expression" dxfId="1526" priority="428">
      <formula>COUNTIF($C$5:$Z$31,$C$108)&gt;1</formula>
    </cfRule>
    <cfRule type="expression" dxfId="1525" priority="429">
      <formula>COUNTIF($C$5:$Z$31,$C$107)&gt;1</formula>
    </cfRule>
    <cfRule type="expression" dxfId="1524" priority="430">
      <formula>COUNTIF($C$5:$Z$31,$C$106)&gt;1</formula>
    </cfRule>
    <cfRule type="expression" dxfId="1523" priority="431">
      <formula>COUNTIF($C$5:$Z$31,$C$105)&gt;1</formula>
    </cfRule>
    <cfRule type="expression" dxfId="1522" priority="432">
      <formula>COUNTIF($C$5:$Z$31,$C$104)&gt;1</formula>
    </cfRule>
    <cfRule type="expression" dxfId="1521" priority="433">
      <formula>COUNTIF($C$5:$Z$31,$C$103)&gt;1</formula>
    </cfRule>
    <cfRule type="expression" dxfId="1520" priority="434">
      <formula>COUNTIF($C$5:$Z$31,$C$102)&gt;1</formula>
    </cfRule>
    <cfRule type="expression" dxfId="1519" priority="435">
      <formula>COUNTIF($C$5:$Z$31,$C$101)&gt;1</formula>
    </cfRule>
  </conditionalFormatting>
  <conditionalFormatting sqref="N9:O9 S9:T9 S13:T13 X9:Y9 X13:Y13 N13:O13">
    <cfRule type="expression" dxfId="1518" priority="369" stopIfTrue="1">
      <formula>COUNTIF($C$5:$Z$31,$C$133)&gt;1</formula>
    </cfRule>
    <cfRule type="expression" dxfId="1517" priority="370" stopIfTrue="1">
      <formula>COUNTIF($C$5:$Z$31,$C$132)&gt;1</formula>
    </cfRule>
    <cfRule type="expression" dxfId="1516" priority="371" stopIfTrue="1">
      <formula>COUNTIF($C$5:$Z$31,$C$131)&gt;1</formula>
    </cfRule>
    <cfRule type="expression" dxfId="1515" priority="372" stopIfTrue="1">
      <formula>COUNTIF($C$5:$Z$31,$C$130)&gt;1</formula>
    </cfRule>
    <cfRule type="expression" dxfId="1514" priority="373" stopIfTrue="1">
      <formula>COUNTIF($C$5:$Z$31,$C$129)&gt;1</formula>
    </cfRule>
    <cfRule type="expression" dxfId="1513" priority="374" stopIfTrue="1">
      <formula>COUNTIF($C$5:$Z$31,$C$128)&gt;1</formula>
    </cfRule>
    <cfRule type="expression" dxfId="1512" priority="375" stopIfTrue="1">
      <formula>COUNTIF($C$5:$Z$31,$C$127)&gt;1</formula>
    </cfRule>
    <cfRule type="expression" dxfId="1511" priority="376" stopIfTrue="1">
      <formula>COUNTIF($C$5:$Z$31,$C$126)&gt;1</formula>
    </cfRule>
    <cfRule type="expression" dxfId="1510" priority="377" stopIfTrue="1">
      <formula>COUNTIF($C$5:$Z$31,$C$125)&gt;1</formula>
    </cfRule>
    <cfRule type="expression" dxfId="1509" priority="378" stopIfTrue="1">
      <formula>COUNTIF($C$5:$Z$31,$C$124)&gt;1</formula>
    </cfRule>
    <cfRule type="expression" dxfId="1508" priority="379" stopIfTrue="1">
      <formula>COUNTIF($C$5:$Z$31,$C$123)&gt;1</formula>
    </cfRule>
    <cfRule type="expression" dxfId="1507" priority="380" stopIfTrue="1">
      <formula>COUNTIF($C$5:$Z$31,$C$122)&gt;1</formula>
    </cfRule>
    <cfRule type="expression" dxfId="1506" priority="381" stopIfTrue="1">
      <formula>COUNTIF($C$5:$Z$31,$C$121)&gt;1</formula>
    </cfRule>
    <cfRule type="expression" dxfId="1505" priority="382" stopIfTrue="1">
      <formula>COUNTIF($C$5:$Z$31,$C$120)&gt;1</formula>
    </cfRule>
    <cfRule type="expression" dxfId="1504" priority="383" stopIfTrue="1">
      <formula>COUNTIF($C$5:$Z$31,$C$119)&gt;1</formula>
    </cfRule>
    <cfRule type="expression" dxfId="1503" priority="384" stopIfTrue="1">
      <formula>COUNTIF($C$5:$Z$31,$C$118)&gt;1</formula>
    </cfRule>
    <cfRule type="expression" dxfId="1502" priority="385" stopIfTrue="1">
      <formula>COUNTIF($C$5:$Z$31,$C$117)&gt;1</formula>
    </cfRule>
    <cfRule type="expression" dxfId="1501" priority="386" stopIfTrue="1">
      <formula>COUNTIF($C$5:$Z$31,$C$116)&gt;1</formula>
    </cfRule>
    <cfRule type="expression" dxfId="1500" priority="387" stopIfTrue="1">
      <formula>COUNTIF($C$5:$Z$31,$C$115)&gt;1</formula>
    </cfRule>
    <cfRule type="expression" dxfId="1499" priority="388" stopIfTrue="1">
      <formula>COUNTIF($C$5:$Z$31,$C$114)&gt;1</formula>
    </cfRule>
    <cfRule type="expression" dxfId="1498" priority="389" stopIfTrue="1">
      <formula>COUNTIF($C$5:$Z$31,$C$113)&gt;1</formula>
    </cfRule>
    <cfRule type="expression" dxfId="1497" priority="390" stopIfTrue="1">
      <formula>COUNTIF($C$5:$Z$31,$C$112)&gt;1</formula>
    </cfRule>
    <cfRule type="expression" dxfId="1496" priority="391" stopIfTrue="1">
      <formula>COUNTIF($C$5:$Z$31,$C$111)&gt;1</formula>
    </cfRule>
    <cfRule type="expression" dxfId="1495" priority="392" stopIfTrue="1">
      <formula>COUNTIF($C$5:$Z$31,$C$110)&gt;1</formula>
    </cfRule>
    <cfRule type="expression" dxfId="1494" priority="393" stopIfTrue="1">
      <formula>COUNTIF($C$5:$Z$31,$C$109)&gt;1</formula>
    </cfRule>
    <cfRule type="expression" dxfId="1493" priority="394" stopIfTrue="1">
      <formula>COUNTIF($C$5:$Z$31,$C$108)&gt;1</formula>
    </cfRule>
    <cfRule type="expression" dxfId="1492" priority="395" stopIfTrue="1">
      <formula>COUNTIF($C$5:$Z$31,$C$107)&gt;1</formula>
    </cfRule>
    <cfRule type="expression" dxfId="1491" priority="396" stopIfTrue="1">
      <formula>COUNTIF($C$5:$Z$31,$C$106)&gt;1</formula>
    </cfRule>
    <cfRule type="expression" dxfId="1490" priority="397" stopIfTrue="1">
      <formula>COUNTIF($C$5:$Z$31,$C$105)&gt;1</formula>
    </cfRule>
    <cfRule type="expression" dxfId="1489" priority="398" stopIfTrue="1">
      <formula>COUNTIF($C$5:$Z$31,$C$104)&gt;1</formula>
    </cfRule>
    <cfRule type="expression" dxfId="1488" priority="399" stopIfTrue="1">
      <formula>COUNTIF($C$5:$Z$31,$C$103)&gt;1</formula>
    </cfRule>
    <cfRule type="expression" dxfId="1487" priority="400" stopIfTrue="1">
      <formula>COUNTIF($C$5:$Z$31,$C$102)&gt;1</formula>
    </cfRule>
    <cfRule type="expression" dxfId="1486" priority="401" stopIfTrue="1">
      <formula>COUNTIF($C$5:$Z$31,$C$101)&gt;1</formula>
    </cfRule>
    <cfRule type="cellIs" dxfId="1485" priority="402" operator="between">
      <formula>0</formula>
      <formula>1500</formula>
    </cfRule>
  </conditionalFormatting>
  <conditionalFormatting sqref="D87:D92">
    <cfRule type="cellIs" dxfId="1484" priority="366" operator="equal">
      <formula>"GL"</formula>
    </cfRule>
    <cfRule type="cellIs" dxfId="1483" priority="367" operator="equal">
      <formula>"VE"</formula>
    </cfRule>
    <cfRule type="cellIs" dxfId="1482" priority="368" operator="equal">
      <formula>"AT"</formula>
    </cfRule>
  </conditionalFormatting>
  <conditionalFormatting sqref="I87:I92">
    <cfRule type="cellIs" dxfId="1481" priority="363" operator="equal">
      <formula>"GL"</formula>
    </cfRule>
    <cfRule type="cellIs" dxfId="1480" priority="364" operator="equal">
      <formula>"VE"</formula>
    </cfRule>
    <cfRule type="cellIs" dxfId="1479" priority="365" operator="equal">
      <formula>"AT"</formula>
    </cfRule>
  </conditionalFormatting>
  <conditionalFormatting sqref="N87:N92">
    <cfRule type="cellIs" dxfId="1478" priority="360" operator="equal">
      <formula>"GL"</formula>
    </cfRule>
    <cfRule type="cellIs" dxfId="1477" priority="361" operator="equal">
      <formula>"VE"</formula>
    </cfRule>
    <cfRule type="cellIs" dxfId="1476" priority="362" operator="equal">
      <formula>"AT"</formula>
    </cfRule>
  </conditionalFormatting>
  <conditionalFormatting sqref="S87:S92">
    <cfRule type="cellIs" dxfId="1475" priority="357" operator="equal">
      <formula>"GL"</formula>
    </cfRule>
    <cfRule type="cellIs" dxfId="1474" priority="358" operator="equal">
      <formula>"VE"</formula>
    </cfRule>
    <cfRule type="cellIs" dxfId="1473" priority="359" operator="equal">
      <formula>"AT"</formula>
    </cfRule>
  </conditionalFormatting>
  <conditionalFormatting sqref="X87:X92">
    <cfRule type="cellIs" dxfId="1472" priority="354" operator="equal">
      <formula>"GL"</formula>
    </cfRule>
    <cfRule type="cellIs" dxfId="1471" priority="355" operator="equal">
      <formula>"VE"</formula>
    </cfRule>
    <cfRule type="cellIs" dxfId="1470" priority="356" operator="equal">
      <formula>"AT"</formula>
    </cfRule>
  </conditionalFormatting>
  <conditionalFormatting sqref="AC87:AC92">
    <cfRule type="cellIs" dxfId="1469" priority="351" operator="equal">
      <formula>"GL"</formula>
    </cfRule>
    <cfRule type="cellIs" dxfId="1468" priority="352" operator="equal">
      <formula>"VE"</formula>
    </cfRule>
    <cfRule type="cellIs" dxfId="1467" priority="353" operator="equal">
      <formula>"AT"</formula>
    </cfRule>
  </conditionalFormatting>
  <conditionalFormatting sqref="C87:C92">
    <cfRule type="expression" dxfId="1466" priority="346">
      <formula>AND(D87="B")</formula>
    </cfRule>
    <cfRule type="expression" dxfId="1465" priority="347">
      <formula>AND(D87="g")</formula>
    </cfRule>
    <cfRule type="expression" dxfId="1464" priority="348">
      <formula>AND(D87="t")</formula>
    </cfRule>
    <cfRule type="expression" dxfId="1463" priority="349">
      <formula>AND(D87="L")</formula>
    </cfRule>
    <cfRule type="expression" dxfId="1462" priority="350">
      <formula>AND(D87="N")</formula>
    </cfRule>
  </conditionalFormatting>
  <conditionalFormatting sqref="H87:H92">
    <cfRule type="expression" dxfId="1461" priority="341">
      <formula>AND(I87="B")</formula>
    </cfRule>
    <cfRule type="expression" dxfId="1460" priority="342">
      <formula>AND(I87="g")</formula>
    </cfRule>
    <cfRule type="expression" dxfId="1459" priority="343">
      <formula>AND(I87="t")</formula>
    </cfRule>
    <cfRule type="expression" dxfId="1458" priority="344">
      <formula>AND(I87="L")</formula>
    </cfRule>
    <cfRule type="expression" dxfId="1457" priority="345">
      <formula>AND(I87="N")</formula>
    </cfRule>
  </conditionalFormatting>
  <conditionalFormatting sqref="M87:M92">
    <cfRule type="expression" dxfId="1456" priority="336">
      <formula>AND(N87="B")</formula>
    </cfRule>
    <cfRule type="expression" dxfId="1455" priority="337">
      <formula>AND(N87="g")</formula>
    </cfRule>
    <cfRule type="expression" dxfId="1454" priority="338">
      <formula>AND(N87="t")</formula>
    </cfRule>
    <cfRule type="expression" dxfId="1453" priority="339">
      <formula>AND(N87="L")</formula>
    </cfRule>
    <cfRule type="expression" dxfId="1452" priority="340">
      <formula>AND(N87="N")</formula>
    </cfRule>
  </conditionalFormatting>
  <conditionalFormatting sqref="R87:R92">
    <cfRule type="expression" dxfId="1451" priority="331">
      <formula>AND(S87="B")</formula>
    </cfRule>
    <cfRule type="expression" dxfId="1450" priority="332">
      <formula>AND(S87="g")</formula>
    </cfRule>
    <cfRule type="expression" dxfId="1449" priority="333">
      <formula>AND(S87="t")</formula>
    </cfRule>
    <cfRule type="expression" dxfId="1448" priority="334">
      <formula>AND(S87="L")</formula>
    </cfRule>
    <cfRule type="expression" dxfId="1447" priority="335">
      <formula>AND(S87="N")</formula>
    </cfRule>
  </conditionalFormatting>
  <conditionalFormatting sqref="W87:W92">
    <cfRule type="expression" dxfId="1446" priority="326">
      <formula>AND(X87="B")</formula>
    </cfRule>
    <cfRule type="expression" dxfId="1445" priority="327">
      <formula>AND(X87="g")</formula>
    </cfRule>
    <cfRule type="expression" dxfId="1444" priority="328">
      <formula>AND(X87="t")</formula>
    </cfRule>
    <cfRule type="expression" dxfId="1443" priority="329">
      <formula>AND(X87="L")</formula>
    </cfRule>
    <cfRule type="expression" dxfId="1442" priority="330">
      <formula>AND(X87="N")</formula>
    </cfRule>
  </conditionalFormatting>
  <conditionalFormatting sqref="AB87:AB89">
    <cfRule type="expression" dxfId="1441" priority="321">
      <formula>AND(AC87="B")</formula>
    </cfRule>
    <cfRule type="expression" dxfId="1440" priority="322">
      <formula>AND(AC87="g")</formula>
    </cfRule>
    <cfRule type="expression" dxfId="1439" priority="323">
      <formula>AND(AC87="t")</formula>
    </cfRule>
    <cfRule type="expression" dxfId="1438" priority="324">
      <formula>AND(AC87="L")</formula>
    </cfRule>
    <cfRule type="expression" dxfId="1437" priority="325">
      <formula>AND(AC87="N")</formula>
    </cfRule>
  </conditionalFormatting>
  <conditionalFormatting sqref="E87:E92">
    <cfRule type="cellIs" dxfId="1436" priority="318" operator="equal">
      <formula>"GL"</formula>
    </cfRule>
    <cfRule type="cellIs" dxfId="1435" priority="319" operator="equal">
      <formula>"VE"</formula>
    </cfRule>
    <cfRule type="cellIs" dxfId="1434" priority="320" operator="equal">
      <formula>"AT"</formula>
    </cfRule>
  </conditionalFormatting>
  <conditionalFormatting sqref="J87:J92">
    <cfRule type="cellIs" dxfId="1433" priority="315" operator="equal">
      <formula>"GL"</formula>
    </cfRule>
    <cfRule type="cellIs" dxfId="1432" priority="316" operator="equal">
      <formula>"VE"</formula>
    </cfRule>
    <cfRule type="cellIs" dxfId="1431" priority="317" operator="equal">
      <formula>"AT"</formula>
    </cfRule>
  </conditionalFormatting>
  <conditionalFormatting sqref="O87:O92">
    <cfRule type="cellIs" dxfId="1430" priority="312" operator="equal">
      <formula>"GL"</formula>
    </cfRule>
    <cfRule type="cellIs" dxfId="1429" priority="313" operator="equal">
      <formula>"VE"</formula>
    </cfRule>
    <cfRule type="cellIs" dxfId="1428" priority="314" operator="equal">
      <formula>"AT"</formula>
    </cfRule>
  </conditionalFormatting>
  <conditionalFormatting sqref="T87:T92">
    <cfRule type="cellIs" dxfId="1427" priority="309" operator="equal">
      <formula>"GL"</formula>
    </cfRule>
    <cfRule type="cellIs" dxfId="1426" priority="310" operator="equal">
      <formula>"VE"</formula>
    </cfRule>
    <cfRule type="cellIs" dxfId="1425" priority="311" operator="equal">
      <formula>"AT"</formula>
    </cfRule>
  </conditionalFormatting>
  <conditionalFormatting sqref="Y87:Y92">
    <cfRule type="cellIs" dxfId="1424" priority="306" operator="equal">
      <formula>"GL"</formula>
    </cfRule>
    <cfRule type="cellIs" dxfId="1423" priority="307" operator="equal">
      <formula>"VE"</formula>
    </cfRule>
    <cfRule type="cellIs" dxfId="1422" priority="308" operator="equal">
      <formula>"AT"</formula>
    </cfRule>
  </conditionalFormatting>
  <conditionalFormatting sqref="AD87:AD92">
    <cfRule type="cellIs" dxfId="1421" priority="303" operator="equal">
      <formula>"GL"</formula>
    </cfRule>
    <cfRule type="cellIs" dxfId="1420" priority="304" operator="equal">
      <formula>"VE"</formula>
    </cfRule>
    <cfRule type="cellIs" dxfId="1419" priority="305" operator="equal">
      <formula>"AT"</formula>
    </cfRule>
  </conditionalFormatting>
  <conditionalFormatting sqref="W17:Y17 R17:T17 M17:O17">
    <cfRule type="expression" dxfId="1418" priority="103">
      <formula>COUNTIF($C$5:$Z$31,$C$133)&gt;1</formula>
    </cfRule>
    <cfRule type="expression" dxfId="1417" priority="104">
      <formula>COUNTIF($C$5:$Z$31,$C$132)&gt;1</formula>
    </cfRule>
    <cfRule type="expression" dxfId="1416" priority="105">
      <formula>COUNTIF($C$5:$Z$31,$C$131)&gt;1</formula>
    </cfRule>
    <cfRule type="expression" dxfId="1415" priority="106">
      <formula>COUNTIF($C$5:$Z$31,$C$130)&gt;1</formula>
    </cfRule>
    <cfRule type="expression" dxfId="1414" priority="107">
      <formula>COUNTIF($C$5:$Z$31,$C$129)&gt;1</formula>
    </cfRule>
    <cfRule type="expression" dxfId="1413" priority="108">
      <formula>COUNTIF($C$5:$Z$31,$C$128)&gt;1</formula>
    </cfRule>
    <cfRule type="expression" dxfId="1412" priority="109">
      <formula>COUNTIF($C$5:$Z$31,$C$127)&gt;1</formula>
    </cfRule>
    <cfRule type="expression" dxfId="1411" priority="110">
      <formula>COUNTIF($C$5:$Z$31,$C$126)&gt;1</formula>
    </cfRule>
    <cfRule type="expression" dxfId="1410" priority="111">
      <formula>COUNTIF($C$5:$Z$31,$C$125)&gt;1</formula>
    </cfRule>
    <cfRule type="expression" dxfId="1409" priority="112">
      <formula>COUNTIF($C$5:$Z$31,$C$124)&gt;1</formula>
    </cfRule>
    <cfRule type="expression" dxfId="1408" priority="113">
      <formula>COUNTIF($C$5:$Z$31,$C$123)&gt;1</formula>
    </cfRule>
    <cfRule type="expression" dxfId="1407" priority="114">
      <formula>COUNTIF($C$5:$Z$31,$C$122)&gt;1</formula>
    </cfRule>
    <cfRule type="expression" dxfId="1406" priority="115">
      <formula>COUNTIF($C$5:$Z$31,$C$121)&gt;1</formula>
    </cfRule>
    <cfRule type="expression" dxfId="1405" priority="116">
      <formula>COUNTIF($C$5:$Z$31,$C$120)&gt;1</formula>
    </cfRule>
    <cfRule type="expression" dxfId="1404" priority="117">
      <formula>COUNTIF($C$5:$Z$31,$C$119)&gt;1</formula>
    </cfRule>
    <cfRule type="expression" dxfId="1403" priority="118">
      <formula>COUNTIF($C$5:$Z$31,$C$118)&gt;1</formula>
    </cfRule>
    <cfRule type="expression" dxfId="1402" priority="119">
      <formula>COUNTIF($C$5:$Z$31,$C$117)&gt;1</formula>
    </cfRule>
    <cfRule type="expression" dxfId="1401" priority="120">
      <formula>COUNTIF($C$5:$Z$31,$C$116)&gt;1</formula>
    </cfRule>
    <cfRule type="expression" dxfId="1400" priority="121">
      <formula>COUNTIF($C$5:$Z$31,$C$115)&gt;1</formula>
    </cfRule>
    <cfRule type="expression" dxfId="1399" priority="122">
      <formula>COUNTIF($C$5:$Z$31,$C$114)&gt;1</formula>
    </cfRule>
    <cfRule type="expression" dxfId="1398" priority="123">
      <formula>COUNTIF($C$5:$Z$31,$C$113)&gt;1</formula>
    </cfRule>
    <cfRule type="expression" dxfId="1397" priority="124">
      <formula>COUNTIF($C$5:$Z$31,$C$112)&gt;1</formula>
    </cfRule>
    <cfRule type="expression" dxfId="1396" priority="125">
      <formula>COUNTIF($C$5:$Z$31,$C$111)&gt;1</formula>
    </cfRule>
    <cfRule type="expression" dxfId="1395" priority="126">
      <formula>COUNTIF($C$5:$Z$31,$C$110)&gt;1</formula>
    </cfRule>
    <cfRule type="expression" dxfId="1394" priority="127">
      <formula>COUNTIF($C$5:$Z$31,$C$109)&gt;1</formula>
    </cfRule>
    <cfRule type="expression" dxfId="1393" priority="128">
      <formula>COUNTIF($C$5:$Z$31,$C$108)&gt;1</formula>
    </cfRule>
    <cfRule type="expression" dxfId="1392" priority="129">
      <formula>COUNTIF($C$5:$Z$31,$C$107)&gt;1</formula>
    </cfRule>
    <cfRule type="expression" dxfId="1391" priority="130">
      <formula>COUNTIF($C$5:$Z$31,$C$106)&gt;1</formula>
    </cfRule>
    <cfRule type="expression" dxfId="1390" priority="131">
      <formula>COUNTIF($C$5:$Z$31,$C$105)&gt;1</formula>
    </cfRule>
    <cfRule type="expression" dxfId="1389" priority="132">
      <formula>COUNTIF($C$5:$Z$31,$C$104)&gt;1</formula>
    </cfRule>
    <cfRule type="expression" dxfId="1388" priority="133">
      <formula>COUNTIF($C$5:$Z$31,$C$103)&gt;1</formula>
    </cfRule>
    <cfRule type="expression" dxfId="1387" priority="134">
      <formula>COUNTIF($C$5:$Z$31,$C$102)&gt;1</formula>
    </cfRule>
    <cfRule type="expression" dxfId="1386" priority="135">
      <formula>COUNTIF($C$5:$Z$31,$C$101)&gt;1</formula>
    </cfRule>
  </conditionalFormatting>
  <conditionalFormatting sqref="I9:J9">
    <cfRule type="expression" dxfId="1385" priority="69" stopIfTrue="1">
      <formula>COUNTIF($C$5:$Z$31,$C$133)&gt;1</formula>
    </cfRule>
    <cfRule type="expression" dxfId="1384" priority="70" stopIfTrue="1">
      <formula>COUNTIF($C$5:$Z$31,$C$132)&gt;1</formula>
    </cfRule>
    <cfRule type="expression" dxfId="1383" priority="71" stopIfTrue="1">
      <formula>COUNTIF($C$5:$Z$31,$C$131)&gt;1</formula>
    </cfRule>
    <cfRule type="expression" dxfId="1382" priority="72" stopIfTrue="1">
      <formula>COUNTIF($C$5:$Z$31,$C$130)&gt;1</formula>
    </cfRule>
    <cfRule type="expression" dxfId="1381" priority="73" stopIfTrue="1">
      <formula>COUNTIF($C$5:$Z$31,$C$129)&gt;1</formula>
    </cfRule>
    <cfRule type="expression" dxfId="1380" priority="74" stopIfTrue="1">
      <formula>COUNTIF($C$5:$Z$31,$C$128)&gt;1</formula>
    </cfRule>
    <cfRule type="expression" dxfId="1379" priority="75" stopIfTrue="1">
      <formula>COUNTIF($C$5:$Z$31,$C$127)&gt;1</formula>
    </cfRule>
    <cfRule type="expression" dxfId="1378" priority="76" stopIfTrue="1">
      <formula>COUNTIF($C$5:$Z$31,$C$126)&gt;1</formula>
    </cfRule>
    <cfRule type="expression" dxfId="1377" priority="77" stopIfTrue="1">
      <formula>COUNTIF($C$5:$Z$31,$C$125)&gt;1</formula>
    </cfRule>
    <cfRule type="expression" dxfId="1376" priority="78" stopIfTrue="1">
      <formula>COUNTIF($C$5:$Z$31,$C$124)&gt;1</formula>
    </cfRule>
    <cfRule type="expression" dxfId="1375" priority="79" stopIfTrue="1">
      <formula>COUNTIF($C$5:$Z$31,$C$123)&gt;1</formula>
    </cfRule>
    <cfRule type="expression" dxfId="1374" priority="80" stopIfTrue="1">
      <formula>COUNTIF($C$5:$Z$31,$C$122)&gt;1</formula>
    </cfRule>
    <cfRule type="expression" dxfId="1373" priority="81" stopIfTrue="1">
      <formula>COUNTIF($C$5:$Z$31,$C$121)&gt;1</formula>
    </cfRule>
    <cfRule type="expression" dxfId="1372" priority="82" stopIfTrue="1">
      <formula>COUNTIF($C$5:$Z$31,$C$120)&gt;1</formula>
    </cfRule>
    <cfRule type="expression" dxfId="1371" priority="83" stopIfTrue="1">
      <formula>COUNTIF($C$5:$Z$31,$C$119)&gt;1</formula>
    </cfRule>
    <cfRule type="expression" dxfId="1370" priority="84" stopIfTrue="1">
      <formula>COUNTIF($C$5:$Z$31,$C$118)&gt;1</formula>
    </cfRule>
    <cfRule type="expression" dxfId="1369" priority="85" stopIfTrue="1">
      <formula>COUNTIF($C$5:$Z$31,$C$117)&gt;1</formula>
    </cfRule>
    <cfRule type="expression" dxfId="1368" priority="86" stopIfTrue="1">
      <formula>COUNTIF($C$5:$Z$31,$C$116)&gt;1</formula>
    </cfRule>
    <cfRule type="expression" dxfId="1367" priority="87" stopIfTrue="1">
      <formula>COUNTIF($C$5:$Z$31,$C$115)&gt;1</formula>
    </cfRule>
    <cfRule type="expression" dxfId="1366" priority="88" stopIfTrue="1">
      <formula>COUNTIF($C$5:$Z$31,$C$114)&gt;1</formula>
    </cfRule>
    <cfRule type="expression" dxfId="1365" priority="89" stopIfTrue="1">
      <formula>COUNTIF($C$5:$Z$31,$C$113)&gt;1</formula>
    </cfRule>
    <cfRule type="expression" dxfId="1364" priority="90" stopIfTrue="1">
      <formula>COUNTIF($C$5:$Z$31,$C$112)&gt;1</formula>
    </cfRule>
    <cfRule type="expression" dxfId="1363" priority="91" stopIfTrue="1">
      <formula>COUNTIF($C$5:$Z$31,$C$111)&gt;1</formula>
    </cfRule>
    <cfRule type="expression" dxfId="1362" priority="92" stopIfTrue="1">
      <formula>COUNTIF($C$5:$Z$31,$C$110)&gt;1</formula>
    </cfRule>
    <cfRule type="expression" dxfId="1361" priority="93" stopIfTrue="1">
      <formula>COUNTIF($C$5:$Z$31,$C$109)&gt;1</formula>
    </cfRule>
    <cfRule type="expression" dxfId="1360" priority="94" stopIfTrue="1">
      <formula>COUNTIF($C$5:$Z$31,$C$108)&gt;1</formula>
    </cfRule>
    <cfRule type="expression" dxfId="1359" priority="95" stopIfTrue="1">
      <formula>COUNTIF($C$5:$Z$31,$C$107)&gt;1</formula>
    </cfRule>
    <cfRule type="expression" dxfId="1358" priority="96" stopIfTrue="1">
      <formula>COUNTIF($C$5:$Z$31,$C$106)&gt;1</formula>
    </cfRule>
    <cfRule type="expression" dxfId="1357" priority="97" stopIfTrue="1">
      <formula>COUNTIF($C$5:$Z$31,$C$105)&gt;1</formula>
    </cfRule>
    <cfRule type="expression" dxfId="1356" priority="98" stopIfTrue="1">
      <formula>COUNTIF($C$5:$Z$31,$C$104)&gt;1</formula>
    </cfRule>
    <cfRule type="expression" dxfId="1355" priority="99" stopIfTrue="1">
      <formula>COUNTIF($C$5:$Z$31,$C$103)&gt;1</formula>
    </cfRule>
    <cfRule type="expression" dxfId="1354" priority="100" stopIfTrue="1">
      <formula>COUNTIF($C$5:$Z$31,$C$102)&gt;1</formula>
    </cfRule>
    <cfRule type="expression" dxfId="1353" priority="101" stopIfTrue="1">
      <formula>COUNTIF($C$5:$Z$31,$C$101)&gt;1</formula>
    </cfRule>
    <cfRule type="cellIs" dxfId="1352" priority="102" operator="between">
      <formula>0</formula>
      <formula>1500</formula>
    </cfRule>
  </conditionalFormatting>
  <conditionalFormatting sqref="I13:J13">
    <cfRule type="expression" dxfId="1351" priority="35" stopIfTrue="1">
      <formula>COUNTIF($C$5:$Z$31,$C$133)&gt;1</formula>
    </cfRule>
    <cfRule type="expression" dxfId="1350" priority="36" stopIfTrue="1">
      <formula>COUNTIF($C$5:$Z$31,$C$132)&gt;1</formula>
    </cfRule>
    <cfRule type="expression" dxfId="1349" priority="37" stopIfTrue="1">
      <formula>COUNTIF($C$5:$Z$31,$C$131)&gt;1</formula>
    </cfRule>
    <cfRule type="expression" dxfId="1348" priority="38" stopIfTrue="1">
      <formula>COUNTIF($C$5:$Z$31,$C$130)&gt;1</formula>
    </cfRule>
    <cfRule type="expression" dxfId="1347" priority="39" stopIfTrue="1">
      <formula>COUNTIF($C$5:$Z$31,$C$129)&gt;1</formula>
    </cfRule>
    <cfRule type="expression" dxfId="1346" priority="40" stopIfTrue="1">
      <formula>COUNTIF($C$5:$Z$31,$C$128)&gt;1</formula>
    </cfRule>
    <cfRule type="expression" dxfId="1345" priority="41" stopIfTrue="1">
      <formula>COUNTIF($C$5:$Z$31,$C$127)&gt;1</formula>
    </cfRule>
    <cfRule type="expression" dxfId="1344" priority="42" stopIfTrue="1">
      <formula>COUNTIF($C$5:$Z$31,$C$126)&gt;1</formula>
    </cfRule>
    <cfRule type="expression" dxfId="1343" priority="43" stopIfTrue="1">
      <formula>COUNTIF($C$5:$Z$31,$C$125)&gt;1</formula>
    </cfRule>
    <cfRule type="expression" dxfId="1342" priority="44" stopIfTrue="1">
      <formula>COUNTIF($C$5:$Z$31,$C$124)&gt;1</formula>
    </cfRule>
    <cfRule type="expression" dxfId="1341" priority="45" stopIfTrue="1">
      <formula>COUNTIF($C$5:$Z$31,$C$123)&gt;1</formula>
    </cfRule>
    <cfRule type="expression" dxfId="1340" priority="46" stopIfTrue="1">
      <formula>COUNTIF($C$5:$Z$31,$C$122)&gt;1</formula>
    </cfRule>
    <cfRule type="expression" dxfId="1339" priority="47" stopIfTrue="1">
      <formula>COUNTIF($C$5:$Z$31,$C$121)&gt;1</formula>
    </cfRule>
    <cfRule type="expression" dxfId="1338" priority="48" stopIfTrue="1">
      <formula>COUNTIF($C$5:$Z$31,$C$120)&gt;1</formula>
    </cfRule>
    <cfRule type="expression" dxfId="1337" priority="49" stopIfTrue="1">
      <formula>COUNTIF($C$5:$Z$31,$C$119)&gt;1</formula>
    </cfRule>
    <cfRule type="expression" dxfId="1336" priority="50" stopIfTrue="1">
      <formula>COUNTIF($C$5:$Z$31,$C$118)&gt;1</formula>
    </cfRule>
    <cfRule type="expression" dxfId="1335" priority="51" stopIfTrue="1">
      <formula>COUNTIF($C$5:$Z$31,$C$117)&gt;1</formula>
    </cfRule>
    <cfRule type="expression" dxfId="1334" priority="52" stopIfTrue="1">
      <formula>COUNTIF($C$5:$Z$31,$C$116)&gt;1</formula>
    </cfRule>
    <cfRule type="expression" dxfId="1333" priority="53" stopIfTrue="1">
      <formula>COUNTIF($C$5:$Z$31,$C$115)&gt;1</formula>
    </cfRule>
    <cfRule type="expression" dxfId="1332" priority="54" stopIfTrue="1">
      <formula>COUNTIF($C$5:$Z$31,$C$114)&gt;1</formula>
    </cfRule>
    <cfRule type="expression" dxfId="1331" priority="55" stopIfTrue="1">
      <formula>COUNTIF($C$5:$Z$31,$C$113)&gt;1</formula>
    </cfRule>
    <cfRule type="expression" dxfId="1330" priority="56" stopIfTrue="1">
      <formula>COUNTIF($C$5:$Z$31,$C$112)&gt;1</formula>
    </cfRule>
    <cfRule type="expression" dxfId="1329" priority="57" stopIfTrue="1">
      <formula>COUNTIF($C$5:$Z$31,$C$111)&gt;1</formula>
    </cfRule>
    <cfRule type="expression" dxfId="1328" priority="58" stopIfTrue="1">
      <formula>COUNTIF($C$5:$Z$31,$C$110)&gt;1</formula>
    </cfRule>
    <cfRule type="expression" dxfId="1327" priority="59" stopIfTrue="1">
      <formula>COUNTIF($C$5:$Z$31,$C$109)&gt;1</formula>
    </cfRule>
    <cfRule type="expression" dxfId="1326" priority="60" stopIfTrue="1">
      <formula>COUNTIF($C$5:$Z$31,$C$108)&gt;1</formula>
    </cfRule>
    <cfRule type="expression" dxfId="1325" priority="61" stopIfTrue="1">
      <formula>COUNTIF($C$5:$Z$31,$C$107)&gt;1</formula>
    </cfRule>
    <cfRule type="expression" dxfId="1324" priority="62" stopIfTrue="1">
      <formula>COUNTIF($C$5:$Z$31,$C$106)&gt;1</formula>
    </cfRule>
    <cfRule type="expression" dxfId="1323" priority="63" stopIfTrue="1">
      <formula>COUNTIF($C$5:$Z$31,$C$105)&gt;1</formula>
    </cfRule>
    <cfRule type="expression" dxfId="1322" priority="64" stopIfTrue="1">
      <formula>COUNTIF($C$5:$Z$31,$C$104)&gt;1</formula>
    </cfRule>
    <cfRule type="expression" dxfId="1321" priority="65" stopIfTrue="1">
      <formula>COUNTIF($C$5:$Z$31,$C$103)&gt;1</formula>
    </cfRule>
    <cfRule type="expression" dxfId="1320" priority="66" stopIfTrue="1">
      <formula>COUNTIF($C$5:$Z$31,$C$102)&gt;1</formula>
    </cfRule>
    <cfRule type="expression" dxfId="1319" priority="67" stopIfTrue="1">
      <formula>COUNTIF($C$5:$Z$31,$C$101)&gt;1</formula>
    </cfRule>
    <cfRule type="cellIs" dxfId="1318" priority="68" operator="between">
      <formula>0</formula>
      <formula>1500</formula>
    </cfRule>
  </conditionalFormatting>
  <conditionalFormatting sqref="D9:E9">
    <cfRule type="expression" dxfId="1317" priority="1" stopIfTrue="1">
      <formula>COUNTIF($C$5:$Z$31,$C$133)&gt;1</formula>
    </cfRule>
    <cfRule type="expression" dxfId="1316" priority="2" stopIfTrue="1">
      <formula>COUNTIF($C$5:$Z$31,$C$132)&gt;1</formula>
    </cfRule>
    <cfRule type="expression" dxfId="1315" priority="3" stopIfTrue="1">
      <formula>COUNTIF($C$5:$Z$31,$C$131)&gt;1</formula>
    </cfRule>
    <cfRule type="expression" dxfId="1314" priority="4" stopIfTrue="1">
      <formula>COUNTIF($C$5:$Z$31,$C$130)&gt;1</formula>
    </cfRule>
    <cfRule type="expression" dxfId="1313" priority="5" stopIfTrue="1">
      <formula>COUNTIF($C$5:$Z$31,$C$129)&gt;1</formula>
    </cfRule>
    <cfRule type="expression" dxfId="1312" priority="6" stopIfTrue="1">
      <formula>COUNTIF($C$5:$Z$31,$C$128)&gt;1</formula>
    </cfRule>
    <cfRule type="expression" dxfId="1311" priority="7" stopIfTrue="1">
      <formula>COUNTIF($C$5:$Z$31,$C$127)&gt;1</formula>
    </cfRule>
    <cfRule type="expression" dxfId="1310" priority="8" stopIfTrue="1">
      <formula>COUNTIF($C$5:$Z$31,$C$126)&gt;1</formula>
    </cfRule>
    <cfRule type="expression" dxfId="1309" priority="9" stopIfTrue="1">
      <formula>COUNTIF($C$5:$Z$31,$C$125)&gt;1</formula>
    </cfRule>
    <cfRule type="expression" dxfId="1308" priority="10" stopIfTrue="1">
      <formula>COUNTIF($C$5:$Z$31,$C$124)&gt;1</formula>
    </cfRule>
    <cfRule type="expression" dxfId="1307" priority="11" stopIfTrue="1">
      <formula>COUNTIF($C$5:$Z$31,$C$123)&gt;1</formula>
    </cfRule>
    <cfRule type="expression" dxfId="1306" priority="12" stopIfTrue="1">
      <formula>COUNTIF($C$5:$Z$31,$C$122)&gt;1</formula>
    </cfRule>
    <cfRule type="expression" dxfId="1305" priority="13" stopIfTrue="1">
      <formula>COUNTIF($C$5:$Z$31,$C$121)&gt;1</formula>
    </cfRule>
    <cfRule type="expression" dxfId="1304" priority="14" stopIfTrue="1">
      <formula>COUNTIF($C$5:$Z$31,$C$120)&gt;1</formula>
    </cfRule>
    <cfRule type="expression" dxfId="1303" priority="15" stopIfTrue="1">
      <formula>COUNTIF($C$5:$Z$31,$C$119)&gt;1</formula>
    </cfRule>
    <cfRule type="expression" dxfId="1302" priority="16" stopIfTrue="1">
      <formula>COUNTIF($C$5:$Z$31,$C$118)&gt;1</formula>
    </cfRule>
    <cfRule type="expression" dxfId="1301" priority="17" stopIfTrue="1">
      <formula>COUNTIF($C$5:$Z$31,$C$117)&gt;1</formula>
    </cfRule>
    <cfRule type="expression" dxfId="1300" priority="18" stopIfTrue="1">
      <formula>COUNTIF($C$5:$Z$31,$C$116)&gt;1</formula>
    </cfRule>
    <cfRule type="expression" dxfId="1299" priority="19" stopIfTrue="1">
      <formula>COUNTIF($C$5:$Z$31,$C$115)&gt;1</formula>
    </cfRule>
    <cfRule type="expression" dxfId="1298" priority="20" stopIfTrue="1">
      <formula>COUNTIF($C$5:$Z$31,$C$114)&gt;1</formula>
    </cfRule>
    <cfRule type="expression" dxfId="1297" priority="21" stopIfTrue="1">
      <formula>COUNTIF($C$5:$Z$31,$C$113)&gt;1</formula>
    </cfRule>
    <cfRule type="expression" dxfId="1296" priority="22" stopIfTrue="1">
      <formula>COUNTIF($C$5:$Z$31,$C$112)&gt;1</formula>
    </cfRule>
    <cfRule type="expression" dxfId="1295" priority="23" stopIfTrue="1">
      <formula>COUNTIF($C$5:$Z$31,$C$111)&gt;1</formula>
    </cfRule>
    <cfRule type="expression" dxfId="1294" priority="24" stopIfTrue="1">
      <formula>COUNTIF($C$5:$Z$31,$C$110)&gt;1</formula>
    </cfRule>
    <cfRule type="expression" dxfId="1293" priority="25" stopIfTrue="1">
      <formula>COUNTIF($C$5:$Z$31,$C$109)&gt;1</formula>
    </cfRule>
    <cfRule type="expression" dxfId="1292" priority="26" stopIfTrue="1">
      <formula>COUNTIF($C$5:$Z$31,$C$108)&gt;1</formula>
    </cfRule>
    <cfRule type="expression" dxfId="1291" priority="27" stopIfTrue="1">
      <formula>COUNTIF($C$5:$Z$31,$C$107)&gt;1</formula>
    </cfRule>
    <cfRule type="expression" dxfId="1290" priority="28" stopIfTrue="1">
      <formula>COUNTIF($C$5:$Z$31,$C$106)&gt;1</formula>
    </cfRule>
    <cfRule type="expression" dxfId="1289" priority="29" stopIfTrue="1">
      <formula>COUNTIF($C$5:$Z$31,$C$105)&gt;1</formula>
    </cfRule>
    <cfRule type="expression" dxfId="1288" priority="30" stopIfTrue="1">
      <formula>COUNTIF($C$5:$Z$31,$C$104)&gt;1</formula>
    </cfRule>
    <cfRule type="expression" dxfId="1287" priority="31" stopIfTrue="1">
      <formula>COUNTIF($C$5:$Z$31,$C$103)&gt;1</formula>
    </cfRule>
    <cfRule type="expression" dxfId="1286" priority="32" stopIfTrue="1">
      <formula>COUNTIF($C$5:$Z$31,$C$102)&gt;1</formula>
    </cfRule>
    <cfRule type="expression" dxfId="1285" priority="33" stopIfTrue="1">
      <formula>COUNTIF($C$5:$Z$31,$C$101)&gt;1</formula>
    </cfRule>
    <cfRule type="cellIs" dxfId="1284" priority="34" operator="between">
      <formula>0</formula>
      <formula>1500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5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2">
    <tabColor rgb="FFFFFF00"/>
    <pageSetUpPr fitToPage="1"/>
  </sheetPr>
  <dimension ref="A1:X173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0.7109375" style="32" customWidth="1"/>
    <col min="6" max="6" width="7.7109375" style="32" customWidth="1"/>
    <col min="7" max="7" width="10.28515625" style="32" customWidth="1"/>
    <col min="8" max="8" width="5.140625" style="32" customWidth="1"/>
    <col min="9" max="9" width="4.28515625" style="32" customWidth="1"/>
    <col min="10" max="10" width="47.7109375" style="32" customWidth="1"/>
    <col min="11" max="11" width="12.4257812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 x14ac:dyDescent="0.2">
      <c r="A1" s="1252">
        <f ca="1">TODAY()</f>
        <v>45613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4681</v>
      </c>
      <c r="L1" s="40"/>
    </row>
    <row r="2" spans="1:24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">
      <c r="A3" s="740" t="s">
        <v>144</v>
      </c>
      <c r="B3" s="643">
        <v>1</v>
      </c>
      <c r="C3" s="649">
        <v>0.16458333333333333</v>
      </c>
      <c r="D3" s="649">
        <v>0.17847222222222223</v>
      </c>
      <c r="E3" s="787" t="s">
        <v>4682</v>
      </c>
      <c r="F3" s="128" t="str">
        <f>IF('Semaine P1 30 old'!X17&lt;&gt;"",'Semaine P1 30 old'!X17,"")</f>
        <v/>
      </c>
      <c r="G3" s="128" t="str">
        <f>IF('Semaine P1 30 old'!X17&lt;&gt;"",'Semaine P1 30 old'!A17,"")</f>
        <v/>
      </c>
      <c r="H3" s="56" t="str">
        <f t="shared" ref="H3" si="0">IF(F3="","",INDEX($L$3:$M$40,MATCH(F3,$L$3:$L$38,0),2))</f>
        <v/>
      </c>
      <c r="I3" s="56" t="str">
        <f t="shared" ref="I3" si="1">IF(F3="","",INDEX($L$3:$M$40,MATCH(F3,$L$3:$L$38,0),2))</f>
        <v/>
      </c>
      <c r="J3" s="541" t="s">
        <v>486</v>
      </c>
      <c r="K3" s="40"/>
      <c r="L3" s="34">
        <v>1001</v>
      </c>
      <c r="M3" s="34" t="str">
        <f t="shared" ref="M3:M8" ca="1" si="2">IF(WEEKDAY($A$1)=2,"X","")</f>
        <v/>
      </c>
      <c r="W3" s="118"/>
      <c r="X3" s="118"/>
    </row>
    <row r="4" spans="1:24" x14ac:dyDescent="0.2">
      <c r="A4" s="740" t="s">
        <v>86</v>
      </c>
      <c r="B4" s="643">
        <v>1</v>
      </c>
      <c r="C4" s="649">
        <v>0.17708333333333331</v>
      </c>
      <c r="D4" s="649">
        <v>0.19097222222222221</v>
      </c>
      <c r="E4" s="787" t="s">
        <v>4683</v>
      </c>
      <c r="F4" s="128" t="str">
        <f>IF('Semaine P1 30 old'!X21&lt;&gt;"",'Semaine P1 30 old'!X21,"")</f>
        <v/>
      </c>
      <c r="G4" s="128" t="str">
        <f>IF('Semaine P1 30 old'!X21&lt;&gt;"",'Semaine P1 30 old'!A21,"")</f>
        <v/>
      </c>
      <c r="H4" s="56" t="str">
        <f t="shared" ref="H4" si="3">IF(F4="","",INDEX($L$3:$M$40,MATCH(F4,$L$3:$L$38,0),2))</f>
        <v/>
      </c>
      <c r="I4" s="56" t="str">
        <f t="shared" ref="I4" si="4">IF(F4="","",INDEX($L$3:$M$40,MATCH(F4,$L$3:$L$38,0),2))</f>
        <v/>
      </c>
      <c r="J4" s="524" t="s">
        <v>486</v>
      </c>
      <c r="L4" s="34">
        <v>1002</v>
      </c>
      <c r="M4" s="34" t="str">
        <f t="shared" ca="1" si="2"/>
        <v/>
      </c>
      <c r="N4" s="34"/>
      <c r="O4" s="34"/>
      <c r="P4" s="34"/>
      <c r="Q4" s="34"/>
      <c r="W4" s="118"/>
      <c r="X4" s="118"/>
    </row>
    <row r="5" spans="1:24" x14ac:dyDescent="0.2">
      <c r="A5" s="740" t="s">
        <v>144</v>
      </c>
      <c r="B5" s="643">
        <v>2</v>
      </c>
      <c r="C5" s="649">
        <v>0.18333333333333332</v>
      </c>
      <c r="D5" s="649">
        <v>0.19722222222222222</v>
      </c>
      <c r="E5" s="787" t="s">
        <v>495</v>
      </c>
      <c r="F5" s="128" t="str">
        <f>IF('Semaine P1 30 old'!X9&lt;&gt;"",'Semaine P1 30 old'!X9,"")</f>
        <v/>
      </c>
      <c r="G5" s="128" t="str">
        <f>IF('Semaine P1 30 old'!X9&lt;&gt;"",'Semaine P1 30 old'!A9,"")</f>
        <v/>
      </c>
      <c r="H5" s="56" t="str">
        <f t="shared" ref="H5:H32" si="5">IF(F5="","",INDEX($L$3:$M$40,MATCH(F5,$L$3:$L$38,0),2))</f>
        <v/>
      </c>
      <c r="I5" s="56" t="str">
        <f t="shared" ref="I5:I32" si="6">IF(F5="","",INDEX($L$3:$M$40,MATCH(F5,$L$3:$L$38,0),2))</f>
        <v/>
      </c>
      <c r="J5" s="524" t="s">
        <v>486</v>
      </c>
      <c r="K5" s="40"/>
      <c r="L5" s="34">
        <v>1003</v>
      </c>
      <c r="M5" s="34" t="str">
        <f t="shared" ca="1" si="2"/>
        <v/>
      </c>
      <c r="P5" s="33">
        <f ca="1">WEEKDAY(A1)</f>
        <v>1</v>
      </c>
      <c r="W5" s="118"/>
      <c r="X5" s="118"/>
    </row>
    <row r="6" spans="1:24" x14ac:dyDescent="0.2">
      <c r="A6" s="740" t="s">
        <v>144</v>
      </c>
      <c r="B6" s="643">
        <v>3</v>
      </c>
      <c r="C6" s="649">
        <v>0.19097222222222224</v>
      </c>
      <c r="D6" s="649">
        <v>0.20486111111111113</v>
      </c>
      <c r="E6" s="787" t="s">
        <v>4684</v>
      </c>
      <c r="F6" s="128" t="str">
        <f>IF('Semaine P1 30 old'!X25&lt;&gt;"",'Semaine P1 30 old'!X25,"")</f>
        <v/>
      </c>
      <c r="G6" s="128" t="str">
        <f>IF('Semaine P1 30 old'!X25&lt;&gt;"",'Semaine P1 30 old'!A25,"")</f>
        <v/>
      </c>
      <c r="H6" s="56" t="str">
        <f t="shared" si="5"/>
        <v/>
      </c>
      <c r="I6" s="56" t="str">
        <f t="shared" si="6"/>
        <v/>
      </c>
      <c r="J6" s="743" t="s">
        <v>491</v>
      </c>
      <c r="L6" s="34">
        <v>1004</v>
      </c>
      <c r="M6" s="34" t="str">
        <f t="shared" ca="1" si="2"/>
        <v/>
      </c>
      <c r="N6" s="34"/>
      <c r="O6" s="34"/>
      <c r="P6" s="34" t="str">
        <f ca="1">IF(WEEKDAY(A1)=2,"x","")</f>
        <v/>
      </c>
      <c r="Q6" s="34"/>
      <c r="W6" s="118"/>
      <c r="X6" s="118"/>
    </row>
    <row r="7" spans="1:24" x14ac:dyDescent="0.2">
      <c r="A7" s="740" t="s">
        <v>86</v>
      </c>
      <c r="B7" s="643">
        <v>2</v>
      </c>
      <c r="C7" s="649">
        <v>0.19097222222222224</v>
      </c>
      <c r="D7" s="649">
        <v>0.20486111111111113</v>
      </c>
      <c r="E7" s="787" t="s">
        <v>501</v>
      </c>
      <c r="F7" s="128" t="str">
        <f>IF('Semaine P1 30 old'!S17&lt;&gt;"",'Semaine P1 30 old'!S17,"")</f>
        <v/>
      </c>
      <c r="G7" s="128" t="str">
        <f>IF('Semaine P1 30 old'!S17&lt;&gt;"",'Semaine P1 30 old'!A17,"")</f>
        <v/>
      </c>
      <c r="H7" s="56" t="str">
        <f t="shared" si="5"/>
        <v/>
      </c>
      <c r="I7" s="56" t="str">
        <f t="shared" si="6"/>
        <v/>
      </c>
      <c r="J7" s="524" t="s">
        <v>486</v>
      </c>
      <c r="L7" s="34">
        <v>1005</v>
      </c>
      <c r="M7" s="34" t="str">
        <f t="shared" ca="1" si="2"/>
        <v/>
      </c>
      <c r="N7" s="34"/>
      <c r="O7" s="34"/>
      <c r="W7" s="118"/>
      <c r="X7" s="118"/>
    </row>
    <row r="8" spans="1:24" x14ac:dyDescent="0.2">
      <c r="A8" s="740" t="s">
        <v>144</v>
      </c>
      <c r="B8" s="643">
        <v>4</v>
      </c>
      <c r="C8" s="649">
        <v>0.19583333333333333</v>
      </c>
      <c r="D8" s="649">
        <v>0.20972222222222223</v>
      </c>
      <c r="E8" s="787" t="s">
        <v>4686</v>
      </c>
      <c r="F8" s="128" t="str">
        <f>IF('Semaine P1 30 old'!S21&lt;&gt;"",'Semaine P1 30 old'!S21,"")</f>
        <v/>
      </c>
      <c r="G8" s="128" t="str">
        <f>IF('Semaine P1 30 old'!S21&lt;&gt;"",'Semaine P1 30 old'!A21,"")</f>
        <v/>
      </c>
      <c r="H8" s="56" t="str">
        <f t="shared" si="5"/>
        <v/>
      </c>
      <c r="I8" s="56" t="str">
        <f t="shared" si="6"/>
        <v/>
      </c>
      <c r="J8" s="524" t="s">
        <v>486</v>
      </c>
      <c r="K8" s="40"/>
      <c r="L8" s="34">
        <v>1006</v>
      </c>
      <c r="M8" s="34" t="str">
        <f t="shared" ca="1" si="2"/>
        <v/>
      </c>
      <c r="P8" s="34"/>
      <c r="Q8" s="34"/>
      <c r="W8" s="118"/>
      <c r="X8" s="118"/>
    </row>
    <row r="9" spans="1:24" x14ac:dyDescent="0.2">
      <c r="A9" s="740" t="s">
        <v>86</v>
      </c>
      <c r="B9" s="643">
        <v>3</v>
      </c>
      <c r="C9" s="649">
        <v>0.2</v>
      </c>
      <c r="D9" s="649">
        <v>0.21388888888888891</v>
      </c>
      <c r="E9" s="787" t="s">
        <v>4687</v>
      </c>
      <c r="F9" s="128" t="str">
        <f>IF('Semaine P1 30 old'!N17&lt;&gt;"",'Semaine P1 30 old'!N17,"")</f>
        <v/>
      </c>
      <c r="G9" s="128" t="str">
        <f>IF('Semaine P1 30 old'!N17&lt;&gt;"",'Semaine P1 30 old'!A17,"")</f>
        <v/>
      </c>
      <c r="H9" s="56" t="str">
        <f t="shared" si="5"/>
        <v/>
      </c>
      <c r="I9" s="56" t="str">
        <f t="shared" si="6"/>
        <v/>
      </c>
      <c r="J9" s="524" t="s">
        <v>494</v>
      </c>
      <c r="L9" s="34">
        <v>1007</v>
      </c>
      <c r="M9" s="34" t="str">
        <f t="shared" ref="M9:M14" ca="1" si="7">IF(WEEKDAY($A$1)=3,"X","")</f>
        <v/>
      </c>
      <c r="N9" s="34"/>
      <c r="O9" s="34"/>
      <c r="W9" s="118"/>
      <c r="X9" s="118"/>
    </row>
    <row r="10" spans="1:24" x14ac:dyDescent="0.2">
      <c r="A10" s="740" t="s">
        <v>144</v>
      </c>
      <c r="B10" s="643">
        <v>5</v>
      </c>
      <c r="C10" s="649">
        <v>0.2048611111111111</v>
      </c>
      <c r="D10" s="649">
        <v>0.21875</v>
      </c>
      <c r="E10" s="787" t="s">
        <v>575</v>
      </c>
      <c r="F10" s="128" t="str">
        <f>IF('Semaine P1 30 old'!X13&lt;&gt;"",'Semaine P1 30 old'!X13,"")</f>
        <v/>
      </c>
      <c r="G10" s="128" t="str">
        <f>IF('Semaine P1 30 old'!X13&lt;&gt;"",'Semaine P1 30 old'!A13,"")</f>
        <v/>
      </c>
      <c r="H10" s="56" t="str">
        <f t="shared" si="5"/>
        <v/>
      </c>
      <c r="I10" s="56" t="str">
        <f t="shared" si="6"/>
        <v/>
      </c>
      <c r="J10" s="743" t="s">
        <v>491</v>
      </c>
      <c r="K10" s="40"/>
      <c r="L10" s="34">
        <v>1008</v>
      </c>
      <c r="M10" s="34" t="str">
        <f t="shared" ca="1" si="7"/>
        <v/>
      </c>
      <c r="P10" s="34"/>
      <c r="Q10" s="34"/>
      <c r="W10" s="118"/>
      <c r="X10" s="118"/>
    </row>
    <row r="11" spans="1:24" x14ac:dyDescent="0.2">
      <c r="A11" s="740" t="s">
        <v>86</v>
      </c>
      <c r="B11" s="643">
        <v>4</v>
      </c>
      <c r="C11" s="649">
        <v>0.20763888888888887</v>
      </c>
      <c r="D11" s="649">
        <v>0.22152777777777777</v>
      </c>
      <c r="E11" s="787" t="s">
        <v>519</v>
      </c>
      <c r="F11" s="128" t="str">
        <f>IF('Semaine P1 30 old'!X29&lt;&gt;"",'Semaine P1 30 old'!X29,"")</f>
        <v/>
      </c>
      <c r="G11" s="128" t="str">
        <f>IF('Semaine P1 30 old'!X29&lt;&gt;"",'Semaine P1 30 old'!A29,"")</f>
        <v/>
      </c>
      <c r="H11" s="56" t="str">
        <f t="shared" si="5"/>
        <v/>
      </c>
      <c r="I11" s="56" t="str">
        <f t="shared" si="6"/>
        <v/>
      </c>
      <c r="J11" s="524" t="s">
        <v>486</v>
      </c>
      <c r="L11" s="34">
        <v>1009</v>
      </c>
      <c r="M11" s="34" t="str">
        <f t="shared" ca="1" si="7"/>
        <v/>
      </c>
      <c r="N11" s="34"/>
      <c r="O11" s="34"/>
      <c r="W11" s="118"/>
      <c r="X11" s="118"/>
    </row>
    <row r="12" spans="1:24" x14ac:dyDescent="0.2">
      <c r="A12" s="740" t="s">
        <v>144</v>
      </c>
      <c r="B12" s="643">
        <v>6</v>
      </c>
      <c r="C12" s="649">
        <v>0.21249999999999999</v>
      </c>
      <c r="D12" s="649">
        <v>0.22638888888888889</v>
      </c>
      <c r="E12" s="787" t="s">
        <v>521</v>
      </c>
      <c r="F12" s="128" t="str">
        <f>IF('Semaine P1 30 old'!N21&lt;&gt;"",'Semaine P1 30 old'!N21,"")</f>
        <v/>
      </c>
      <c r="G12" s="128" t="str">
        <f>IF('Semaine P1 30 old'!N21&lt;&gt;"",'Semaine P1 30 old'!A21,"")</f>
        <v/>
      </c>
      <c r="H12" s="56" t="str">
        <f t="shared" si="5"/>
        <v/>
      </c>
      <c r="I12" s="56" t="str">
        <f t="shared" si="6"/>
        <v/>
      </c>
      <c r="J12" s="524" t="s">
        <v>486</v>
      </c>
      <c r="K12" s="40"/>
      <c r="L12" s="34">
        <v>1010</v>
      </c>
      <c r="M12" s="34" t="str">
        <f t="shared" ca="1" si="7"/>
        <v/>
      </c>
      <c r="P12" s="34"/>
      <c r="Q12" s="34"/>
      <c r="W12" s="118"/>
      <c r="X12" s="118"/>
    </row>
    <row r="13" spans="1:24" x14ac:dyDescent="0.2">
      <c r="A13" s="740" t="s">
        <v>86</v>
      </c>
      <c r="B13" s="643">
        <v>5</v>
      </c>
      <c r="C13" s="649">
        <v>0.21458333333333332</v>
      </c>
      <c r="D13" s="649">
        <v>0.22847222222222222</v>
      </c>
      <c r="E13" s="787" t="s">
        <v>4650</v>
      </c>
      <c r="F13" s="128" t="str">
        <f>IF('Semaine P1 30 old'!I17&lt;&gt;"",'Semaine P1 30 old'!I17,"")</f>
        <v/>
      </c>
      <c r="G13" s="128" t="str">
        <f>IF('Semaine P1 30 old'!I17&lt;&gt;"",'Semaine P1 30 old'!A17,"")</f>
        <v/>
      </c>
      <c r="H13" s="56" t="str">
        <f t="shared" si="5"/>
        <v/>
      </c>
      <c r="I13" s="56" t="str">
        <f t="shared" si="6"/>
        <v/>
      </c>
      <c r="J13" s="524" t="s">
        <v>486</v>
      </c>
      <c r="L13" s="34">
        <v>1011</v>
      </c>
      <c r="M13" s="34" t="str">
        <f t="shared" ca="1" si="7"/>
        <v/>
      </c>
      <c r="N13" s="34"/>
      <c r="O13" s="34"/>
      <c r="W13" s="118"/>
      <c r="X13" s="118"/>
    </row>
    <row r="14" spans="1:24" x14ac:dyDescent="0.2">
      <c r="A14" s="740" t="s">
        <v>86</v>
      </c>
      <c r="B14" s="643">
        <v>6</v>
      </c>
      <c r="C14" s="649">
        <v>0.21874999999999997</v>
      </c>
      <c r="D14" s="649">
        <v>0.23263888888888887</v>
      </c>
      <c r="E14" s="787" t="s">
        <v>4695</v>
      </c>
      <c r="F14" s="128" t="str">
        <f>IF('Semaine P1 30 old'!S25&lt;&gt;"",'Semaine P1 30 old'!S25,"")</f>
        <v/>
      </c>
      <c r="G14" s="128" t="str">
        <f>IF('Semaine P1 30 old'!S25&lt;&gt;"",'Semaine P1 30 old'!A25,"")</f>
        <v/>
      </c>
      <c r="H14" s="56" t="str">
        <f t="shared" si="5"/>
        <v/>
      </c>
      <c r="I14" s="56" t="str">
        <f t="shared" si="6"/>
        <v/>
      </c>
      <c r="J14" s="744" t="s">
        <v>4696</v>
      </c>
      <c r="K14" s="40"/>
      <c r="L14" s="34">
        <v>1012</v>
      </c>
      <c r="M14" s="34" t="str">
        <f t="shared" ca="1" si="7"/>
        <v/>
      </c>
      <c r="P14" s="34"/>
      <c r="Q14" s="34"/>
      <c r="W14" s="118"/>
      <c r="X14" s="118"/>
    </row>
    <row r="15" spans="1:24" x14ac:dyDescent="0.2">
      <c r="A15" s="740" t="s">
        <v>144</v>
      </c>
      <c r="B15" s="643">
        <v>7</v>
      </c>
      <c r="C15" s="649">
        <v>0.2215277777777778</v>
      </c>
      <c r="D15" s="649">
        <v>0.23541666666666669</v>
      </c>
      <c r="E15" s="787" t="s">
        <v>4697</v>
      </c>
      <c r="F15" s="128" t="str">
        <f>IF('Semaine P1 30 old'!I21&lt;&gt;"",'Semaine P1 30 old'!I21,"")</f>
        <v/>
      </c>
      <c r="G15" s="128" t="str">
        <f>IF('Semaine P1 30 old'!I21&lt;&gt;"",'Semaine P1 30 old'!A21,"")</f>
        <v/>
      </c>
      <c r="H15" s="56" t="str">
        <f t="shared" si="5"/>
        <v/>
      </c>
      <c r="I15" s="56" t="str">
        <f t="shared" si="6"/>
        <v/>
      </c>
      <c r="J15" s="743" t="s">
        <v>491</v>
      </c>
      <c r="L15" s="34">
        <v>1013</v>
      </c>
      <c r="M15" s="34" t="str">
        <f t="shared" ref="M15:M20" ca="1" si="8">IF(WEEKDAY($A$1)=4,"X","")</f>
        <v/>
      </c>
      <c r="N15" s="34"/>
      <c r="O15" s="34"/>
      <c r="W15" s="118"/>
      <c r="X15" s="118"/>
    </row>
    <row r="16" spans="1:24" x14ac:dyDescent="0.2">
      <c r="A16" s="740" t="s">
        <v>86</v>
      </c>
      <c r="B16" s="643">
        <v>7</v>
      </c>
      <c r="C16" s="649">
        <v>0.22291666666666668</v>
      </c>
      <c r="D16" s="649">
        <v>0.23680555555555557</v>
      </c>
      <c r="E16" s="787" t="s">
        <v>555</v>
      </c>
      <c r="F16" s="128" t="str">
        <f>IF('Semaine P1 30 old'!S29&lt;&gt;"",'Semaine P1 30 old'!S29,"")</f>
        <v/>
      </c>
      <c r="G16" s="128" t="str">
        <f>IF('Semaine P1 30 old'!S29&lt;&gt;"",'Semaine P1 30 old'!A29,"")</f>
        <v/>
      </c>
      <c r="H16" s="56" t="str">
        <f t="shared" si="5"/>
        <v/>
      </c>
      <c r="I16" s="56" t="str">
        <f t="shared" si="6"/>
        <v/>
      </c>
      <c r="J16" s="524" t="s">
        <v>486</v>
      </c>
      <c r="K16" s="40"/>
      <c r="L16" s="34">
        <v>1014</v>
      </c>
      <c r="M16" s="34" t="str">
        <f t="shared" ca="1" si="8"/>
        <v/>
      </c>
      <c r="P16" s="34"/>
      <c r="Q16" s="34"/>
      <c r="W16" s="118"/>
      <c r="X16" s="118"/>
    </row>
    <row r="17" spans="1:24" x14ac:dyDescent="0.2">
      <c r="A17" s="740" t="s">
        <v>86</v>
      </c>
      <c r="B17" s="643">
        <v>8</v>
      </c>
      <c r="C17" s="649">
        <v>0.22569444444444445</v>
      </c>
      <c r="D17" s="649">
        <v>0.23958333333333334</v>
      </c>
      <c r="E17" s="787" t="s">
        <v>490</v>
      </c>
      <c r="F17" s="128" t="str">
        <f>IF('Semaine P1 30 old'!S9&lt;&gt;"",'Semaine P1 30 old'!S9,"")</f>
        <v/>
      </c>
      <c r="G17" s="128" t="str">
        <f>IF('Semaine P1 30 old'!S9&lt;&gt;"",'Semaine P1 30 old'!A9,"")</f>
        <v/>
      </c>
      <c r="H17" s="56" t="str">
        <f t="shared" si="5"/>
        <v/>
      </c>
      <c r="I17" s="56" t="str">
        <f t="shared" si="6"/>
        <v/>
      </c>
      <c r="J17" s="524" t="s">
        <v>486</v>
      </c>
      <c r="L17" s="34">
        <v>1015</v>
      </c>
      <c r="M17" s="34" t="str">
        <f t="shared" ca="1" si="8"/>
        <v/>
      </c>
      <c r="N17" s="34"/>
      <c r="O17" s="34"/>
      <c r="W17" s="118"/>
      <c r="X17" s="118"/>
    </row>
    <row r="18" spans="1:24" x14ac:dyDescent="0.2">
      <c r="A18" s="740" t="s">
        <v>86</v>
      </c>
      <c r="B18" s="643">
        <v>9</v>
      </c>
      <c r="C18" s="649">
        <v>0.23124999999999998</v>
      </c>
      <c r="D18" s="649">
        <v>0.24513888888888888</v>
      </c>
      <c r="E18" s="787" t="s">
        <v>4698</v>
      </c>
      <c r="F18" s="128" t="str">
        <f>IF('Semaine P1 30 old'!N29&lt;&gt;"",'Semaine P1 30 old'!N29,"")</f>
        <v/>
      </c>
      <c r="G18" s="128" t="str">
        <f>IF('Semaine P1 30 old'!N29&lt;&gt;"",'Semaine P1 30 old'!A29,"")</f>
        <v/>
      </c>
      <c r="H18" s="56" t="str">
        <f t="shared" si="5"/>
        <v/>
      </c>
      <c r="I18" s="56" t="str">
        <f t="shared" si="6"/>
        <v/>
      </c>
      <c r="J18" s="524" t="s">
        <v>486</v>
      </c>
      <c r="K18" s="40"/>
      <c r="L18" s="34">
        <v>1016</v>
      </c>
      <c r="M18" s="34" t="str">
        <f t="shared" ca="1" si="8"/>
        <v/>
      </c>
      <c r="P18" s="34"/>
      <c r="Q18" s="34"/>
      <c r="W18" s="118"/>
      <c r="X18" s="118"/>
    </row>
    <row r="19" spans="1:24" x14ac:dyDescent="0.2">
      <c r="A19" s="740" t="s">
        <v>144</v>
      </c>
      <c r="B19" s="643">
        <v>8</v>
      </c>
      <c r="C19" s="649">
        <v>0.2326388888888889</v>
      </c>
      <c r="D19" s="649">
        <v>0.24652777777777779</v>
      </c>
      <c r="E19" s="787" t="s">
        <v>502</v>
      </c>
      <c r="F19" s="128" t="str">
        <f>IF('Semaine P1 30 old'!S13&lt;&gt;"",'Semaine P1 30 old'!S13,"")</f>
        <v/>
      </c>
      <c r="G19" s="128" t="str">
        <f>IF('Semaine P1 30 old'!S13&lt;&gt;"",'Semaine P1 30 old'!A13,"")</f>
        <v/>
      </c>
      <c r="H19" s="56" t="str">
        <f t="shared" si="5"/>
        <v/>
      </c>
      <c r="I19" s="56" t="str">
        <f t="shared" si="6"/>
        <v/>
      </c>
      <c r="J19" s="524" t="s">
        <v>486</v>
      </c>
      <c r="L19" s="34">
        <v>1017</v>
      </c>
      <c r="M19" s="34" t="str">
        <f t="shared" ca="1" si="8"/>
        <v/>
      </c>
      <c r="N19" s="34"/>
      <c r="O19" s="34"/>
      <c r="W19" s="118"/>
      <c r="X19" s="118"/>
    </row>
    <row r="20" spans="1:24" x14ac:dyDescent="0.2">
      <c r="A20" s="740" t="s">
        <v>86</v>
      </c>
      <c r="B20" s="643">
        <v>10</v>
      </c>
      <c r="C20" s="649">
        <v>0.23402777777777778</v>
      </c>
      <c r="D20" s="649">
        <v>0.24791666666666667</v>
      </c>
      <c r="E20" s="787" t="s">
        <v>578</v>
      </c>
      <c r="F20" s="128" t="str">
        <f>IF('Semaine P1 30 old'!I29&lt;&gt;"",'Semaine P1 30 old'!I29,"")</f>
        <v/>
      </c>
      <c r="G20" s="128" t="str">
        <f>IF('Semaine P1 30 old'!I29&lt;&gt;"",'Semaine P1 30 old'!A29,"")</f>
        <v/>
      </c>
      <c r="H20" s="56" t="str">
        <f t="shared" si="5"/>
        <v/>
      </c>
      <c r="I20" s="56" t="str">
        <f t="shared" si="6"/>
        <v/>
      </c>
      <c r="J20" s="524" t="s">
        <v>486</v>
      </c>
      <c r="K20" s="40"/>
      <c r="L20" s="34">
        <v>1018</v>
      </c>
      <c r="M20" s="34" t="str">
        <f t="shared" ca="1" si="8"/>
        <v/>
      </c>
      <c r="P20" s="34"/>
      <c r="Q20" s="34"/>
      <c r="W20" s="118"/>
      <c r="X20" s="118"/>
    </row>
    <row r="21" spans="1:24" x14ac:dyDescent="0.2">
      <c r="A21" s="740" t="s">
        <v>144</v>
      </c>
      <c r="B21" s="643">
        <v>9</v>
      </c>
      <c r="C21" s="649">
        <v>0.23541666666666666</v>
      </c>
      <c r="D21" s="649">
        <v>0.24930555555555556</v>
      </c>
      <c r="E21" s="787" t="s">
        <v>4699</v>
      </c>
      <c r="F21" s="128" t="str">
        <f>IF('Semaine P1 30 old'!D29&lt;&gt;"",'Semaine P1 30 old'!D29,"")</f>
        <v/>
      </c>
      <c r="G21" s="128" t="str">
        <f>IF('Semaine P1 30 old'!D29&lt;&gt;"",'Semaine P1 30 old'!A29,"")</f>
        <v/>
      </c>
      <c r="H21" s="56" t="str">
        <f t="shared" si="5"/>
        <v/>
      </c>
      <c r="I21" s="56" t="str">
        <f t="shared" si="6"/>
        <v/>
      </c>
      <c r="J21" s="743" t="s">
        <v>491</v>
      </c>
      <c r="L21" s="34">
        <v>1019</v>
      </c>
      <c r="M21" s="34" t="str">
        <f t="shared" ref="M21:M26" ca="1" si="9">IF(WEEKDAY($A$1)=5,"X","")</f>
        <v/>
      </c>
      <c r="N21" s="34"/>
      <c r="O21" s="34"/>
      <c r="W21" s="118"/>
      <c r="X21" s="118"/>
    </row>
    <row r="22" spans="1:24" x14ac:dyDescent="0.2">
      <c r="A22" s="740" t="s">
        <v>86</v>
      </c>
      <c r="B22" s="643">
        <v>11</v>
      </c>
      <c r="C22" s="649">
        <v>0.24027777777777776</v>
      </c>
      <c r="D22" s="649">
        <v>0.25416666666666665</v>
      </c>
      <c r="E22" s="787" t="s">
        <v>654</v>
      </c>
      <c r="F22" s="128" t="str">
        <f>IF('Semaine P1 30 old'!N9&lt;&gt;"",'Semaine P1 30 old'!N9,"")</f>
        <v/>
      </c>
      <c r="G22" s="128" t="str">
        <f>IF('Semaine P1 30 old'!N9&lt;&gt;"",'Semaine P1 30 old'!A9,"")</f>
        <v/>
      </c>
      <c r="H22" s="56" t="str">
        <f t="shared" si="5"/>
        <v/>
      </c>
      <c r="I22" s="56" t="str">
        <f t="shared" si="6"/>
        <v/>
      </c>
      <c r="J22" s="524" t="s">
        <v>508</v>
      </c>
      <c r="K22" s="40"/>
      <c r="L22" s="34">
        <v>1020</v>
      </c>
      <c r="M22" s="34" t="str">
        <f t="shared" ca="1" si="9"/>
        <v/>
      </c>
      <c r="P22" s="34"/>
      <c r="Q22" s="34"/>
      <c r="W22" s="118"/>
      <c r="X22" s="118"/>
    </row>
    <row r="23" spans="1:24" x14ac:dyDescent="0.2">
      <c r="A23" s="740" t="s">
        <v>86</v>
      </c>
      <c r="B23" s="643">
        <v>12</v>
      </c>
      <c r="C23" s="649">
        <v>0.24305555555555558</v>
      </c>
      <c r="D23" s="649">
        <v>0.25694444444444448</v>
      </c>
      <c r="E23" s="787" t="s">
        <v>504</v>
      </c>
      <c r="F23" s="128" t="str">
        <f>IF('Semaine P1 30 old'!N25&lt;&gt;"",'Semaine P1 30 old'!N25,"")</f>
        <v/>
      </c>
      <c r="G23" s="128" t="str">
        <f>IF('Semaine P1 30 old'!N25&lt;&gt;"",'Semaine P1 30 old'!A25,"")</f>
        <v/>
      </c>
      <c r="H23" s="56" t="str">
        <f t="shared" si="5"/>
        <v/>
      </c>
      <c r="I23" s="56" t="str">
        <f t="shared" si="6"/>
        <v/>
      </c>
      <c r="J23" s="744" t="s">
        <v>4700</v>
      </c>
      <c r="L23" s="34">
        <v>1021</v>
      </c>
      <c r="M23" s="34" t="str">
        <f t="shared" ca="1" si="9"/>
        <v/>
      </c>
      <c r="N23" s="34"/>
      <c r="O23" s="34"/>
      <c r="W23" s="118"/>
      <c r="X23" s="118"/>
    </row>
    <row r="24" spans="1:24" x14ac:dyDescent="0.2">
      <c r="A24" s="740" t="s">
        <v>144</v>
      </c>
      <c r="B24" s="643">
        <v>10</v>
      </c>
      <c r="C24" s="649">
        <v>0.24444444444444446</v>
      </c>
      <c r="D24" s="649">
        <v>0.25833333333333336</v>
      </c>
      <c r="E24" s="787" t="s">
        <v>609</v>
      </c>
      <c r="F24" s="128" t="str">
        <f>IF('Semaine P1 30 old'!D17&lt;&gt;"",'Semaine P1 30 old'!D17,"")</f>
        <v/>
      </c>
      <c r="G24" s="128" t="str">
        <f>IF('Semaine P1 30 old'!D17&lt;&gt;"",'Semaine P1 30 old'!A17,"")</f>
        <v/>
      </c>
      <c r="H24" s="56" t="str">
        <f t="shared" si="5"/>
        <v/>
      </c>
      <c r="I24" s="56" t="str">
        <f t="shared" si="6"/>
        <v/>
      </c>
      <c r="J24" s="524" t="s">
        <v>486</v>
      </c>
      <c r="K24" s="40"/>
      <c r="L24" s="34">
        <v>1022</v>
      </c>
      <c r="M24" s="34" t="str">
        <f t="shared" ca="1" si="9"/>
        <v/>
      </c>
      <c r="P24" s="34"/>
      <c r="Q24" s="34"/>
      <c r="W24" s="118"/>
      <c r="X24" s="118"/>
    </row>
    <row r="25" spans="1:24" x14ac:dyDescent="0.2">
      <c r="A25" s="740" t="s">
        <v>86</v>
      </c>
      <c r="B25" s="643">
        <v>13</v>
      </c>
      <c r="C25" s="649">
        <v>0.25069444444444444</v>
      </c>
      <c r="D25" s="649">
        <v>0.26458333333333334</v>
      </c>
      <c r="E25" s="787" t="s">
        <v>503</v>
      </c>
      <c r="F25" s="128" t="str">
        <f>IF('Semaine P1 30 old'!I25&lt;&gt;"",'Semaine P1 30 old'!I25,"")</f>
        <v/>
      </c>
      <c r="G25" s="128" t="str">
        <f>IF('Semaine P1 30 old'!I25&lt;&gt;"",'Semaine P1 30 old'!A25,"")</f>
        <v/>
      </c>
      <c r="H25" s="56" t="str">
        <f t="shared" si="5"/>
        <v/>
      </c>
      <c r="I25" s="56" t="str">
        <f t="shared" si="6"/>
        <v/>
      </c>
      <c r="J25" s="744" t="s">
        <v>4701</v>
      </c>
      <c r="L25" s="34">
        <v>1023</v>
      </c>
      <c r="M25" s="34" t="str">
        <f t="shared" ca="1" si="9"/>
        <v/>
      </c>
      <c r="N25" s="34"/>
      <c r="O25" s="34"/>
      <c r="W25" s="118"/>
      <c r="X25" s="118"/>
    </row>
    <row r="26" spans="1:24" x14ac:dyDescent="0.2">
      <c r="A26" s="740" t="s">
        <v>144</v>
      </c>
      <c r="B26" s="643">
        <v>11</v>
      </c>
      <c r="C26" s="649">
        <v>0.25416666666666665</v>
      </c>
      <c r="D26" s="649">
        <v>0.26805555555555555</v>
      </c>
      <c r="E26" s="787" t="s">
        <v>4692</v>
      </c>
      <c r="F26" s="128" t="str">
        <f>IF('Semaine P1 30 old'!N13&lt;&gt;"",'Semaine P1 30 old'!N13,"")</f>
        <v/>
      </c>
      <c r="G26" s="128" t="str">
        <f>IF('Semaine P1 30 old'!N13&lt;&gt;"",'Semaine P1 30 old'!A13,"")</f>
        <v/>
      </c>
      <c r="H26" s="56" t="str">
        <f t="shared" si="5"/>
        <v/>
      </c>
      <c r="I26" s="56" t="str">
        <f t="shared" si="6"/>
        <v/>
      </c>
      <c r="J26" s="524" t="s">
        <v>486</v>
      </c>
      <c r="K26" s="40"/>
      <c r="L26" s="34">
        <v>1024</v>
      </c>
      <c r="M26" s="34" t="str">
        <f t="shared" ca="1" si="9"/>
        <v/>
      </c>
      <c r="P26" s="34"/>
      <c r="Q26" s="34"/>
      <c r="W26" s="118"/>
      <c r="X26" s="118"/>
    </row>
    <row r="27" spans="1:24" x14ac:dyDescent="0.2">
      <c r="A27" s="740" t="s">
        <v>144</v>
      </c>
      <c r="B27" s="643">
        <v>12</v>
      </c>
      <c r="C27" s="649">
        <v>0.25486111111111109</v>
      </c>
      <c r="D27" s="649">
        <v>0.26874999999999999</v>
      </c>
      <c r="E27" s="787" t="s">
        <v>4649</v>
      </c>
      <c r="F27" s="128" t="str">
        <f>IF('Semaine P1 30 old'!I9&lt;&gt;"",'Semaine P1 30 old'!I9,"")</f>
        <v/>
      </c>
      <c r="G27" s="128" t="str">
        <f>IF('Semaine P1 30 old'!I9&lt;&gt;"",'Semaine P1 30 old'!A9,"")</f>
        <v/>
      </c>
      <c r="H27" s="56" t="str">
        <f t="shared" si="5"/>
        <v/>
      </c>
      <c r="I27" s="56" t="str">
        <f t="shared" si="6"/>
        <v/>
      </c>
      <c r="J27" s="743" t="s">
        <v>4702</v>
      </c>
      <c r="L27" s="34">
        <v>1025</v>
      </c>
      <c r="M27" s="34" t="str">
        <f t="shared" ref="M27:M32" ca="1" si="10">IF(WEEKDAY($A$1)=6,"X","")</f>
        <v/>
      </c>
      <c r="N27" s="34"/>
      <c r="O27" s="34"/>
      <c r="W27" s="118"/>
      <c r="X27" s="118"/>
    </row>
    <row r="28" spans="1:24" x14ac:dyDescent="0.2">
      <c r="A28" s="740" t="s">
        <v>86</v>
      </c>
      <c r="B28" s="643">
        <v>14</v>
      </c>
      <c r="C28" s="649">
        <v>0.25624999999999998</v>
      </c>
      <c r="D28" s="649">
        <v>0.27013888888888887</v>
      </c>
      <c r="E28" s="787" t="s">
        <v>4703</v>
      </c>
      <c r="F28" s="128" t="str">
        <f>IF('Semaine P1 30 old'!D25&lt;&gt;"",'Semaine P1 30 old'!D25,"")</f>
        <v/>
      </c>
      <c r="G28" s="128" t="str">
        <f>IF('Semaine P1 30 old'!D25&lt;&gt;"",'Semaine P1 30 old'!A25,"")</f>
        <v/>
      </c>
      <c r="H28" s="56" t="str">
        <f t="shared" si="5"/>
        <v/>
      </c>
      <c r="I28" s="56" t="str">
        <f t="shared" si="6"/>
        <v/>
      </c>
      <c r="J28" s="524" t="s">
        <v>517</v>
      </c>
      <c r="K28" s="40"/>
      <c r="L28" s="34">
        <v>1026</v>
      </c>
      <c r="M28" s="34" t="str">
        <f t="shared" ca="1" si="10"/>
        <v/>
      </c>
      <c r="P28" s="34"/>
      <c r="Q28" s="34"/>
      <c r="W28" s="118"/>
      <c r="X28" s="118"/>
    </row>
    <row r="29" spans="1:24" x14ac:dyDescent="0.2">
      <c r="A29" s="740" t="s">
        <v>86</v>
      </c>
      <c r="B29" s="643">
        <v>15</v>
      </c>
      <c r="C29" s="649">
        <v>0.25902777777777775</v>
      </c>
      <c r="D29" s="649">
        <v>0.27291666666666664</v>
      </c>
      <c r="E29" s="787" t="s">
        <v>4691</v>
      </c>
      <c r="F29" s="128" t="str">
        <f>IF('Semaine P1 30 old'!D21&lt;&gt;"",'Semaine P1 30 old'!D21,"")</f>
        <v/>
      </c>
      <c r="G29" s="128" t="str">
        <f>IF('Semaine P1 30 old'!D21&lt;&gt;"",'Semaine P1 30 old'!A21,"")</f>
        <v/>
      </c>
      <c r="H29" s="56" t="str">
        <f t="shared" si="5"/>
        <v/>
      </c>
      <c r="I29" s="56" t="str">
        <f t="shared" si="6"/>
        <v/>
      </c>
      <c r="J29" s="524" t="s">
        <v>486</v>
      </c>
      <c r="L29" s="34">
        <v>1027</v>
      </c>
      <c r="M29" s="34" t="str">
        <f t="shared" ca="1" si="10"/>
        <v/>
      </c>
      <c r="N29" s="34"/>
      <c r="O29" s="34"/>
      <c r="W29" s="118"/>
      <c r="X29" s="118"/>
    </row>
    <row r="30" spans="1:24" x14ac:dyDescent="0.2">
      <c r="A30" s="740" t="s">
        <v>144</v>
      </c>
      <c r="B30" s="643">
        <v>13</v>
      </c>
      <c r="C30" s="649">
        <v>0.26249999999999996</v>
      </c>
      <c r="D30" s="649">
        <v>0.27638888888888885</v>
      </c>
      <c r="E30" s="787" t="s">
        <v>610</v>
      </c>
      <c r="F30" s="128" t="str">
        <f>IF('Semaine P1 30 old'!I13&lt;&gt;"",'Semaine P1 30 old'!I13,"")</f>
        <v/>
      </c>
      <c r="G30" s="128" t="str">
        <f>IF('Semaine P1 30 old'!I13&lt;&gt;"",'Semaine P1 30 old'!A13,"")</f>
        <v/>
      </c>
      <c r="H30" s="56" t="str">
        <f t="shared" si="5"/>
        <v/>
      </c>
      <c r="I30" s="56" t="str">
        <f t="shared" si="6"/>
        <v/>
      </c>
      <c r="J30" s="524" t="s">
        <v>486</v>
      </c>
      <c r="K30" s="40"/>
      <c r="L30" s="34">
        <v>1028</v>
      </c>
      <c r="M30" s="34" t="str">
        <f t="shared" ca="1" si="10"/>
        <v/>
      </c>
      <c r="P30" s="34"/>
      <c r="Q30" s="34"/>
      <c r="W30" s="118"/>
      <c r="X30" s="118"/>
    </row>
    <row r="31" spans="1:24" x14ac:dyDescent="0.2">
      <c r="A31" s="740" t="s">
        <v>86</v>
      </c>
      <c r="B31" s="643">
        <v>16</v>
      </c>
      <c r="C31" s="649">
        <v>0.26597222222222222</v>
      </c>
      <c r="D31" s="649">
        <v>0.27986111111111112</v>
      </c>
      <c r="E31" s="787" t="s">
        <v>610</v>
      </c>
      <c r="F31" s="128">
        <f>IF('Semaine P1 30 old'!D9&lt;&gt;"",'Semaine P1 30 old'!D9,"")</f>
        <v>1030</v>
      </c>
      <c r="G31" s="128" t="str">
        <f>IF('Semaine P1 30 old'!D9&lt;&gt;"",'Semaine P1 30 old'!A9,"")</f>
        <v>R6</v>
      </c>
      <c r="H31" s="56" t="str">
        <f t="shared" ca="1" si="5"/>
        <v/>
      </c>
      <c r="I31" s="56" t="str">
        <f t="shared" ca="1" si="6"/>
        <v/>
      </c>
      <c r="J31" s="524" t="s">
        <v>494</v>
      </c>
      <c r="L31" s="34">
        <v>1029</v>
      </c>
      <c r="M31" s="34" t="str">
        <f t="shared" ca="1" si="10"/>
        <v/>
      </c>
      <c r="N31" s="34"/>
      <c r="O31" s="34"/>
      <c r="W31" s="118"/>
      <c r="X31" s="118"/>
    </row>
    <row r="32" spans="1:24" ht="13.5" thickBot="1" x14ac:dyDescent="0.25">
      <c r="A32" s="779" t="s">
        <v>144</v>
      </c>
      <c r="B32" s="780">
        <v>14</v>
      </c>
      <c r="C32" s="781">
        <v>0.26666666666666666</v>
      </c>
      <c r="D32" s="781">
        <v>0.28055555555555556</v>
      </c>
      <c r="E32" s="788" t="s">
        <v>610</v>
      </c>
      <c r="F32" s="729" t="str">
        <f>IF('Semaine P1 30 old'!D13&lt;&gt;"",'Semaine P1 30 old'!D13,"")</f>
        <v/>
      </c>
      <c r="G32" s="729" t="str">
        <f>IF('Semaine P1 30 old'!D13&lt;&gt;"",'Semaine P1 30 old'!A13,"")</f>
        <v/>
      </c>
      <c r="H32" s="729" t="str">
        <f t="shared" si="5"/>
        <v/>
      </c>
      <c r="I32" s="729" t="str">
        <f t="shared" si="6"/>
        <v/>
      </c>
      <c r="J32" s="782" t="s">
        <v>491</v>
      </c>
      <c r="K32" s="40"/>
      <c r="L32" s="34">
        <v>1030</v>
      </c>
      <c r="M32" s="34" t="str">
        <f t="shared" ca="1" si="10"/>
        <v/>
      </c>
      <c r="P32" s="34"/>
      <c r="Q32" s="34"/>
      <c r="W32" s="118"/>
      <c r="X32" s="118"/>
    </row>
    <row r="33" spans="1:24" ht="13.5" thickTop="1" x14ac:dyDescent="0.2">
      <c r="A33" s="783" t="s">
        <v>144</v>
      </c>
      <c r="B33" s="784">
        <v>3</v>
      </c>
      <c r="C33" s="785">
        <v>0.61319444444444449</v>
      </c>
      <c r="D33" s="785">
        <v>0.62708333333333333</v>
      </c>
      <c r="E33" s="789" t="s">
        <v>4691</v>
      </c>
      <c r="F33" s="415"/>
      <c r="G33" s="415"/>
      <c r="H33" s="363" t="str">
        <f t="shared" ref="H33:H39" si="11">IF(F33="","",INDEX($L$3:$M$40,MATCH(F33,$L$3:$L$38,0),2))</f>
        <v/>
      </c>
      <c r="I33" s="363" t="str">
        <f t="shared" ref="I33:I39" si="12">IF(F33="","",INDEX($L$3:$M$40,MATCH(F33,$L$3:$L$38,0),2))</f>
        <v/>
      </c>
      <c r="J33" s="786" t="s">
        <v>524</v>
      </c>
      <c r="L33" s="34">
        <v>1031</v>
      </c>
      <c r="M33" s="34" t="str">
        <f ca="1">IF(WEEKDAY($A$1)=7,"X","")</f>
        <v/>
      </c>
      <c r="N33" s="34"/>
      <c r="O33" s="34"/>
      <c r="W33" s="118"/>
      <c r="X33" s="118"/>
    </row>
    <row r="34" spans="1:24" x14ac:dyDescent="0.2">
      <c r="A34" s="740" t="s">
        <v>86</v>
      </c>
      <c r="B34" s="643">
        <v>4</v>
      </c>
      <c r="C34" s="649">
        <v>0.62777777777777788</v>
      </c>
      <c r="D34" s="649">
        <v>0.64166666666666672</v>
      </c>
      <c r="E34" s="787" t="s">
        <v>4703</v>
      </c>
      <c r="F34" s="128"/>
      <c r="G34" s="128"/>
      <c r="H34" s="56" t="str">
        <f t="shared" si="11"/>
        <v/>
      </c>
      <c r="I34" s="56" t="str">
        <f t="shared" si="12"/>
        <v/>
      </c>
      <c r="J34" s="524" t="s">
        <v>486</v>
      </c>
      <c r="K34" s="40"/>
      <c r="L34" s="34">
        <v>1032</v>
      </c>
      <c r="M34" s="34" t="str">
        <f ca="1">IF(WEEKDAY($A$1)=7,"X","")</f>
        <v/>
      </c>
      <c r="P34" s="34"/>
      <c r="Q34" s="34"/>
      <c r="W34" s="118"/>
      <c r="X34" s="118"/>
    </row>
    <row r="35" spans="1:24" x14ac:dyDescent="0.2">
      <c r="A35" s="740" t="s">
        <v>144</v>
      </c>
      <c r="B35" s="643">
        <v>9</v>
      </c>
      <c r="C35" s="649">
        <v>0.63055555555555565</v>
      </c>
      <c r="D35" s="649">
        <v>0.64444444444444449</v>
      </c>
      <c r="E35" s="787" t="s">
        <v>610</v>
      </c>
      <c r="F35" s="128"/>
      <c r="G35" s="128"/>
      <c r="H35" s="56" t="str">
        <f t="shared" si="11"/>
        <v/>
      </c>
      <c r="I35" s="56" t="str">
        <f t="shared" si="12"/>
        <v/>
      </c>
      <c r="J35" s="525" t="s">
        <v>491</v>
      </c>
      <c r="L35" s="34">
        <v>1033</v>
      </c>
      <c r="M35" s="34" t="str">
        <f ca="1">IF(WEEKDAY($A$1)=7,"X","")</f>
        <v/>
      </c>
      <c r="N35" s="34"/>
      <c r="O35" s="34"/>
      <c r="W35" s="118"/>
      <c r="X35" s="118"/>
    </row>
    <row r="36" spans="1:24" x14ac:dyDescent="0.2">
      <c r="A36" s="740" t="s">
        <v>86</v>
      </c>
      <c r="B36" s="643">
        <v>6</v>
      </c>
      <c r="C36" s="649">
        <v>0.63750000000000007</v>
      </c>
      <c r="D36" s="649">
        <v>0.65138888888888891</v>
      </c>
      <c r="E36" s="787" t="s">
        <v>610</v>
      </c>
      <c r="F36" s="128"/>
      <c r="G36" s="128"/>
      <c r="H36" s="56" t="str">
        <f t="shared" si="11"/>
        <v/>
      </c>
      <c r="I36" s="56" t="str">
        <f t="shared" si="12"/>
        <v/>
      </c>
      <c r="J36" s="744" t="s">
        <v>4704</v>
      </c>
      <c r="K36" s="40"/>
      <c r="P36" s="34"/>
      <c r="Q36" s="34"/>
      <c r="W36" s="118"/>
      <c r="X36" s="118"/>
    </row>
    <row r="37" spans="1:24" x14ac:dyDescent="0.2">
      <c r="A37" s="740" t="s">
        <v>86</v>
      </c>
      <c r="B37" s="643">
        <v>7</v>
      </c>
      <c r="C37" s="649">
        <v>0.64722222222222225</v>
      </c>
      <c r="D37" s="649">
        <v>0.66111111111111109</v>
      </c>
      <c r="E37" s="787" t="s">
        <v>610</v>
      </c>
      <c r="F37" s="128"/>
      <c r="G37" s="128"/>
      <c r="H37" s="56" t="str">
        <f t="shared" si="11"/>
        <v/>
      </c>
      <c r="I37" s="56" t="str">
        <f t="shared" si="12"/>
        <v/>
      </c>
      <c r="J37" s="525" t="s">
        <v>486</v>
      </c>
      <c r="L37" s="34"/>
      <c r="M37" s="34"/>
      <c r="N37" s="34"/>
      <c r="O37" s="34"/>
      <c r="W37" s="118"/>
      <c r="X37" s="118"/>
    </row>
    <row r="38" spans="1:24" x14ac:dyDescent="0.2">
      <c r="A38" s="740" t="s">
        <v>86</v>
      </c>
      <c r="B38" s="643">
        <v>9</v>
      </c>
      <c r="C38" s="649">
        <v>0.65208333333333335</v>
      </c>
      <c r="D38" s="649">
        <v>0.66597222222222219</v>
      </c>
      <c r="E38" s="787" t="s">
        <v>610</v>
      </c>
      <c r="F38" s="128"/>
      <c r="G38" s="128"/>
      <c r="H38" s="56" t="str">
        <f t="shared" si="11"/>
        <v/>
      </c>
      <c r="I38" s="56" t="str">
        <f t="shared" si="12"/>
        <v/>
      </c>
      <c r="J38" s="525" t="s">
        <v>486</v>
      </c>
      <c r="K38" s="40"/>
      <c r="L38" s="40"/>
      <c r="P38" s="34"/>
      <c r="Q38" s="34"/>
    </row>
    <row r="39" spans="1:24" x14ac:dyDescent="0.2">
      <c r="A39" s="740" t="s">
        <v>86</v>
      </c>
      <c r="B39" s="643">
        <v>10</v>
      </c>
      <c r="C39" s="649">
        <v>0.66319444444444453</v>
      </c>
      <c r="D39" s="649">
        <v>0.67708333333333337</v>
      </c>
      <c r="E39" s="790" t="s">
        <v>610</v>
      </c>
      <c r="F39" s="602"/>
      <c r="G39" s="602"/>
      <c r="H39" s="602" t="str">
        <f t="shared" si="11"/>
        <v/>
      </c>
      <c r="I39" s="602" t="str">
        <f t="shared" si="12"/>
        <v/>
      </c>
      <c r="J39" s="791" t="s">
        <v>4705</v>
      </c>
      <c r="L39" s="34"/>
      <c r="M39" s="34"/>
      <c r="N39" s="34"/>
      <c r="O39" s="34"/>
    </row>
    <row r="40" spans="1:24" x14ac:dyDescent="0.2">
      <c r="A40"/>
      <c r="B40"/>
      <c r="C40"/>
      <c r="D40"/>
      <c r="E40"/>
      <c r="F40"/>
      <c r="G40" s="37"/>
      <c r="H40" s="300"/>
      <c r="I40" s="300"/>
      <c r="J40" s="300"/>
      <c r="K40" s="40"/>
      <c r="L40" s="40"/>
      <c r="P40" s="34"/>
      <c r="Q40" s="34"/>
    </row>
    <row r="41" spans="1:24" x14ac:dyDescent="0.2">
      <c r="A41"/>
      <c r="B41"/>
      <c r="C41"/>
      <c r="D41"/>
      <c r="E41"/>
      <c r="F41"/>
      <c r="G41" s="37"/>
      <c r="H41" s="300"/>
      <c r="I41" s="300"/>
      <c r="J41" s="300"/>
      <c r="L41" s="34"/>
      <c r="M41" s="34"/>
      <c r="N41" s="34"/>
      <c r="O41" s="34"/>
    </row>
    <row r="42" spans="1:24" x14ac:dyDescent="0.2">
      <c r="A42"/>
      <c r="B42"/>
      <c r="C42"/>
      <c r="D42"/>
      <c r="E42"/>
      <c r="F42"/>
      <c r="G42" s="37"/>
      <c r="H42" s="300"/>
      <c r="I42" s="300"/>
      <c r="J42" s="300"/>
      <c r="K42" s="40"/>
      <c r="L42" s="40"/>
      <c r="P42" s="34"/>
      <c r="Q42" s="34"/>
    </row>
    <row r="43" spans="1:24" x14ac:dyDescent="0.2">
      <c r="A43"/>
      <c r="B43"/>
      <c r="C43" s="459"/>
      <c r="D43" s="31"/>
      <c r="E43"/>
      <c r="F43"/>
      <c r="G43" s="37"/>
      <c r="H43" s="300"/>
      <c r="I43" s="300"/>
      <c r="J43" s="300"/>
      <c r="L43" s="34"/>
      <c r="M43" s="34"/>
      <c r="N43" s="34"/>
      <c r="O43" s="34"/>
    </row>
    <row r="44" spans="1:24" x14ac:dyDescent="0.2">
      <c r="C44" s="459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 x14ac:dyDescent="0.2">
      <c r="C45" s="459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 x14ac:dyDescent="0.2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9">
    <cfRule type="cellIs" dxfId="1283" priority="133" stopIfTrue="1" operator="between">
      <formula>"r3"</formula>
      <formula>"r4"</formula>
    </cfRule>
    <cfRule type="cellIs" dxfId="1282" priority="134" stopIfTrue="1" operator="between">
      <formula>"r5"</formula>
      <formula>"r6"</formula>
    </cfRule>
    <cfRule type="cellIs" dxfId="1281" priority="135" stopIfTrue="1" operator="between">
      <formula>"r1"</formula>
      <formula>"r2"</formula>
    </cfRule>
  </conditionalFormatting>
  <conditionalFormatting sqref="G3:G39">
    <cfRule type="cellIs" dxfId="1280" priority="42" stopIfTrue="1" operator="between">
      <formula>"r3"</formula>
      <formula>"r4"</formula>
    </cfRule>
    <cfRule type="cellIs" dxfId="1279" priority="43" stopIfTrue="1" operator="between">
      <formula>"r5"</formula>
      <formula>"r6"</formula>
    </cfRule>
    <cfRule type="cellIs" dxfId="1278" priority="44" stopIfTrue="1" operator="between">
      <formula>"r1"</formula>
      <formula>"r2"</formula>
    </cfRule>
  </conditionalFormatting>
  <conditionalFormatting sqref="A3:F32">
    <cfRule type="expression" dxfId="1277" priority="11839">
      <formula>OR($H3="X",$I3="x")</formula>
    </cfRule>
  </conditionalFormatting>
  <conditionalFormatting sqref="H3:I32">
    <cfRule type="cellIs" dxfId="1276" priority="3" operator="equal">
      <formula>"X"</formula>
    </cfRule>
  </conditionalFormatting>
  <conditionalFormatting sqref="A33:F39">
    <cfRule type="expression" dxfId="1275" priority="2">
      <formula>OR($H33="X",$I33="x")</formula>
    </cfRule>
  </conditionalFormatting>
  <conditionalFormatting sqref="H33:I39">
    <cfRule type="cellIs" dxfId="1274" priority="1" operator="equal">
      <formula>"X"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FFFF00"/>
    <pageSetUpPr fitToPage="1"/>
  </sheetPr>
  <dimension ref="A1:XFC678"/>
  <sheetViews>
    <sheetView topLeftCell="A18" zoomScale="57" workbookViewId="0">
      <selection sqref="A1:AA1"/>
    </sheetView>
  </sheetViews>
  <sheetFormatPr baseColWidth="10" defaultColWidth="11.42578125" defaultRowHeight="15" x14ac:dyDescent="0.3"/>
  <cols>
    <col min="1" max="1" width="5.7109375" style="1" customWidth="1"/>
    <col min="2" max="2" width="2.85546875" style="1" customWidth="1"/>
    <col min="3" max="3" width="7.7109375" style="1" customWidth="1"/>
    <col min="4" max="4" width="3.7109375" style="1" customWidth="1"/>
    <col min="5" max="5" width="5.5703125" style="1" customWidth="1"/>
    <col min="6" max="6" width="5.855468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85546875" style="1" customWidth="1"/>
    <col min="14" max="14" width="3.7109375" style="1" customWidth="1"/>
    <col min="15" max="15" width="5.85546875" style="1" customWidth="1"/>
    <col min="16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0" width="6.85546875" style="1" customWidth="1"/>
    <col min="21" max="21" width="5.7109375" style="1" customWidth="1"/>
    <col min="22" max="22" width="1.7109375" style="1" customWidth="1"/>
    <col min="23" max="23" width="7.7109375" style="1" customWidth="1"/>
    <col min="24" max="24" width="4.42578125" style="1" customWidth="1"/>
    <col min="25" max="25" width="7" style="1" customWidth="1"/>
    <col min="26" max="26" width="5.7109375" style="1" customWidth="1"/>
    <col min="27" max="27" width="1.7109375" style="1" customWidth="1"/>
    <col min="28" max="28" width="6.140625" style="21" customWidth="1"/>
    <col min="29" max="29" width="8.5703125" style="1" customWidth="1"/>
    <col min="30" max="30" width="8.28515625" style="1" customWidth="1"/>
    <col min="31" max="31" width="12" style="1" customWidth="1"/>
    <col min="32" max="32" width="13.42578125" style="1" customWidth="1"/>
    <col min="33" max="33" width="12.5703125" style="1" customWidth="1"/>
    <col min="34" max="34" width="11.42578125" style="1" customWidth="1"/>
    <col min="35" max="35" width="14.28515625" style="1" customWidth="1"/>
    <col min="36" max="36" width="10" style="1" customWidth="1"/>
    <col min="37" max="38" width="11.42578125" style="1" customWidth="1"/>
    <col min="39" max="43" width="11.42578125" style="1"/>
    <col min="44" max="45" width="6.42578125" style="1" customWidth="1"/>
    <col min="46" max="16384" width="11.42578125" style="1"/>
  </cols>
  <sheetData>
    <row r="1" spans="1:40" ht="21" x14ac:dyDescent="0.3">
      <c r="A1" s="865">
        <f ca="1">TODAY()</f>
        <v>45613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40" ht="15.75" customHeight="1" x14ac:dyDescent="0.35">
      <c r="A2" s="119" t="s">
        <v>0</v>
      </c>
      <c r="F2" s="1" t="s">
        <v>1</v>
      </c>
      <c r="AC2" s="1" t="s">
        <v>2</v>
      </c>
    </row>
    <row r="3" spans="1:40" ht="31.5" customHeight="1" x14ac:dyDescent="0.35">
      <c r="A3" s="867"/>
      <c r="B3" s="868"/>
      <c r="C3" s="869">
        <v>1</v>
      </c>
      <c r="D3" s="869"/>
      <c r="E3" s="869"/>
      <c r="F3" s="869"/>
      <c r="G3" s="6"/>
      <c r="H3" s="869">
        <v>2</v>
      </c>
      <c r="I3" s="869"/>
      <c r="J3" s="869"/>
      <c r="K3" s="869"/>
      <c r="L3" s="6"/>
      <c r="M3" s="869">
        <v>3</v>
      </c>
      <c r="N3" s="869"/>
      <c r="O3" s="869"/>
      <c r="P3" s="869"/>
      <c r="Q3" s="6"/>
      <c r="R3" s="869">
        <v>4</v>
      </c>
      <c r="S3" s="869"/>
      <c r="T3" s="869"/>
      <c r="U3" s="869"/>
      <c r="V3" s="6"/>
      <c r="W3" s="869">
        <v>5</v>
      </c>
      <c r="X3" s="869"/>
      <c r="Y3" s="869"/>
      <c r="Z3" s="869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0999999999999996" customHeight="1" thickBot="1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 x14ac:dyDescent="0.4">
      <c r="A5" s="841" t="s">
        <v>8</v>
      </c>
      <c r="B5" s="5"/>
      <c r="C5" s="845">
        <v>1024</v>
      </c>
      <c r="D5" s="877"/>
      <c r="E5" s="846"/>
      <c r="F5" s="126"/>
      <c r="G5" s="5"/>
      <c r="H5" s="843"/>
      <c r="I5" s="878"/>
      <c r="J5" s="844"/>
      <c r="K5" s="11"/>
      <c r="L5" s="5"/>
      <c r="M5" s="843"/>
      <c r="N5" s="878"/>
      <c r="O5" s="844"/>
      <c r="P5" s="11"/>
      <c r="Q5" s="5"/>
      <c r="R5" s="843"/>
      <c r="S5" s="878"/>
      <c r="T5" s="844"/>
      <c r="U5" s="16"/>
      <c r="V5" s="5"/>
      <c r="W5" s="843"/>
      <c r="X5" s="878"/>
      <c r="Y5" s="844"/>
      <c r="Z5" s="11"/>
      <c r="AA5" s="5"/>
      <c r="AB5" s="225"/>
      <c r="AE5" s="794">
        <v>1006</v>
      </c>
      <c r="AF5" s="792"/>
      <c r="AG5" s="257"/>
      <c r="AH5" s="458" t="s">
        <v>9</v>
      </c>
      <c r="AI5" s="169" t="s">
        <v>10</v>
      </c>
      <c r="AJ5" s="170">
        <v>70</v>
      </c>
    </row>
    <row r="6" spans="1:40" ht="18" customHeight="1" thickBot="1" x14ac:dyDescent="0.4">
      <c r="A6" s="841"/>
      <c r="B6" s="5"/>
      <c r="C6" s="881" t="s">
        <v>4706</v>
      </c>
      <c r="D6" s="882"/>
      <c r="E6" s="881" t="s">
        <v>4707</v>
      </c>
      <c r="F6" s="882"/>
      <c r="G6" s="5"/>
      <c r="H6" s="881"/>
      <c r="I6" s="882"/>
      <c r="J6" s="881"/>
      <c r="K6" s="882"/>
      <c r="L6" s="5"/>
      <c r="M6" s="854"/>
      <c r="N6" s="872"/>
      <c r="O6" s="883"/>
      <c r="P6" s="884"/>
      <c r="Q6" s="5"/>
      <c r="R6" s="854"/>
      <c r="S6" s="872"/>
      <c r="T6" s="873"/>
      <c r="U6" s="874"/>
      <c r="V6" s="5"/>
      <c r="W6" s="875"/>
      <c r="X6" s="876"/>
      <c r="Y6" s="875"/>
      <c r="Z6" s="876"/>
      <c r="AA6" s="5"/>
      <c r="AE6" s="158"/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 x14ac:dyDescent="0.35">
      <c r="A7" s="842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9"/>
      <c r="AF7" s="221"/>
      <c r="AG7" s="257"/>
      <c r="AH7" s="85"/>
      <c r="AI7" s="163" t="s">
        <v>12</v>
      </c>
      <c r="AJ7" s="264"/>
    </row>
    <row r="8" spans="1:40" ht="5.0999999999999996" customHeight="1" thickBot="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71"/>
      <c r="AG8" s="257"/>
      <c r="AH8" s="85"/>
      <c r="AI8" s="229"/>
      <c r="AJ8" s="229"/>
    </row>
    <row r="9" spans="1:40" ht="18" customHeight="1" thickBot="1" x14ac:dyDescent="0.4">
      <c r="A9" s="847" t="s">
        <v>13</v>
      </c>
      <c r="B9" s="5"/>
      <c r="C9" s="27" t="str">
        <f>$AB$62</f>
        <v>9116</v>
      </c>
      <c r="D9" s="843">
        <v>1030</v>
      </c>
      <c r="E9" s="844"/>
      <c r="F9" s="596">
        <v>29</v>
      </c>
      <c r="G9" s="5"/>
      <c r="H9" s="27" t="str">
        <f>$AB$58</f>
        <v>9212</v>
      </c>
      <c r="I9" s="856"/>
      <c r="J9" s="857"/>
      <c r="K9" s="596">
        <v>25</v>
      </c>
      <c r="L9" s="5"/>
      <c r="M9" s="27" t="str">
        <f>$AB$53</f>
        <v>9111</v>
      </c>
      <c r="N9" s="856"/>
      <c r="O9" s="857"/>
      <c r="P9" s="596">
        <v>20</v>
      </c>
      <c r="Q9" s="5"/>
      <c r="R9" s="27" t="str">
        <f>$AB$48</f>
        <v>9108</v>
      </c>
      <c r="S9" s="843"/>
      <c r="T9" s="844"/>
      <c r="U9" s="596">
        <v>15</v>
      </c>
      <c r="V9" s="5"/>
      <c r="W9" s="27" t="str">
        <f>$AB$36</f>
        <v>9202</v>
      </c>
      <c r="X9" s="863"/>
      <c r="Y9" s="864"/>
      <c r="Z9" s="596">
        <v>3</v>
      </c>
      <c r="AA9" s="5"/>
      <c r="AB9" s="858" t="s">
        <v>14</v>
      </c>
      <c r="AC9" s="858"/>
      <c r="AD9" s="240"/>
      <c r="AE9" s="157">
        <v>1023</v>
      </c>
      <c r="AF9" s="238"/>
      <c r="AG9" s="429"/>
      <c r="AH9" s="85"/>
      <c r="AI9" s="267" t="s">
        <v>15</v>
      </c>
      <c r="AJ9" s="173"/>
    </row>
    <row r="10" spans="1:40" ht="18" customHeight="1" thickBot="1" x14ac:dyDescent="0.4">
      <c r="A10" s="847"/>
      <c r="B10" s="5"/>
      <c r="C10" s="861">
        <f>$AC$62</f>
        <v>0.27986111111111112</v>
      </c>
      <c r="D10" s="862"/>
      <c r="E10" s="839">
        <f>$AF$62</f>
        <v>3.125E-2</v>
      </c>
      <c r="F10" s="840"/>
      <c r="G10" s="25"/>
      <c r="H10" s="839">
        <f>$AC$58</f>
        <v>0.26874999999999999</v>
      </c>
      <c r="I10" s="840"/>
      <c r="J10" s="839">
        <f>$AF$58</f>
        <v>4.2361111111111106E-2</v>
      </c>
      <c r="K10" s="840"/>
      <c r="L10" s="25"/>
      <c r="M10" s="839">
        <f>$AC$53</f>
        <v>0.25416666666666665</v>
      </c>
      <c r="N10" s="840"/>
      <c r="O10" s="839">
        <f>$AF$53</f>
        <v>4.8611111111111112E-2</v>
      </c>
      <c r="P10" s="840"/>
      <c r="Q10" s="25"/>
      <c r="R10" s="839">
        <f>$AC$48</f>
        <v>0.23958333333333334</v>
      </c>
      <c r="S10" s="840"/>
      <c r="T10" s="839">
        <f>$AF$48</f>
        <v>3.9583333333333331E-2</v>
      </c>
      <c r="U10" s="840"/>
      <c r="V10" s="25"/>
      <c r="W10" s="839">
        <f>$AC$36</f>
        <v>0.19722222222222222</v>
      </c>
      <c r="X10" s="840"/>
      <c r="Y10" s="839">
        <f>$AF$36</f>
        <v>5.8333333333333327E-2</v>
      </c>
      <c r="Z10" s="840"/>
      <c r="AA10" s="5"/>
      <c r="AB10" s="858" t="s">
        <v>16</v>
      </c>
      <c r="AC10" s="858"/>
      <c r="AE10" s="158"/>
      <c r="AF10" s="155"/>
      <c r="AG10" s="429"/>
      <c r="AH10" s="458" t="s">
        <v>17</v>
      </c>
      <c r="AI10" s="227"/>
      <c r="AJ10" s="263"/>
    </row>
    <row r="11" spans="1:40" ht="18" customHeight="1" x14ac:dyDescent="0.35">
      <c r="A11" s="842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0999999999999996" customHeight="1" thickBot="1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 x14ac:dyDescent="0.4">
      <c r="A13" s="841" t="s">
        <v>18</v>
      </c>
      <c r="B13" s="5"/>
      <c r="C13" s="27" t="str">
        <f>$AB$63</f>
        <v>9214</v>
      </c>
      <c r="D13" s="845"/>
      <c r="E13" s="846"/>
      <c r="F13" s="596">
        <v>30</v>
      </c>
      <c r="G13" s="5"/>
      <c r="H13" s="27" t="str">
        <f>$AB$61</f>
        <v>9213</v>
      </c>
      <c r="I13" s="859"/>
      <c r="J13" s="860"/>
      <c r="K13" s="596">
        <v>28</v>
      </c>
      <c r="L13" s="5"/>
      <c r="M13" s="642" t="str">
        <f>$AB$57</f>
        <v>9211</v>
      </c>
      <c r="N13" s="863"/>
      <c r="O13" s="864"/>
      <c r="P13" s="596">
        <v>24</v>
      </c>
      <c r="Q13" s="5"/>
      <c r="R13" s="27" t="str">
        <f>$AB$50</f>
        <v>9208</v>
      </c>
      <c r="S13" s="843"/>
      <c r="T13" s="844"/>
      <c r="U13" s="596">
        <v>17</v>
      </c>
      <c r="V13" s="5"/>
      <c r="W13" s="27" t="str">
        <f>$AB$41</f>
        <v>9205</v>
      </c>
      <c r="X13" s="863"/>
      <c r="Y13" s="864"/>
      <c r="Z13" s="596">
        <v>8</v>
      </c>
      <c r="AA13" s="5"/>
      <c r="AB13" s="858" t="s">
        <v>14</v>
      </c>
      <c r="AC13" s="858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 x14ac:dyDescent="0.4">
      <c r="A14" s="841"/>
      <c r="B14" s="5"/>
      <c r="C14" s="839">
        <f>$AC$63</f>
        <v>0.28055555555555556</v>
      </c>
      <c r="D14" s="840"/>
      <c r="E14" s="839">
        <f>$AF$63</f>
        <v>0</v>
      </c>
      <c r="F14" s="840"/>
      <c r="G14" s="25"/>
      <c r="H14" s="839">
        <f>$AC$61</f>
        <v>0.27638888888888885</v>
      </c>
      <c r="I14" s="840"/>
      <c r="J14" s="839">
        <f>$AF$61</f>
        <v>3.4027777777777775E-2</v>
      </c>
      <c r="K14" s="840"/>
      <c r="L14" s="25"/>
      <c r="M14" s="861">
        <f>$AC$57</f>
        <v>0.26805555555555555</v>
      </c>
      <c r="N14" s="862"/>
      <c r="O14" s="839">
        <f>$AF$57</f>
        <v>2.1527777777777781E-2</v>
      </c>
      <c r="P14" s="840"/>
      <c r="Q14" s="25"/>
      <c r="R14" s="839">
        <f>$AC$50</f>
        <v>0.24652777777777779</v>
      </c>
      <c r="S14" s="840"/>
      <c r="T14" s="839" t="str">
        <f>$AF$50</f>
        <v>21:09</v>
      </c>
      <c r="U14" s="840"/>
      <c r="V14" s="25"/>
      <c r="W14" s="839">
        <f>$AC$41</f>
        <v>0.21875</v>
      </c>
      <c r="X14" s="840"/>
      <c r="Y14" s="839">
        <f>$AF$41</f>
        <v>5.4166666666666669E-2</v>
      </c>
      <c r="Z14" s="840"/>
      <c r="AA14" s="5"/>
      <c r="AB14" s="858" t="s">
        <v>16</v>
      </c>
      <c r="AC14" s="858"/>
      <c r="AE14" s="158"/>
      <c r="AF14" s="282"/>
      <c r="AG14" s="282"/>
      <c r="AH14" s="468"/>
      <c r="AI14" s="227"/>
      <c r="AJ14" s="547"/>
      <c r="AK14" s="139"/>
    </row>
    <row r="15" spans="1:40" ht="18" customHeight="1" x14ac:dyDescent="0.35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0999999999999996" customHeight="1" thickBot="1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 x14ac:dyDescent="0.4">
      <c r="A17" s="847" t="s">
        <v>22</v>
      </c>
      <c r="B17" s="5"/>
      <c r="C17" s="28" t="str">
        <f>$AB$55</f>
        <v>9210</v>
      </c>
      <c r="D17" s="856"/>
      <c r="E17" s="857"/>
      <c r="F17" s="596">
        <v>22</v>
      </c>
      <c r="G17" s="5"/>
      <c r="H17" s="28" t="str">
        <f>$AB$44</f>
        <v>9105</v>
      </c>
      <c r="I17" s="843"/>
      <c r="J17" s="844"/>
      <c r="K17" s="596">
        <v>11</v>
      </c>
      <c r="L17" s="5"/>
      <c r="M17" s="28" t="str">
        <f>$AB$40</f>
        <v>9103</v>
      </c>
      <c r="N17" s="843"/>
      <c r="O17" s="844"/>
      <c r="P17" s="596">
        <v>7</v>
      </c>
      <c r="Q17" s="5"/>
      <c r="R17" s="28" t="str">
        <f>$AB$38</f>
        <v>9102</v>
      </c>
      <c r="S17" s="843"/>
      <c r="T17" s="844"/>
      <c r="U17" s="596">
        <v>5</v>
      </c>
      <c r="V17" s="5"/>
      <c r="W17" s="28" t="str">
        <f>$AB$34</f>
        <v>9201</v>
      </c>
      <c r="X17" s="843"/>
      <c r="Y17" s="844"/>
      <c r="Z17" s="596">
        <v>1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 x14ac:dyDescent="0.4">
      <c r="A18" s="847"/>
      <c r="B18" s="5"/>
      <c r="C18" s="839">
        <f>$AC$55</f>
        <v>0.25833333333333336</v>
      </c>
      <c r="D18" s="840"/>
      <c r="E18" s="839" t="str">
        <f>$AF$55</f>
        <v>19:55</v>
      </c>
      <c r="F18" s="840"/>
      <c r="G18" s="25"/>
      <c r="H18" s="839">
        <f>$AC$44</f>
        <v>0.22847222222222222</v>
      </c>
      <c r="I18" s="840"/>
      <c r="J18" s="839" t="str">
        <f>$AF$44</f>
        <v>20:02</v>
      </c>
      <c r="K18" s="840"/>
      <c r="L18" s="25"/>
      <c r="M18" s="839">
        <f>$AC$40</f>
        <v>0.21388888888888891</v>
      </c>
      <c r="N18" s="840"/>
      <c r="O18" s="839" t="str">
        <f>$AF$40</f>
        <v>19:31</v>
      </c>
      <c r="P18" s="840"/>
      <c r="Q18" s="25"/>
      <c r="R18" s="839">
        <f>$AC$38</f>
        <v>0.20486111111111113</v>
      </c>
      <c r="S18" s="840"/>
      <c r="T18" s="839" t="str">
        <f>$AF$38</f>
        <v>19:17</v>
      </c>
      <c r="U18" s="840"/>
      <c r="V18" s="25"/>
      <c r="W18" s="839">
        <f>$AC$34</f>
        <v>0.17847222222222223</v>
      </c>
      <c r="X18" s="840"/>
      <c r="Y18" s="839" t="str">
        <f>$AF$34</f>
        <v>19:26</v>
      </c>
      <c r="Z18" s="840"/>
      <c r="AA18" s="5"/>
      <c r="AC18" s="21"/>
      <c r="AF18" s="85"/>
      <c r="AG18" s="308"/>
      <c r="AH18" s="468"/>
      <c r="AI18" s="227"/>
      <c r="AJ18" s="263"/>
    </row>
    <row r="19" spans="1:38" ht="18" customHeight="1" x14ac:dyDescent="0.35">
      <c r="A19" s="842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0999999999999996" customHeight="1" thickBot="1" x14ac:dyDescent="0.4">
      <c r="A20" s="5"/>
      <c r="B20" s="5"/>
      <c r="C20" s="5"/>
      <c r="D20" s="5"/>
      <c r="E20" s="5"/>
      <c r="F20" s="5"/>
      <c r="G20" s="5"/>
      <c r="H20" s="5"/>
      <c r="I20" s="5"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 x14ac:dyDescent="0.4">
      <c r="A21" s="841" t="s">
        <v>27</v>
      </c>
      <c r="B21" s="5"/>
      <c r="C21" s="28" t="str">
        <f>$AB$60</f>
        <v>9115</v>
      </c>
      <c r="D21" s="856"/>
      <c r="E21" s="857"/>
      <c r="F21" s="596">
        <v>27</v>
      </c>
      <c r="G21" s="5"/>
      <c r="H21" s="28" t="str">
        <f>$AB$46</f>
        <v>9207</v>
      </c>
      <c r="I21" s="843"/>
      <c r="J21" s="844"/>
      <c r="K21" s="596">
        <v>13</v>
      </c>
      <c r="L21" s="5"/>
      <c r="M21" s="28" t="str">
        <f>$AB$43</f>
        <v>9206</v>
      </c>
      <c r="N21" s="843"/>
      <c r="O21" s="844"/>
      <c r="P21" s="596">
        <v>10</v>
      </c>
      <c r="Q21" s="5"/>
      <c r="R21" s="28" t="str">
        <f>$AB$39</f>
        <v>9204</v>
      </c>
      <c r="S21" s="843"/>
      <c r="T21" s="844"/>
      <c r="U21" s="596">
        <v>6</v>
      </c>
      <c r="V21" s="5"/>
      <c r="W21" s="28" t="str">
        <f>$AB$35</f>
        <v>9101</v>
      </c>
      <c r="X21" s="843"/>
      <c r="Y21" s="844"/>
      <c r="Z21" s="596">
        <v>2</v>
      </c>
      <c r="AA21" s="5"/>
      <c r="AB21" s="225"/>
      <c r="AD21"/>
      <c r="AF21" s="850" t="s">
        <v>28</v>
      </c>
      <c r="AG21" s="851"/>
      <c r="AH21" s="85"/>
      <c r="AI21" s="267" t="s">
        <v>29</v>
      </c>
      <c r="AJ21" s="173"/>
    </row>
    <row r="22" spans="1:38" ht="18" customHeight="1" thickBot="1" x14ac:dyDescent="0.4">
      <c r="A22" s="841"/>
      <c r="B22" s="5"/>
      <c r="C22" s="839">
        <f>$AC$60</f>
        <v>0.27291666666666664</v>
      </c>
      <c r="D22" s="840"/>
      <c r="E22" s="839" t="str">
        <f>$AF$60</f>
        <v>21:05</v>
      </c>
      <c r="F22" s="840"/>
      <c r="G22" s="25"/>
      <c r="H22" s="839">
        <f>$AC$46</f>
        <v>0.23541666666666669</v>
      </c>
      <c r="I22" s="840"/>
      <c r="J22" s="839" t="str">
        <f>$AF$46</f>
        <v>19:23</v>
      </c>
      <c r="K22" s="840"/>
      <c r="L22" s="25"/>
      <c r="M22" s="839">
        <f>$AC$43</f>
        <v>0.22638888888888889</v>
      </c>
      <c r="N22" s="840"/>
      <c r="O22" s="839" t="str">
        <f>$AF$43</f>
        <v>20:38</v>
      </c>
      <c r="P22" s="840"/>
      <c r="Q22" s="25"/>
      <c r="R22" s="839">
        <f>$AC$39</f>
        <v>0.20972222222222223</v>
      </c>
      <c r="S22" s="840"/>
      <c r="T22" s="839" t="str">
        <f>$AF$39</f>
        <v>19:53</v>
      </c>
      <c r="U22" s="840"/>
      <c r="V22" s="19"/>
      <c r="W22" s="839">
        <f>$AC$35</f>
        <v>0.19097222222222221</v>
      </c>
      <c r="X22" s="840"/>
      <c r="Y22" s="839" t="str">
        <f>$AF$35</f>
        <v>20:24</v>
      </c>
      <c r="Z22" s="840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 x14ac:dyDescent="0.35">
      <c r="A23" s="842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 x14ac:dyDescent="0.4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 x14ac:dyDescent="0.4">
      <c r="A25" s="847" t="s">
        <v>30</v>
      </c>
      <c r="B25" s="5"/>
      <c r="C25" s="29" t="str">
        <f>$AB59</f>
        <v>9114</v>
      </c>
      <c r="D25" s="843"/>
      <c r="E25" s="844"/>
      <c r="F25" s="596">
        <v>26</v>
      </c>
      <c r="G25" s="5"/>
      <c r="H25" s="387" t="str">
        <f>$AB$56</f>
        <v>9113</v>
      </c>
      <c r="I25" s="843"/>
      <c r="J25" s="844"/>
      <c r="K25" s="596">
        <v>23</v>
      </c>
      <c r="L25" s="5"/>
      <c r="M25" s="29" t="str">
        <f>$AB$54</f>
        <v>9112</v>
      </c>
      <c r="N25" s="843"/>
      <c r="O25" s="844"/>
      <c r="P25" s="596">
        <v>21</v>
      </c>
      <c r="Q25" s="5"/>
      <c r="R25" s="387" t="str">
        <f>$AB$45</f>
        <v>9106</v>
      </c>
      <c r="S25" s="843"/>
      <c r="T25" s="844"/>
      <c r="U25" s="596">
        <v>12</v>
      </c>
      <c r="V25" s="5"/>
      <c r="W25" s="387" t="str">
        <f>$AB$37</f>
        <v>9203</v>
      </c>
      <c r="X25" s="843"/>
      <c r="Y25" s="844"/>
      <c r="Z25" s="596">
        <v>4</v>
      </c>
      <c r="AA25" s="5"/>
      <c r="AE25" s="291"/>
      <c r="AF25" s="331" t="s">
        <v>31</v>
      </c>
      <c r="AG25" s="94"/>
      <c r="AH25" s="85"/>
      <c r="AI25" s="268" t="s">
        <v>32</v>
      </c>
      <c r="AJ25" s="848"/>
    </row>
    <row r="26" spans="1:38" ht="18" customHeight="1" thickBot="1" x14ac:dyDescent="0.4">
      <c r="A26" s="847"/>
      <c r="B26" s="5"/>
      <c r="C26" s="839">
        <f>$AC$59</f>
        <v>0.27013888888888887</v>
      </c>
      <c r="D26" s="840"/>
      <c r="E26" s="839" t="str">
        <f>$AF$59</f>
        <v>18:35</v>
      </c>
      <c r="F26" s="840"/>
      <c r="G26" s="25"/>
      <c r="H26" s="839">
        <f>$AC$56</f>
        <v>0.26458333333333334</v>
      </c>
      <c r="I26" s="840"/>
      <c r="J26" s="839" t="str">
        <f>$AF$56</f>
        <v>19:43</v>
      </c>
      <c r="K26" s="840"/>
      <c r="L26" s="25"/>
      <c r="M26" s="839">
        <f>$AC$54</f>
        <v>0.25694444444444448</v>
      </c>
      <c r="N26" s="840"/>
      <c r="O26" s="839" t="str">
        <f>$AF$54</f>
        <v>9:53</v>
      </c>
      <c r="P26" s="840"/>
      <c r="Q26" s="25"/>
      <c r="R26" s="839">
        <f>$AC$45</f>
        <v>0.23263888888888887</v>
      </c>
      <c r="S26" s="840"/>
      <c r="T26" s="839" t="str">
        <f>$AD$45</f>
        <v>9:14</v>
      </c>
      <c r="U26" s="840"/>
      <c r="V26" s="19"/>
      <c r="W26" s="839">
        <f>$AC$37</f>
        <v>0.20486111111111113</v>
      </c>
      <c r="X26" s="840"/>
      <c r="Y26" s="839" t="str">
        <f>$AD$37</f>
        <v>9:36</v>
      </c>
      <c r="Z26" s="840"/>
      <c r="AA26" s="5"/>
      <c r="AE26" s="85"/>
      <c r="AF26" s="291">
        <f>COUNTA(AE5:AE7,N21,X13,S21,X25,D13,AE9:AE11,AE13:AE15,AF14,AG14,AG7,AG5,C5,H5,M5,R5,W5,N25,N13,N9,X21,I13,X29,S13,S29,N17,X9,S25,I29,I21,D21,D17,AG6,I9,S9,I17,N29,D29,D9,I25,S17,X17,D25,AF5)</f>
        <v>4</v>
      </c>
      <c r="AG26" s="85"/>
      <c r="AH26" s="85"/>
      <c r="AI26" s="269" t="s">
        <v>33</v>
      </c>
      <c r="AJ26" s="849"/>
      <c r="AK26" s="308"/>
    </row>
    <row r="27" spans="1:38" ht="18" customHeight="1" thickBot="1" x14ac:dyDescent="0.4">
      <c r="A27" s="842"/>
      <c r="B27" s="5"/>
      <c r="G27" s="5"/>
      <c r="L27" s="5"/>
      <c r="Q27" s="5"/>
      <c r="R27" s="839">
        <f>$AE$45</f>
        <v>0.65138888888888891</v>
      </c>
      <c r="S27" s="840"/>
      <c r="T27" s="839">
        <f>$AF$45</f>
        <v>6.1805555555555558E-2</v>
      </c>
      <c r="U27" s="840"/>
      <c r="V27" s="5"/>
      <c r="W27" s="839">
        <f>$AE$37</f>
        <v>0.62708333333333333</v>
      </c>
      <c r="X27" s="840"/>
      <c r="Y27" s="839" t="str">
        <f>$AF$37</f>
        <v>21:00</v>
      </c>
      <c r="Z27" s="840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0999999999999996" customHeight="1" thickBot="1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 x14ac:dyDescent="0.4">
      <c r="A29" s="841" t="s">
        <v>35</v>
      </c>
      <c r="B29" s="5"/>
      <c r="C29" s="387" t="str">
        <f>$AB$52</f>
        <v>9209</v>
      </c>
      <c r="D29" s="843"/>
      <c r="E29" s="844"/>
      <c r="F29" s="596">
        <v>19</v>
      </c>
      <c r="G29" s="5"/>
      <c r="H29" s="387" t="str">
        <f>$AB$51</f>
        <v>9110</v>
      </c>
      <c r="I29" s="843"/>
      <c r="J29" s="844"/>
      <c r="K29" s="596">
        <v>18</v>
      </c>
      <c r="L29" s="5"/>
      <c r="M29" s="387" t="str">
        <f>$AB$49</f>
        <v>9109</v>
      </c>
      <c r="N29" s="843"/>
      <c r="O29" s="844"/>
      <c r="P29" s="596">
        <v>16</v>
      </c>
      <c r="Q29" s="5"/>
      <c r="R29" s="387" t="str">
        <f>$AB$47</f>
        <v>9107</v>
      </c>
      <c r="S29" s="845"/>
      <c r="T29" s="846"/>
      <c r="U29" s="596">
        <v>14</v>
      </c>
      <c r="V29" s="5"/>
      <c r="W29" s="387" t="str">
        <f>$AB$42</f>
        <v>9104</v>
      </c>
      <c r="X29" s="843"/>
      <c r="Y29" s="844"/>
      <c r="Z29" s="596">
        <v>9</v>
      </c>
      <c r="AA29" s="5"/>
      <c r="AB29" s="1" t="s">
        <v>2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 x14ac:dyDescent="0.4">
      <c r="A30" s="841"/>
      <c r="B30" s="5"/>
      <c r="C30" s="839">
        <f>$AC$52</f>
        <v>0.24930555555555556</v>
      </c>
      <c r="D30" s="840"/>
      <c r="E30" s="839" t="str">
        <f>$AD$52</f>
        <v>9:24</v>
      </c>
      <c r="F30" s="840"/>
      <c r="G30" s="25"/>
      <c r="H30" s="839">
        <f>$AC$51</f>
        <v>0.24791666666666667</v>
      </c>
      <c r="I30" s="840"/>
      <c r="J30" s="839" t="str">
        <f>$AD$51</f>
        <v>9:38</v>
      </c>
      <c r="K30" s="840"/>
      <c r="L30" s="25"/>
      <c r="M30" s="839">
        <f>$AC$49</f>
        <v>0.24513888888888888</v>
      </c>
      <c r="N30" s="840"/>
      <c r="O30" s="839" t="str">
        <f>$AD$49</f>
        <v>9:34</v>
      </c>
      <c r="P30" s="840"/>
      <c r="Q30" s="19"/>
      <c r="R30" s="839">
        <f>$AC$47</f>
        <v>0.23680555555555557</v>
      </c>
      <c r="S30" s="840"/>
      <c r="T30" s="839" t="str">
        <f>$AD$47</f>
        <v>9:22</v>
      </c>
      <c r="U30" s="840"/>
      <c r="V30" s="19"/>
      <c r="W30" s="839">
        <f>$AC$42</f>
        <v>0.22152777777777777</v>
      </c>
      <c r="X30" s="840"/>
      <c r="Y30" s="839" t="str">
        <f>$AD$42</f>
        <v>10:05</v>
      </c>
      <c r="Z30" s="840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 x14ac:dyDescent="0.4">
      <c r="A31" s="842"/>
      <c r="B31" s="5"/>
      <c r="C31" s="839">
        <f>$AE$52</f>
        <v>0.64444444444444449</v>
      </c>
      <c r="D31" s="840"/>
      <c r="E31" s="839" t="str">
        <f>$AF$52</f>
        <v>20:18</v>
      </c>
      <c r="F31" s="840"/>
      <c r="G31" s="25"/>
      <c r="H31" s="839">
        <f>$AE$51</f>
        <v>0.67708333333333337</v>
      </c>
      <c r="I31" s="840"/>
      <c r="J31" s="839" t="str">
        <f>$AF$51</f>
        <v>19:04</v>
      </c>
      <c r="K31" s="840"/>
      <c r="L31" s="25"/>
      <c r="M31" s="839">
        <f>$AE$49</f>
        <v>0.66597222222222219</v>
      </c>
      <c r="N31" s="840"/>
      <c r="O31" s="839" t="str">
        <f>$AF$49</f>
        <v>18:49</v>
      </c>
      <c r="P31" s="840"/>
      <c r="Q31" s="19"/>
      <c r="R31" s="839">
        <f>$AE$47</f>
        <v>0.66111111111111109</v>
      </c>
      <c r="S31" s="840"/>
      <c r="T31" s="839">
        <f>$AF$47</f>
        <v>2.0833333333333332E-2</v>
      </c>
      <c r="U31" s="840"/>
      <c r="V31" s="19"/>
      <c r="W31" s="839">
        <f>$AE$42</f>
        <v>0.64166666666666672</v>
      </c>
      <c r="X31" s="840"/>
      <c r="Y31" s="839" t="str">
        <f>$AF$42</f>
        <v>21:35</v>
      </c>
      <c r="Z31" s="840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 x14ac:dyDescent="0.3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 x14ac:dyDescent="0.3">
      <c r="W34"/>
      <c r="X34"/>
      <c r="Y34"/>
      <c r="Z34" s="71">
        <v>1</v>
      </c>
      <c r="AA34" s="71"/>
      <c r="AB34" s="68" t="s">
        <v>41</v>
      </c>
      <c r="AC34" s="401">
        <v>0.17847222222222223</v>
      </c>
      <c r="AD34" s="401"/>
      <c r="AE34" s="401"/>
      <c r="AF34" s="401" t="s">
        <v>4708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 x14ac:dyDescent="0.3">
      <c r="W35"/>
      <c r="X35"/>
      <c r="Y35"/>
      <c r="Z35" s="71">
        <v>2</v>
      </c>
      <c r="AA35" s="71"/>
      <c r="AB35" s="68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 x14ac:dyDescent="0.3">
      <c r="V36"/>
      <c r="W36"/>
      <c r="X36"/>
      <c r="Y36"/>
      <c r="Z36" s="71">
        <v>3</v>
      </c>
      <c r="AA36" s="71"/>
      <c r="AB36" s="68" t="s">
        <v>44</v>
      </c>
      <c r="AC36" s="401">
        <v>0.19722222222222222</v>
      </c>
      <c r="AD36" s="401"/>
      <c r="AE36" s="401"/>
      <c r="AF36" s="401">
        <v>5.8333333333333327E-2</v>
      </c>
      <c r="AG36" s="260">
        <v>326</v>
      </c>
      <c r="AH36"/>
      <c r="AI36"/>
      <c r="AJ36" s="31"/>
      <c r="AK36" s="31"/>
      <c r="AL36" s="31"/>
      <c r="AM36" s="2"/>
    </row>
    <row r="37" spans="3:39" ht="18" hidden="1" customHeight="1" x14ac:dyDescent="0.3">
      <c r="V37"/>
      <c r="W37"/>
      <c r="X37"/>
      <c r="Y37"/>
      <c r="Z37" s="71">
        <v>4</v>
      </c>
      <c r="AA37" s="71"/>
      <c r="AB37" s="68" t="s">
        <v>100</v>
      </c>
      <c r="AC37" s="401">
        <v>0.20486111111111113</v>
      </c>
      <c r="AD37" s="401" t="s">
        <v>4709</v>
      </c>
      <c r="AE37" s="401">
        <v>0.62708333333333333</v>
      </c>
      <c r="AF37" s="401" t="s">
        <v>4710</v>
      </c>
      <c r="AG37" s="641">
        <v>164</v>
      </c>
      <c r="AH37"/>
      <c r="AI37"/>
      <c r="AJ37" s="31"/>
      <c r="AK37" s="31"/>
      <c r="AL37" s="31"/>
      <c r="AM37" s="2"/>
    </row>
    <row r="38" spans="3:39" ht="18" hidden="1" customHeight="1" x14ac:dyDescent="0.3">
      <c r="R38"/>
      <c r="S38"/>
      <c r="V38"/>
      <c r="W38"/>
      <c r="X38"/>
      <c r="Y38"/>
      <c r="Z38" s="71">
        <v>5</v>
      </c>
      <c r="AA38" s="71"/>
      <c r="AB38" s="68" t="s">
        <v>94</v>
      </c>
      <c r="AC38" s="401">
        <v>0.20486111111111113</v>
      </c>
      <c r="AD38" s="401"/>
      <c r="AE38" s="401"/>
      <c r="AF38" s="401" t="s">
        <v>4711</v>
      </c>
      <c r="AG38" s="260">
        <v>218</v>
      </c>
      <c r="AH38"/>
      <c r="AI38"/>
      <c r="AJ38" s="31"/>
      <c r="AK38" s="31"/>
      <c r="AL38" s="31"/>
      <c r="AM38" s="2"/>
    </row>
    <row r="39" spans="3:39" ht="18" hidden="1" customHeight="1" x14ac:dyDescent="0.3">
      <c r="U39"/>
      <c r="V39"/>
      <c r="W39"/>
      <c r="X39"/>
      <c r="Y39"/>
      <c r="Z39" s="71">
        <v>6</v>
      </c>
      <c r="AA39" s="71"/>
      <c r="AB39" s="68" t="s">
        <v>45</v>
      </c>
      <c r="AC39" s="401">
        <v>0.20972222222222223</v>
      </c>
      <c r="AD39" s="401"/>
      <c r="AE39" s="401"/>
      <c r="AF39" s="401" t="s">
        <v>4712</v>
      </c>
      <c r="AG39" s="260">
        <v>232</v>
      </c>
      <c r="AH39"/>
      <c r="AI39"/>
      <c r="AJ39" s="31"/>
      <c r="AK39" s="31"/>
      <c r="AL39" s="31"/>
      <c r="AM39" s="2"/>
    </row>
    <row r="40" spans="3:39" ht="18" hidden="1" customHeight="1" x14ac:dyDescent="0.3">
      <c r="G40"/>
      <c r="H40"/>
      <c r="I40"/>
      <c r="K40"/>
      <c r="U40"/>
      <c r="V40"/>
      <c r="W40"/>
      <c r="X40"/>
      <c r="Y40"/>
      <c r="Z40" s="71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218</v>
      </c>
      <c r="AH40"/>
      <c r="AI40"/>
      <c r="AJ40" s="31"/>
      <c r="AK40" s="31"/>
      <c r="AL40" s="31"/>
      <c r="AM40" s="2"/>
    </row>
    <row r="41" spans="3:39" ht="18" hidden="1" customHeight="1" x14ac:dyDescent="0.3">
      <c r="G41"/>
      <c r="H41"/>
      <c r="I41"/>
      <c r="K41"/>
      <c r="M41"/>
      <c r="U41"/>
      <c r="V41"/>
      <c r="W41"/>
      <c r="X41"/>
      <c r="Y41"/>
      <c r="Z41" s="71">
        <v>8</v>
      </c>
      <c r="AA41" s="71"/>
      <c r="AB41" s="68" t="s">
        <v>123</v>
      </c>
      <c r="AC41" s="401">
        <v>0.21875</v>
      </c>
      <c r="AD41" s="401"/>
      <c r="AE41" s="401"/>
      <c r="AF41" s="401">
        <v>5.4166666666666669E-2</v>
      </c>
      <c r="AG41" s="260">
        <v>310</v>
      </c>
      <c r="AH41"/>
      <c r="AI41"/>
      <c r="AJ41" s="31"/>
      <c r="AK41" s="31"/>
      <c r="AL41" s="31"/>
      <c r="AM41" s="2"/>
    </row>
    <row r="42" spans="3:39" ht="18" hidden="1" customHeight="1" x14ac:dyDescent="0.3">
      <c r="G42"/>
      <c r="H42"/>
      <c r="I42"/>
      <c r="K42"/>
      <c r="M42"/>
      <c r="U42"/>
      <c r="V42"/>
      <c r="W42"/>
      <c r="X42"/>
      <c r="Y42"/>
      <c r="Z42" s="71">
        <v>9</v>
      </c>
      <c r="AA42" s="71"/>
      <c r="AB42" s="68" t="s">
        <v>48</v>
      </c>
      <c r="AC42" s="401">
        <v>0.22152777777777777</v>
      </c>
      <c r="AD42" s="401" t="s">
        <v>49</v>
      </c>
      <c r="AE42" s="401">
        <v>0.64166666666666672</v>
      </c>
      <c r="AF42" s="401" t="s">
        <v>50</v>
      </c>
      <c r="AG42" s="641">
        <v>172</v>
      </c>
      <c r="AH42"/>
      <c r="AI42"/>
      <c r="AJ42" s="31"/>
      <c r="AK42" s="31"/>
      <c r="AL42" s="31"/>
      <c r="AM42" s="2"/>
    </row>
    <row r="43" spans="3:39" ht="18" hidden="1" customHeight="1" x14ac:dyDescent="0.3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1">
        <v>10</v>
      </c>
      <c r="AA43" s="71"/>
      <c r="AB43" s="68" t="s">
        <v>133</v>
      </c>
      <c r="AC43" s="401">
        <v>0.22638888888888889</v>
      </c>
      <c r="AD43" s="401"/>
      <c r="AE43" s="401"/>
      <c r="AF43" s="401" t="s">
        <v>4713</v>
      </c>
      <c r="AG43" s="260">
        <v>236</v>
      </c>
      <c r="AH43"/>
      <c r="AI43"/>
      <c r="AJ43" s="31"/>
      <c r="AK43" s="31"/>
      <c r="AL43" s="31"/>
      <c r="AM43" s="2"/>
    </row>
    <row r="44" spans="3:39" ht="18" hidden="1" customHeight="1" x14ac:dyDescent="0.3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1">
        <v>11</v>
      </c>
      <c r="AA44" s="71"/>
      <c r="AB44" s="68" t="s">
        <v>119</v>
      </c>
      <c r="AC44" s="401">
        <v>0.22847222222222222</v>
      </c>
      <c r="AD44" s="401"/>
      <c r="AE44" s="401"/>
      <c r="AF44" s="401" t="s">
        <v>212</v>
      </c>
      <c r="AG44" s="641">
        <v>218</v>
      </c>
      <c r="AH44"/>
      <c r="AI44"/>
      <c r="AJ44" s="31"/>
      <c r="AK44" s="31"/>
      <c r="AL44" s="31"/>
      <c r="AM44" s="2"/>
    </row>
    <row r="45" spans="3:39" ht="18" hidden="1" customHeight="1" x14ac:dyDescent="0.3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1">
        <v>12</v>
      </c>
      <c r="AA45" s="71"/>
      <c r="AB45" s="68" t="s">
        <v>127</v>
      </c>
      <c r="AC45" s="401">
        <v>0.23263888888888887</v>
      </c>
      <c r="AD45" s="401" t="s">
        <v>4714</v>
      </c>
      <c r="AE45" s="401">
        <v>0.65138888888888891</v>
      </c>
      <c r="AF45" s="401">
        <v>6.1805555555555558E-2</v>
      </c>
      <c r="AG45" s="641">
        <v>208</v>
      </c>
      <c r="AH45"/>
      <c r="AI45"/>
      <c r="AJ45" s="31"/>
      <c r="AK45" s="31"/>
      <c r="AL45" s="31"/>
      <c r="AM45" s="2"/>
    </row>
    <row r="46" spans="3:39" ht="18" hidden="1" customHeight="1" x14ac:dyDescent="0.3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1">
        <v>13</v>
      </c>
      <c r="AA46" s="71"/>
      <c r="AB46" s="68" t="s">
        <v>142</v>
      </c>
      <c r="AC46" s="401">
        <v>0.23541666666666669</v>
      </c>
      <c r="AD46" s="401"/>
      <c r="AE46" s="401"/>
      <c r="AF46" s="401" t="s">
        <v>266</v>
      </c>
      <c r="AG46" s="641">
        <v>212</v>
      </c>
      <c r="AH46"/>
      <c r="AI46"/>
      <c r="AJ46" s="31"/>
      <c r="AK46" s="31"/>
      <c r="AL46" s="31"/>
      <c r="AM46" s="2"/>
    </row>
    <row r="47" spans="3:39" ht="18" hidden="1" customHeight="1" x14ac:dyDescent="0.3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1">
        <v>14</v>
      </c>
      <c r="AA47" s="71"/>
      <c r="AB47" s="68" t="s">
        <v>129</v>
      </c>
      <c r="AC47" s="401">
        <v>0.23680555555555557</v>
      </c>
      <c r="AD47" s="401" t="s">
        <v>4715</v>
      </c>
      <c r="AE47" s="401">
        <v>0.66111111111111109</v>
      </c>
      <c r="AF47" s="401">
        <v>2.0833333333333332E-2</v>
      </c>
      <c r="AG47" s="68">
        <v>190</v>
      </c>
      <c r="AH47"/>
      <c r="AI47"/>
      <c r="AJ47" s="31"/>
      <c r="AK47" s="31"/>
      <c r="AL47" s="31"/>
      <c r="AM47" s="2"/>
    </row>
    <row r="48" spans="3:39" ht="18" hidden="1" customHeight="1" x14ac:dyDescent="0.3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1">
        <v>15</v>
      </c>
      <c r="AA48" s="71"/>
      <c r="AB48" s="68" t="s">
        <v>51</v>
      </c>
      <c r="AC48" s="401">
        <v>0.23958333333333334</v>
      </c>
      <c r="AD48" s="401"/>
      <c r="AE48" s="401"/>
      <c r="AF48" s="401">
        <v>3.9583333333333331E-2</v>
      </c>
      <c r="AG48" s="641">
        <v>289</v>
      </c>
      <c r="AH48"/>
      <c r="AI48"/>
      <c r="AJ48" s="31"/>
      <c r="AK48" s="31"/>
      <c r="AL48" s="31"/>
      <c r="AM48" s="2"/>
    </row>
    <row r="49" spans="3:39" ht="18" hidden="1" customHeight="1" x14ac:dyDescent="0.3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1">
        <v>16</v>
      </c>
      <c r="AA49" s="71"/>
      <c r="AB49" s="68" t="s">
        <v>52</v>
      </c>
      <c r="AC49" s="401">
        <v>0.24513888888888888</v>
      </c>
      <c r="AD49" s="401" t="s">
        <v>53</v>
      </c>
      <c r="AE49" s="401">
        <v>0.66597222222222219</v>
      </c>
      <c r="AF49" s="401" t="s">
        <v>54</v>
      </c>
      <c r="AG49" s="68">
        <v>102</v>
      </c>
      <c r="AH49"/>
      <c r="AI49"/>
      <c r="AJ49" s="31"/>
      <c r="AK49" s="31"/>
      <c r="AL49" s="31"/>
      <c r="AM49" s="2"/>
    </row>
    <row r="50" spans="3:39" ht="18" hidden="1" customHeight="1" x14ac:dyDescent="0.3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1">
        <v>17</v>
      </c>
      <c r="AA50" s="71"/>
      <c r="AB50" s="68" t="s">
        <v>152</v>
      </c>
      <c r="AC50" s="401">
        <v>0.24652777777777779</v>
      </c>
      <c r="AD50" s="401"/>
      <c r="AE50" s="401"/>
      <c r="AF50" s="401" t="s">
        <v>102</v>
      </c>
      <c r="AG50" s="641">
        <v>236</v>
      </c>
      <c r="AH50"/>
      <c r="AI50"/>
      <c r="AJ50" s="31"/>
      <c r="AK50" s="31"/>
      <c r="AL50" s="31"/>
      <c r="AM50" s="2"/>
    </row>
    <row r="51" spans="3:39" ht="18" hidden="1" customHeight="1" x14ac:dyDescent="0.3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1">
        <v>18</v>
      </c>
      <c r="AA51" s="71"/>
      <c r="AB51" s="68" t="s">
        <v>55</v>
      </c>
      <c r="AC51" s="401">
        <v>0.24791666666666667</v>
      </c>
      <c r="AD51" s="401" t="s">
        <v>56</v>
      </c>
      <c r="AE51" s="401">
        <v>0.67708333333333337</v>
      </c>
      <c r="AF51" s="401" t="s">
        <v>57</v>
      </c>
      <c r="AG51" s="641">
        <v>102</v>
      </c>
      <c r="AH51"/>
      <c r="AI51"/>
      <c r="AJ51" s="31"/>
      <c r="AK51" s="31"/>
      <c r="AL51" s="31"/>
      <c r="AM51" s="2"/>
    </row>
    <row r="52" spans="3:39" ht="18" hidden="1" customHeight="1" x14ac:dyDescent="0.3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1">
        <v>19</v>
      </c>
      <c r="AA52" s="71"/>
      <c r="AB52" s="68" t="s">
        <v>157</v>
      </c>
      <c r="AC52" s="401">
        <v>0.24930555555555556</v>
      </c>
      <c r="AD52" s="401" t="s">
        <v>4716</v>
      </c>
      <c r="AE52" s="401">
        <v>0.64444444444444449</v>
      </c>
      <c r="AF52" s="401" t="s">
        <v>4717</v>
      </c>
      <c r="AG52" s="68">
        <v>124</v>
      </c>
      <c r="AH52"/>
      <c r="AI52"/>
      <c r="AJ52" s="31"/>
      <c r="AK52" s="31"/>
      <c r="AL52" s="31"/>
      <c r="AM52" s="2"/>
    </row>
    <row r="53" spans="3:39" ht="18" hidden="1" customHeight="1" x14ac:dyDescent="0.3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1">
        <v>20</v>
      </c>
      <c r="AA53" s="71"/>
      <c r="AB53" s="68" t="s">
        <v>58</v>
      </c>
      <c r="AC53" s="401">
        <v>0.25416666666666665</v>
      </c>
      <c r="AD53" s="401"/>
      <c r="AE53" s="401"/>
      <c r="AF53" s="401">
        <v>4.8611111111111112E-2</v>
      </c>
      <c r="AG53" s="641">
        <v>289</v>
      </c>
      <c r="AH53"/>
      <c r="AI53"/>
      <c r="AJ53" s="31"/>
      <c r="AK53" s="31"/>
      <c r="AL53" s="31"/>
      <c r="AM53" s="2"/>
    </row>
    <row r="54" spans="3:39" ht="18" hidden="1" customHeight="1" x14ac:dyDescent="0.3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1">
        <v>21</v>
      </c>
      <c r="AA54" s="71"/>
      <c r="AB54" s="68" t="s">
        <v>169</v>
      </c>
      <c r="AC54" s="401">
        <v>0.25694444444444448</v>
      </c>
      <c r="AD54" s="401"/>
      <c r="AE54" s="401"/>
      <c r="AF54" s="401" t="s">
        <v>4718</v>
      </c>
      <c r="AG54" s="641">
        <v>60</v>
      </c>
      <c r="AH54"/>
      <c r="AI54"/>
      <c r="AJ54" s="31"/>
      <c r="AK54" s="31"/>
      <c r="AL54" s="31"/>
      <c r="AM54" s="2"/>
    </row>
    <row r="55" spans="3:39" ht="18" hidden="1" customHeight="1" x14ac:dyDescent="0.3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1">
        <v>22</v>
      </c>
      <c r="AA55" s="71"/>
      <c r="AB55" s="68" t="s">
        <v>175</v>
      </c>
      <c r="AC55" s="401">
        <v>0.25833333333333336</v>
      </c>
      <c r="AD55" s="401"/>
      <c r="AE55" s="401"/>
      <c r="AF55" s="401" t="s">
        <v>337</v>
      </c>
      <c r="AG55" s="68">
        <v>212</v>
      </c>
      <c r="AH55"/>
      <c r="AI55"/>
      <c r="AJ55" s="31"/>
      <c r="AK55" s="31"/>
      <c r="AL55" s="31"/>
      <c r="AM55" s="2"/>
    </row>
    <row r="56" spans="3:39" ht="18" hidden="1" customHeight="1" x14ac:dyDescent="0.3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1">
        <v>23</v>
      </c>
      <c r="AA56" s="71"/>
      <c r="AB56" s="68" t="s">
        <v>4719</v>
      </c>
      <c r="AC56" s="401">
        <v>0.26458333333333334</v>
      </c>
      <c r="AD56" s="401"/>
      <c r="AE56" s="401"/>
      <c r="AF56" s="401" t="s">
        <v>4720</v>
      </c>
      <c r="AG56" s="641">
        <v>201</v>
      </c>
      <c r="AH56"/>
      <c r="AI56"/>
      <c r="AJ56" s="31"/>
      <c r="AK56" s="31"/>
      <c r="AL56" s="31"/>
      <c r="AM56" s="2"/>
    </row>
    <row r="57" spans="3:39" ht="18" hidden="1" customHeight="1" x14ac:dyDescent="0.3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1">
        <v>24</v>
      </c>
      <c r="AA57" s="71"/>
      <c r="AB57" s="68" t="s">
        <v>180</v>
      </c>
      <c r="AC57" s="401">
        <v>0.26805555555555555</v>
      </c>
      <c r="AD57" s="401"/>
      <c r="AE57" s="401"/>
      <c r="AF57" s="401">
        <v>2.1527777777777781E-2</v>
      </c>
      <c r="AG57" s="68">
        <v>283</v>
      </c>
      <c r="AH57"/>
      <c r="AI57"/>
      <c r="AJ57" s="31"/>
      <c r="AK57" s="31"/>
      <c r="AL57" s="31"/>
      <c r="AM57" s="2"/>
    </row>
    <row r="58" spans="3:39" ht="18" hidden="1" customHeight="1" x14ac:dyDescent="0.3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1">
        <v>25</v>
      </c>
      <c r="AA58" s="71"/>
      <c r="AB58" s="68" t="s">
        <v>185</v>
      </c>
      <c r="AC58" s="401">
        <v>0.26874999999999999</v>
      </c>
      <c r="AD58" s="640"/>
      <c r="AE58" s="401"/>
      <c r="AF58" s="401">
        <v>4.2361111111111106E-2</v>
      </c>
      <c r="AG58" s="641">
        <v>286</v>
      </c>
      <c r="AH58"/>
      <c r="AI58"/>
      <c r="AJ58" s="31"/>
      <c r="AK58" s="31"/>
      <c r="AL58" s="31"/>
      <c r="AM58" s="2"/>
    </row>
    <row r="59" spans="3:39" ht="18" hidden="1" customHeight="1" x14ac:dyDescent="0.3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1">
        <v>26</v>
      </c>
      <c r="AA59" s="71"/>
      <c r="AB59" s="68" t="s">
        <v>4721</v>
      </c>
      <c r="AC59" s="401">
        <v>0.27013888888888887</v>
      </c>
      <c r="AD59" s="401"/>
      <c r="AE59" s="401"/>
      <c r="AF59" s="401" t="s">
        <v>4722</v>
      </c>
      <c r="AG59" s="68">
        <v>183</v>
      </c>
      <c r="AH59"/>
      <c r="AI59"/>
      <c r="AJ59" s="31"/>
      <c r="AK59" s="31"/>
      <c r="AL59" s="31"/>
      <c r="AM59" s="2"/>
    </row>
    <row r="60" spans="3:39" ht="18" hidden="1" customHeight="1" x14ac:dyDescent="0.3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1">
        <v>27</v>
      </c>
      <c r="AA60" s="71"/>
      <c r="AB60" s="68" t="s">
        <v>4723</v>
      </c>
      <c r="AC60" s="401">
        <v>0.27291666666666664</v>
      </c>
      <c r="AD60" s="401"/>
      <c r="AE60" s="401"/>
      <c r="AF60" s="401" t="s">
        <v>4724</v>
      </c>
      <c r="AG60" s="641">
        <v>218</v>
      </c>
      <c r="AH60"/>
      <c r="AI60"/>
      <c r="AJ60" s="31"/>
      <c r="AK60" s="31"/>
      <c r="AL60" s="31"/>
      <c r="AM60" s="2"/>
    </row>
    <row r="61" spans="3:39" ht="18" hidden="1" customHeight="1" x14ac:dyDescent="0.3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1">
        <v>28</v>
      </c>
      <c r="AA61" s="71"/>
      <c r="AB61" s="68" t="s">
        <v>190</v>
      </c>
      <c r="AC61" s="401">
        <v>0.27638888888888885</v>
      </c>
      <c r="AD61" s="401"/>
      <c r="AE61" s="401"/>
      <c r="AF61" s="401">
        <v>3.4027777777777775E-2</v>
      </c>
      <c r="AG61" s="68">
        <v>283</v>
      </c>
      <c r="AH61"/>
      <c r="AI61"/>
      <c r="AJ61" s="31"/>
      <c r="AK61" s="31"/>
      <c r="AL61" s="31"/>
      <c r="AM61" s="2"/>
    </row>
    <row r="62" spans="3:39" ht="18" hidden="1" customHeight="1" x14ac:dyDescent="0.3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>
        <v>29</v>
      </c>
      <c r="AA62" s="71"/>
      <c r="AB62" s="68" t="s">
        <v>4725</v>
      </c>
      <c r="AC62" s="401">
        <v>0.27986111111111112</v>
      </c>
      <c r="AD62" s="401"/>
      <c r="AE62" s="401"/>
      <c r="AF62" s="401">
        <v>3.125E-2</v>
      </c>
      <c r="AG62" s="641">
        <v>271</v>
      </c>
      <c r="AH62"/>
      <c r="AI62"/>
      <c r="AJ62" s="31"/>
      <c r="AK62" s="31"/>
      <c r="AL62" s="31"/>
      <c r="AM62" s="2"/>
    </row>
    <row r="63" spans="3:39" ht="18" hidden="1" customHeight="1" x14ac:dyDescent="0.3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>
        <v>30</v>
      </c>
      <c r="AA63" s="71"/>
      <c r="AB63" s="68" t="s">
        <v>4726</v>
      </c>
      <c r="AC63" s="401">
        <v>0.28055555555555556</v>
      </c>
      <c r="AD63" s="401"/>
      <c r="AE63" s="401"/>
      <c r="AF63" s="401">
        <v>0</v>
      </c>
      <c r="AG63" s="68">
        <v>263</v>
      </c>
      <c r="AH63"/>
      <c r="AI63"/>
      <c r="AJ63" s="31"/>
      <c r="AK63" s="31"/>
      <c r="AL63" s="31"/>
      <c r="AM63" s="2"/>
    </row>
    <row r="64" spans="3:39" ht="18" hidden="1" customHeight="1" x14ac:dyDescent="0.3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 x14ac:dyDescent="0.3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 x14ac:dyDescent="0.3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 x14ac:dyDescent="0.3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 x14ac:dyDescent="0.3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 x14ac:dyDescent="0.3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 x14ac:dyDescent="0.3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 x14ac:dyDescent="0.3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 x14ac:dyDescent="0.3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 x14ac:dyDescent="0.3">
      <c r="C73"/>
      <c r="D73"/>
      <c r="E73"/>
      <c r="F73"/>
      <c r="G73"/>
      <c r="H73"/>
      <c r="I73"/>
      <c r="K73"/>
      <c r="M73"/>
    </row>
    <row r="74" spans="3:25" ht="18" hidden="1" customHeight="1" x14ac:dyDescent="0.3">
      <c r="C74"/>
      <c r="D74"/>
      <c r="E74"/>
      <c r="F74"/>
      <c r="G74"/>
      <c r="H74"/>
      <c r="I74"/>
      <c r="K74"/>
      <c r="M74"/>
    </row>
    <row r="75" spans="3:25" ht="18" hidden="1" customHeight="1" x14ac:dyDescent="0.3">
      <c r="C75"/>
      <c r="D75"/>
      <c r="E75"/>
      <c r="F75"/>
      <c r="G75"/>
      <c r="H75"/>
      <c r="I75"/>
      <c r="K75"/>
      <c r="M75"/>
    </row>
    <row r="76" spans="3:25" ht="18" hidden="1" customHeight="1" x14ac:dyDescent="0.3">
      <c r="C76"/>
      <c r="D76"/>
      <c r="E76"/>
      <c r="F76"/>
      <c r="G76"/>
      <c r="H76"/>
      <c r="I76"/>
      <c r="K76"/>
      <c r="M76"/>
    </row>
    <row r="77" spans="3:25" ht="18" hidden="1" customHeight="1" x14ac:dyDescent="0.3"/>
    <row r="78" spans="3:25" ht="18" hidden="1" customHeight="1" x14ac:dyDescent="0.3"/>
    <row r="79" spans="3:25" ht="18" hidden="1" customHeight="1" x14ac:dyDescent="0.3"/>
    <row r="80" spans="3:25" ht="18" hidden="1" customHeight="1" x14ac:dyDescent="0.3"/>
    <row r="81" spans="3:45" ht="18" hidden="1" customHeight="1" x14ac:dyDescent="0.3">
      <c r="H81" s="1" t="s">
        <v>2</v>
      </c>
      <c r="W81" s="1" t="s">
        <v>2</v>
      </c>
    </row>
    <row r="82" spans="3:45" ht="18" hidden="1" customHeight="1" x14ac:dyDescent="0.35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 x14ac:dyDescent="0.3"/>
    <row r="84" spans="3:45" ht="18" hidden="1" customHeight="1" x14ac:dyDescent="0.35">
      <c r="C84" s="74"/>
      <c r="D84" s="74"/>
      <c r="E84" s="74"/>
      <c r="F84" s="74"/>
      <c r="M84" s="1" t="s">
        <v>59</v>
      </c>
    </row>
    <row r="85" spans="3:45" ht="18" hidden="1" customHeight="1" x14ac:dyDescent="0.3"/>
    <row r="86" spans="3:45" ht="0.75" customHeight="1" x14ac:dyDescent="0.3">
      <c r="E86" s="1" t="s">
        <v>2</v>
      </c>
      <c r="F86" s="1" t="s">
        <v>59</v>
      </c>
    </row>
    <row r="87" spans="3:45" ht="18" customHeight="1" x14ac:dyDescent="0.3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 x14ac:dyDescent="0.3">
      <c r="C88" s="652">
        <v>1001</v>
      </c>
      <c r="D88" s="573" t="str">
        <f t="shared" ref="D88:E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 x14ac:dyDescent="0.3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 x14ac:dyDescent="0.3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45" ht="15.75" customHeight="1" x14ac:dyDescent="0.3">
      <c r="C91" s="139">
        <v>1004</v>
      </c>
      <c r="D91" s="573" t="str">
        <f t="shared" si="0"/>
        <v>L</v>
      </c>
      <c r="E91" s="573" t="e">
        <f t="shared" si="0"/>
        <v>#N/A</v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35" t="s">
        <v>60</v>
      </c>
      <c r="AN91" s="835"/>
      <c r="AO91" s="835"/>
      <c r="AP91" s="835"/>
      <c r="AQ91" s="835"/>
      <c r="AR91" s="835"/>
      <c r="AS91" s="835"/>
    </row>
    <row r="92" spans="3:45" ht="15.75" customHeight="1" x14ac:dyDescent="0.3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36">
        <f ca="1">TODAY()</f>
        <v>45613</v>
      </c>
      <c r="AN92" s="837"/>
      <c r="AO92" s="837"/>
      <c r="AP92" s="837"/>
      <c r="AQ92" s="838"/>
      <c r="AR92" s="835" t="s">
        <v>61</v>
      </c>
      <c r="AS92" s="835"/>
    </row>
    <row r="93" spans="3:45" ht="15.75" customHeight="1" x14ac:dyDescent="0.3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>R6</v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 x14ac:dyDescent="0.3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 t="str">
        <f>$R$25</f>
        <v>9106</v>
      </c>
      <c r="AN94" s="373">
        <f>$S$25</f>
        <v>0</v>
      </c>
      <c r="AO94" s="769" t="str">
        <f>$T$26</f>
        <v>9:14</v>
      </c>
      <c r="AP94" s="373"/>
      <c r="AQ94" s="373"/>
      <c r="AR94" s="402"/>
      <c r="AS94" s="402"/>
    </row>
    <row r="95" spans="3:45" ht="21.75" customHeight="1" x14ac:dyDescent="0.3">
      <c r="AM95" s="66" t="str">
        <f>$R$29</f>
        <v>9107</v>
      </c>
      <c r="AN95" s="66">
        <f>$S$29</f>
        <v>0</v>
      </c>
      <c r="AO95" s="769" t="str">
        <f>$T$30</f>
        <v>9:22</v>
      </c>
      <c r="AP95" s="66"/>
      <c r="AQ95" s="66"/>
      <c r="AR95" s="403"/>
      <c r="AS95" s="403"/>
    </row>
    <row r="96" spans="3:45" ht="21.75" customHeight="1" x14ac:dyDescent="0.3">
      <c r="P96" s="1" t="s">
        <v>2</v>
      </c>
      <c r="AM96" s="66" t="str">
        <f>$C$29</f>
        <v>9209</v>
      </c>
      <c r="AN96" s="66">
        <f>$D$29</f>
        <v>0</v>
      </c>
      <c r="AO96" s="769" t="str">
        <f>$E$30</f>
        <v>9:24</v>
      </c>
      <c r="AP96" s="66"/>
      <c r="AQ96" s="66"/>
      <c r="AR96" s="403"/>
      <c r="AS96" s="403"/>
    </row>
    <row r="97" spans="3:46" ht="21.75" customHeight="1" x14ac:dyDescent="0.3">
      <c r="AM97" s="66" t="str">
        <f>$M$29</f>
        <v>9109</v>
      </c>
      <c r="AN97" s="66">
        <f>$N$29</f>
        <v>0</v>
      </c>
      <c r="AO97" s="769" t="str">
        <f>$O$30</f>
        <v>9:34</v>
      </c>
      <c r="AP97" s="66"/>
      <c r="AQ97" s="66"/>
      <c r="AR97" s="403"/>
      <c r="AS97" s="403"/>
    </row>
    <row r="98" spans="3:46" ht="21.75" customHeight="1" x14ac:dyDescent="0.3">
      <c r="AM98" s="66" t="str">
        <f>$W$25</f>
        <v>9203</v>
      </c>
      <c r="AN98" s="66">
        <f>$X$25</f>
        <v>0</v>
      </c>
      <c r="AO98" s="769" t="str">
        <f>$Y$26</f>
        <v>9:36</v>
      </c>
      <c r="AP98" s="66"/>
      <c r="AQ98" s="66"/>
      <c r="AR98" s="403"/>
      <c r="AS98" s="403"/>
    </row>
    <row r="99" spans="3:46" ht="21.75" customHeight="1" x14ac:dyDescent="0.3">
      <c r="AM99" s="66" t="str">
        <f>$H$29</f>
        <v>9110</v>
      </c>
      <c r="AN99" s="66">
        <f>$I$29</f>
        <v>0</v>
      </c>
      <c r="AO99" s="769" t="str">
        <f>$J$30</f>
        <v>9:38</v>
      </c>
      <c r="AP99" s="66"/>
      <c r="AQ99" s="66"/>
      <c r="AR99" s="403"/>
      <c r="AS99" s="403"/>
    </row>
    <row r="100" spans="3:46" ht="21.75" customHeight="1" x14ac:dyDescent="0.3">
      <c r="J100"/>
      <c r="K100"/>
      <c r="AM100" s="775">
        <v>9112</v>
      </c>
      <c r="AN100" s="775">
        <f>$N$25</f>
        <v>0</v>
      </c>
      <c r="AO100" s="776">
        <v>0.41180555555555554</v>
      </c>
      <c r="AP100" s="775"/>
      <c r="AQ100" s="775"/>
      <c r="AR100" s="777"/>
      <c r="AS100" s="777"/>
    </row>
    <row r="101" spans="3:46" ht="21.75" customHeight="1" x14ac:dyDescent="0.3">
      <c r="C101" s="1">
        <v>1001</v>
      </c>
      <c r="D101" s="678" t="s">
        <v>70</v>
      </c>
      <c r="J101"/>
      <c r="K101"/>
      <c r="AL101"/>
      <c r="AM101" s="68" t="str">
        <f>$W$29</f>
        <v>9104</v>
      </c>
      <c r="AN101" s="68">
        <f>$X$29</f>
        <v>0</v>
      </c>
      <c r="AO101" s="401" t="str">
        <f>$Y$30</f>
        <v>10:05</v>
      </c>
      <c r="AP101" s="778"/>
      <c r="AQ101" s="778"/>
      <c r="AR101" s="778"/>
      <c r="AS101" s="778"/>
      <c r="AT101"/>
    </row>
    <row r="102" spans="3:46" ht="13.5" customHeight="1" x14ac:dyDescent="0.3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 x14ac:dyDescent="0.3">
      <c r="C103" s="1">
        <v>1003</v>
      </c>
      <c r="D103" s="678" t="s">
        <v>72</v>
      </c>
      <c r="J103"/>
      <c r="K103"/>
    </row>
    <row r="104" spans="3:46" ht="13.5" customHeight="1" x14ac:dyDescent="0.3">
      <c r="C104" s="1">
        <v>1004</v>
      </c>
      <c r="D104" s="678" t="s">
        <v>70</v>
      </c>
      <c r="J104"/>
      <c r="K104"/>
    </row>
    <row r="105" spans="3:46" ht="13.5" customHeight="1" x14ac:dyDescent="0.3">
      <c r="C105" s="1">
        <v>1005</v>
      </c>
      <c r="D105" s="678" t="s">
        <v>71</v>
      </c>
    </row>
    <row r="106" spans="3:46" ht="13.5" customHeight="1" x14ac:dyDescent="0.3">
      <c r="C106" s="1">
        <v>1006</v>
      </c>
      <c r="D106" s="678" t="s">
        <v>72</v>
      </c>
    </row>
    <row r="107" spans="3:46" ht="13.5" customHeight="1" x14ac:dyDescent="0.3">
      <c r="C107" s="1">
        <v>1007</v>
      </c>
      <c r="D107" s="678" t="s">
        <v>72</v>
      </c>
    </row>
    <row r="108" spans="3:46" ht="13.5" customHeight="1" x14ac:dyDescent="0.3">
      <c r="C108" s="1">
        <v>1008</v>
      </c>
      <c r="D108" s="678" t="s">
        <v>70</v>
      </c>
    </row>
    <row r="109" spans="3:46" ht="13.5" customHeight="1" x14ac:dyDescent="0.3">
      <c r="C109" s="1">
        <v>1009</v>
      </c>
      <c r="D109" s="678" t="s">
        <v>72</v>
      </c>
    </row>
    <row r="110" spans="3:46" ht="13.5" customHeight="1" x14ac:dyDescent="0.3">
      <c r="C110" s="1">
        <v>1010</v>
      </c>
      <c r="D110" s="678" t="s">
        <v>71</v>
      </c>
    </row>
    <row r="111" spans="3:46" ht="13.5" customHeight="1" x14ac:dyDescent="0.3">
      <c r="C111" s="1">
        <v>1011</v>
      </c>
      <c r="D111" s="678" t="s">
        <v>72</v>
      </c>
      <c r="AD111" s="1" t="s">
        <v>73</v>
      </c>
    </row>
    <row r="112" spans="3:46" ht="13.5" customHeight="1" x14ac:dyDescent="0.3">
      <c r="C112" s="1">
        <v>1012</v>
      </c>
      <c r="D112" s="678" t="s">
        <v>70</v>
      </c>
    </row>
    <row r="113" spans="3:39 16383:16383" ht="13.5" customHeight="1" x14ac:dyDescent="0.3">
      <c r="C113" s="1">
        <v>1013</v>
      </c>
      <c r="D113" s="678" t="s">
        <v>71</v>
      </c>
    </row>
    <row r="114" spans="3:39 16383:16383" ht="13.5" customHeight="1" x14ac:dyDescent="0.3">
      <c r="C114" s="1">
        <v>1014</v>
      </c>
      <c r="D114" s="678" t="s">
        <v>71</v>
      </c>
    </row>
    <row r="115" spans="3:39 16383:16383" ht="13.5" customHeight="1" x14ac:dyDescent="0.3">
      <c r="C115" s="1">
        <v>1015</v>
      </c>
      <c r="D115" s="678" t="s">
        <v>71</v>
      </c>
    </row>
    <row r="116" spans="3:39 16383:16383" ht="13.5" customHeight="1" x14ac:dyDescent="0.3">
      <c r="C116" s="1">
        <v>1016</v>
      </c>
      <c r="D116" s="678" t="s">
        <v>71</v>
      </c>
      <c r="XFC116" s="1" t="s">
        <v>74</v>
      </c>
    </row>
    <row r="117" spans="3:39 16383:16383" ht="13.5" customHeight="1" x14ac:dyDescent="0.3">
      <c r="C117" s="1">
        <v>1017</v>
      </c>
      <c r="D117" s="678" t="s">
        <v>71</v>
      </c>
    </row>
    <row r="118" spans="3:39 16383:16383" ht="13.5" customHeight="1" x14ac:dyDescent="0.3">
      <c r="C118" s="1">
        <v>1018</v>
      </c>
      <c r="D118" s="678" t="s">
        <v>70</v>
      </c>
    </row>
    <row r="119" spans="3:39 16383:16383" ht="13.5" customHeight="1" x14ac:dyDescent="0.3">
      <c r="C119" s="1">
        <v>1019</v>
      </c>
      <c r="D119" s="678" t="s">
        <v>71</v>
      </c>
    </row>
    <row r="120" spans="3:39 16383:16383" ht="13.5" customHeight="1" x14ac:dyDescent="0.3">
      <c r="C120" s="1">
        <v>1020</v>
      </c>
      <c r="D120" s="678" t="s">
        <v>72</v>
      </c>
    </row>
    <row r="121" spans="3:39 16383:16383" ht="13.5" customHeight="1" x14ac:dyDescent="0.3">
      <c r="C121" s="1">
        <v>1021</v>
      </c>
      <c r="D121" s="678" t="s">
        <v>72</v>
      </c>
    </row>
    <row r="122" spans="3:39 16383:16383" ht="13.5" customHeight="1" x14ac:dyDescent="0.3">
      <c r="C122" s="1">
        <v>1022</v>
      </c>
      <c r="D122" s="678" t="s">
        <v>70</v>
      </c>
    </row>
    <row r="123" spans="3:39 16383:16383" ht="13.5" customHeight="1" x14ac:dyDescent="0.3">
      <c r="C123" s="1">
        <v>1023</v>
      </c>
      <c r="D123" s="678" t="s">
        <v>70</v>
      </c>
    </row>
    <row r="124" spans="3:39 16383:16383" x14ac:dyDescent="0.3">
      <c r="C124" s="1">
        <v>1024</v>
      </c>
      <c r="D124" s="678" t="s">
        <v>71</v>
      </c>
    </row>
    <row r="125" spans="3:39 16383:16383" x14ac:dyDescent="0.3">
      <c r="C125" s="1">
        <v>1025</v>
      </c>
      <c r="D125" s="678" t="s">
        <v>71</v>
      </c>
    </row>
    <row r="126" spans="3:39 16383:16383" x14ac:dyDescent="0.3">
      <c r="C126" s="1">
        <v>1026</v>
      </c>
      <c r="D126" s="678" t="s">
        <v>72</v>
      </c>
    </row>
    <row r="127" spans="3:39 16383:16383" x14ac:dyDescent="0.3">
      <c r="C127" s="1">
        <v>1027</v>
      </c>
      <c r="D127" s="678" t="s">
        <v>70</v>
      </c>
      <c r="AM127" s="1" t="s">
        <v>59</v>
      </c>
    </row>
    <row r="128" spans="3:39 16383:16383" x14ac:dyDescent="0.3">
      <c r="C128" s="1">
        <v>1028</v>
      </c>
      <c r="D128" s="678" t="s">
        <v>71</v>
      </c>
    </row>
    <row r="129" spans="3:4" x14ac:dyDescent="0.3">
      <c r="C129" s="1">
        <v>1029</v>
      </c>
      <c r="D129" s="678" t="s">
        <v>70</v>
      </c>
    </row>
    <row r="130" spans="3:4" x14ac:dyDescent="0.3">
      <c r="C130" s="1">
        <v>1030</v>
      </c>
      <c r="D130" s="678" t="s">
        <v>70</v>
      </c>
    </row>
    <row r="131" spans="3:4" x14ac:dyDescent="0.3">
      <c r="C131" s="1">
        <v>1031</v>
      </c>
      <c r="D131" s="678" t="s">
        <v>70</v>
      </c>
    </row>
    <row r="132" spans="3:4" x14ac:dyDescent="0.3">
      <c r="C132" s="1">
        <v>1032</v>
      </c>
      <c r="D132" s="678" t="s">
        <v>70</v>
      </c>
    </row>
    <row r="133" spans="3:4" x14ac:dyDescent="0.3">
      <c r="C133" s="1">
        <v>1033</v>
      </c>
      <c r="D133" s="678" t="s">
        <v>70</v>
      </c>
    </row>
    <row r="151" spans="1:10 16383:16383" x14ac:dyDescent="0.3">
      <c r="XFC151" s="1" t="s">
        <v>75</v>
      </c>
    </row>
    <row r="155" spans="1:10 16383:16383" x14ac:dyDescent="0.3">
      <c r="A155"/>
      <c r="B155"/>
      <c r="C155"/>
      <c r="D155"/>
      <c r="E155"/>
      <c r="F155"/>
      <c r="G155"/>
      <c r="H155"/>
      <c r="I155"/>
      <c r="J155"/>
    </row>
    <row r="156" spans="1:10 16383:16383" x14ac:dyDescent="0.3">
      <c r="A156"/>
      <c r="B156"/>
      <c r="C156"/>
      <c r="D156"/>
      <c r="E156"/>
      <c r="F156"/>
      <c r="G156"/>
      <c r="H156"/>
      <c r="I156"/>
      <c r="J156"/>
    </row>
    <row r="157" spans="1:10 16383:16383" x14ac:dyDescent="0.3">
      <c r="A157"/>
      <c r="B157"/>
      <c r="C157"/>
      <c r="D157"/>
      <c r="E157"/>
      <c r="F157"/>
      <c r="G157"/>
      <c r="H157"/>
      <c r="I157"/>
      <c r="J157"/>
    </row>
    <row r="158" spans="1:10 16383:16383" x14ac:dyDescent="0.3">
      <c r="A158"/>
      <c r="B158"/>
      <c r="C158"/>
      <c r="D158"/>
      <c r="E158"/>
      <c r="F158"/>
      <c r="G158"/>
      <c r="H158"/>
      <c r="I158"/>
      <c r="J158"/>
    </row>
    <row r="159" spans="1:10 16383:16383" x14ac:dyDescent="0.3">
      <c r="A159"/>
      <c r="B159"/>
      <c r="C159"/>
      <c r="D159"/>
      <c r="E159"/>
      <c r="F159"/>
      <c r="G159"/>
      <c r="H159"/>
      <c r="I159"/>
      <c r="J159"/>
    </row>
    <row r="160" spans="1:10 16383:16383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31" x14ac:dyDescent="0.3">
      <c r="A193"/>
      <c r="B193"/>
      <c r="C193"/>
      <c r="D193"/>
      <c r="E193"/>
      <c r="F193"/>
      <c r="G193"/>
      <c r="H193"/>
      <c r="I193"/>
      <c r="J193"/>
    </row>
    <row r="194" spans="1:31" x14ac:dyDescent="0.3">
      <c r="A194"/>
      <c r="B194"/>
      <c r="C194"/>
      <c r="D194"/>
      <c r="E194"/>
      <c r="F194"/>
      <c r="G194"/>
      <c r="H194"/>
      <c r="I194"/>
      <c r="J194"/>
    </row>
    <row r="195" spans="1:31" x14ac:dyDescent="0.3">
      <c r="A195"/>
      <c r="B195"/>
      <c r="C195"/>
      <c r="D195"/>
      <c r="E195"/>
      <c r="F195"/>
      <c r="G195"/>
      <c r="H195"/>
      <c r="I195"/>
      <c r="J195"/>
    </row>
    <row r="196" spans="1:31" x14ac:dyDescent="0.3">
      <c r="A196"/>
      <c r="B196"/>
      <c r="C196"/>
      <c r="D196"/>
      <c r="E196"/>
      <c r="F196"/>
      <c r="G196"/>
      <c r="H196"/>
      <c r="I196"/>
      <c r="J196"/>
    </row>
    <row r="197" spans="1:31" x14ac:dyDescent="0.3">
      <c r="A197"/>
      <c r="B197"/>
      <c r="C197"/>
      <c r="D197"/>
      <c r="E197"/>
      <c r="F197"/>
      <c r="G197"/>
      <c r="H197"/>
      <c r="I197"/>
      <c r="J197"/>
    </row>
    <row r="198" spans="1:31" x14ac:dyDescent="0.3">
      <c r="A198"/>
      <c r="B198"/>
      <c r="C198"/>
      <c r="D198"/>
      <c r="E198"/>
      <c r="F198"/>
      <c r="G198"/>
      <c r="H198"/>
      <c r="I198"/>
      <c r="J198"/>
    </row>
    <row r="199" spans="1:31" x14ac:dyDescent="0.3">
      <c r="A199"/>
      <c r="B199"/>
      <c r="C199"/>
      <c r="D199"/>
      <c r="E199"/>
      <c r="F199"/>
      <c r="G199"/>
      <c r="H199"/>
      <c r="I199"/>
      <c r="J199"/>
    </row>
    <row r="200" spans="1:31" x14ac:dyDescent="0.3">
      <c r="A200"/>
      <c r="B200"/>
      <c r="C200"/>
      <c r="D200"/>
      <c r="E200"/>
      <c r="F200"/>
      <c r="G200"/>
      <c r="H200"/>
      <c r="I200"/>
      <c r="J200"/>
    </row>
    <row r="201" spans="1:31" x14ac:dyDescent="0.3">
      <c r="A201"/>
      <c r="B201"/>
      <c r="C201"/>
      <c r="D201"/>
      <c r="E201"/>
      <c r="F201"/>
      <c r="G201"/>
      <c r="H201"/>
      <c r="I201"/>
      <c r="J201"/>
    </row>
    <row r="202" spans="1:31" x14ac:dyDescent="0.3">
      <c r="A202"/>
      <c r="B202"/>
      <c r="C202"/>
      <c r="D202"/>
      <c r="E202"/>
      <c r="F202"/>
      <c r="G202"/>
      <c r="H202"/>
      <c r="I202"/>
      <c r="J202"/>
    </row>
    <row r="203" spans="1:31" x14ac:dyDescent="0.3">
      <c r="A203"/>
      <c r="B203"/>
      <c r="C203"/>
      <c r="D203"/>
      <c r="E203"/>
      <c r="F203"/>
      <c r="G203"/>
      <c r="H203"/>
      <c r="I203"/>
      <c r="J203"/>
    </row>
    <row r="204" spans="1:31" x14ac:dyDescent="0.3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 x14ac:dyDescent="0.3">
      <c r="A205"/>
      <c r="B205"/>
      <c r="C205"/>
      <c r="D205"/>
      <c r="E205"/>
      <c r="F205"/>
      <c r="G205"/>
      <c r="H205"/>
      <c r="I205"/>
      <c r="J205"/>
    </row>
    <row r="206" spans="1:31" x14ac:dyDescent="0.3">
      <c r="A206"/>
      <c r="B206"/>
      <c r="C206"/>
      <c r="D206"/>
      <c r="E206"/>
      <c r="F206"/>
      <c r="G206"/>
      <c r="H206"/>
      <c r="I206"/>
      <c r="J206"/>
    </row>
    <row r="207" spans="1:31" x14ac:dyDescent="0.3">
      <c r="A207"/>
      <c r="B207"/>
      <c r="C207"/>
      <c r="D207"/>
      <c r="E207"/>
      <c r="F207"/>
      <c r="G207"/>
      <c r="H207"/>
      <c r="I207"/>
      <c r="J207"/>
    </row>
    <row r="208" spans="1:31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45" x14ac:dyDescent="0.3">
      <c r="A625"/>
      <c r="B625"/>
      <c r="C625"/>
      <c r="D625"/>
      <c r="E625"/>
      <c r="F625"/>
      <c r="G625"/>
      <c r="H625"/>
      <c r="I625"/>
      <c r="J625"/>
    </row>
    <row r="626" spans="1:45" x14ac:dyDescent="0.3">
      <c r="A626"/>
      <c r="B626"/>
      <c r="C626"/>
      <c r="D626"/>
      <c r="E626"/>
      <c r="F626"/>
      <c r="G626"/>
      <c r="H626"/>
      <c r="I626"/>
      <c r="J626"/>
    </row>
    <row r="627" spans="1:45" x14ac:dyDescent="0.3">
      <c r="A627"/>
      <c r="B627"/>
      <c r="C627"/>
      <c r="D627"/>
      <c r="E627"/>
      <c r="F627"/>
      <c r="G627"/>
      <c r="H627"/>
      <c r="I627"/>
      <c r="J627"/>
    </row>
    <row r="628" spans="1:45" x14ac:dyDescent="0.3">
      <c r="A628"/>
      <c r="B628"/>
      <c r="C628"/>
      <c r="D628"/>
      <c r="E628"/>
      <c r="F628"/>
      <c r="G628"/>
      <c r="H628"/>
      <c r="I628"/>
      <c r="J628"/>
    </row>
    <row r="629" spans="1:45" x14ac:dyDescent="0.3">
      <c r="A629"/>
      <c r="B629"/>
      <c r="C629"/>
      <c r="D629"/>
      <c r="E629"/>
      <c r="F629"/>
      <c r="G629"/>
      <c r="H629"/>
      <c r="I629"/>
      <c r="J629"/>
    </row>
    <row r="630" spans="1:45" x14ac:dyDescent="0.3">
      <c r="A630"/>
      <c r="B630"/>
      <c r="C630"/>
      <c r="D630"/>
      <c r="E630"/>
      <c r="F630"/>
      <c r="G630"/>
      <c r="H630"/>
      <c r="I630"/>
      <c r="J630"/>
    </row>
    <row r="631" spans="1:45" x14ac:dyDescent="0.3">
      <c r="A631"/>
      <c r="B631"/>
      <c r="C631"/>
      <c r="D631"/>
      <c r="E631"/>
      <c r="F631"/>
      <c r="G631"/>
      <c r="H631"/>
      <c r="I631"/>
      <c r="J631"/>
    </row>
    <row r="632" spans="1:45" x14ac:dyDescent="0.3">
      <c r="A632"/>
      <c r="B632"/>
      <c r="C632"/>
      <c r="D632"/>
      <c r="E632"/>
      <c r="F632"/>
      <c r="G632"/>
      <c r="H632"/>
      <c r="I632"/>
      <c r="J632"/>
    </row>
    <row r="633" spans="1:45" x14ac:dyDescent="0.3">
      <c r="A633"/>
      <c r="B633"/>
      <c r="C633"/>
      <c r="D633"/>
      <c r="E633"/>
      <c r="F633"/>
      <c r="G633"/>
      <c r="H633"/>
      <c r="I633"/>
      <c r="J633"/>
    </row>
    <row r="634" spans="1:45" x14ac:dyDescent="0.3">
      <c r="A634"/>
      <c r="B634"/>
      <c r="C634"/>
      <c r="D634"/>
      <c r="E634"/>
      <c r="F634"/>
      <c r="G634"/>
      <c r="H634"/>
      <c r="I634"/>
      <c r="J634"/>
    </row>
    <row r="635" spans="1:45" x14ac:dyDescent="0.3">
      <c r="A635"/>
      <c r="B635"/>
      <c r="C635"/>
      <c r="D635"/>
      <c r="E635"/>
      <c r="F635"/>
      <c r="G635"/>
      <c r="H635"/>
      <c r="I635"/>
      <c r="J635"/>
    </row>
    <row r="636" spans="1:45" x14ac:dyDescent="0.3">
      <c r="A636"/>
      <c r="B636"/>
      <c r="C636"/>
      <c r="D636"/>
      <c r="E636"/>
      <c r="F636"/>
      <c r="G636"/>
      <c r="H636"/>
      <c r="I636"/>
      <c r="J636"/>
    </row>
    <row r="637" spans="1:45" x14ac:dyDescent="0.3">
      <c r="A637"/>
      <c r="B637"/>
      <c r="C637"/>
      <c r="D637"/>
      <c r="E637"/>
      <c r="F637"/>
      <c r="G637"/>
      <c r="H637"/>
      <c r="I637"/>
      <c r="J637"/>
    </row>
    <row r="638" spans="1:45" x14ac:dyDescent="0.3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 x14ac:dyDescent="0.3">
      <c r="AS678" s="1">
        <v>89</v>
      </c>
    </row>
  </sheetData>
  <sheetProtection selectLockedCells="1"/>
  <autoFilter ref="AB33:AG63" xr:uid="{00000000-0009-0000-0000-000000000000}">
    <sortState xmlns:xlrd2="http://schemas.microsoft.com/office/spreadsheetml/2017/richdata2" ref="AB34:AG63">
      <sortCondition ref="AC33:AC63"/>
    </sortState>
  </autoFilter>
  <sortState xmlns:xlrd2="http://schemas.microsoft.com/office/spreadsheetml/2017/richdata2" ref="R36:T72">
    <sortCondition ref="T36:T72"/>
  </sortState>
  <mergeCells count="142">
    <mergeCell ref="A17:A19"/>
    <mergeCell ref="I21:J21"/>
    <mergeCell ref="I29:J29"/>
    <mergeCell ref="N25:O25"/>
    <mergeCell ref="H30:I30"/>
    <mergeCell ref="J30:K30"/>
    <mergeCell ref="R30:S30"/>
    <mergeCell ref="T30:U30"/>
    <mergeCell ref="A25:A27"/>
    <mergeCell ref="D29:E29"/>
    <mergeCell ref="E30:F30"/>
    <mergeCell ref="M26:N26"/>
    <mergeCell ref="A29:A31"/>
    <mergeCell ref="H31:I31"/>
    <mergeCell ref="J31:K31"/>
    <mergeCell ref="C31:D31"/>
    <mergeCell ref="E31:F31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J6:K6"/>
    <mergeCell ref="M5:O5"/>
    <mergeCell ref="R5:T5"/>
    <mergeCell ref="W5:Y5"/>
    <mergeCell ref="C6:D6"/>
    <mergeCell ref="E6:F6"/>
    <mergeCell ref="H6:I6"/>
    <mergeCell ref="X9:Y9"/>
    <mergeCell ref="M10:N10"/>
    <mergeCell ref="O10:P10"/>
    <mergeCell ref="C18:D18"/>
    <mergeCell ref="E18:F18"/>
    <mergeCell ref="R14:S14"/>
    <mergeCell ref="Y30:Z30"/>
    <mergeCell ref="E26:F26"/>
    <mergeCell ref="H14:I14"/>
    <mergeCell ref="W26:X26"/>
    <mergeCell ref="Y26:Z26"/>
    <mergeCell ref="Y22:Z22"/>
    <mergeCell ref="W22:X22"/>
    <mergeCell ref="H10:I10"/>
    <mergeCell ref="S9:T9"/>
    <mergeCell ref="W30:X30"/>
    <mergeCell ref="A9:A11"/>
    <mergeCell ref="N21:O21"/>
    <mergeCell ref="A21:A23"/>
    <mergeCell ref="D21:E21"/>
    <mergeCell ref="C30:D30"/>
    <mergeCell ref="R22:S22"/>
    <mergeCell ref="T22:U22"/>
    <mergeCell ref="T26:U26"/>
    <mergeCell ref="T14:U14"/>
    <mergeCell ref="E14:F14"/>
    <mergeCell ref="S21:T21"/>
    <mergeCell ref="O22:P22"/>
    <mergeCell ref="I25:J25"/>
    <mergeCell ref="S17:T17"/>
    <mergeCell ref="O14:P14"/>
    <mergeCell ref="I17:J17"/>
    <mergeCell ref="C22:D22"/>
    <mergeCell ref="E22:F22"/>
    <mergeCell ref="H22:I22"/>
    <mergeCell ref="J22:K22"/>
    <mergeCell ref="M18:N18"/>
    <mergeCell ref="O18:P18"/>
    <mergeCell ref="A13:A15"/>
    <mergeCell ref="J14:K14"/>
    <mergeCell ref="AM91:AS91"/>
    <mergeCell ref="AM92:AQ92"/>
    <mergeCell ref="AR92:AS92"/>
    <mergeCell ref="J10:K10"/>
    <mergeCell ref="Y18:Z18"/>
    <mergeCell ref="D25:E25"/>
    <mergeCell ref="R18:S18"/>
    <mergeCell ref="T18:U18"/>
    <mergeCell ref="W18:X18"/>
    <mergeCell ref="C26:D26"/>
    <mergeCell ref="AJ25:AJ26"/>
    <mergeCell ref="H18:I18"/>
    <mergeCell ref="J18:K18"/>
    <mergeCell ref="R10:S10"/>
    <mergeCell ref="T10:U10"/>
    <mergeCell ref="Y10:Z10"/>
    <mergeCell ref="AF21:AG21"/>
    <mergeCell ref="M14:N14"/>
    <mergeCell ref="M22:N22"/>
    <mergeCell ref="N17:O17"/>
    <mergeCell ref="D17:E17"/>
    <mergeCell ref="O26:P26"/>
    <mergeCell ref="D13:E13"/>
    <mergeCell ref="C14:D14"/>
    <mergeCell ref="AB9:AC9"/>
    <mergeCell ref="AB13:AC13"/>
    <mergeCell ref="S25:T25"/>
    <mergeCell ref="N13:O13"/>
    <mergeCell ref="R27:S27"/>
    <mergeCell ref="E10:F10"/>
    <mergeCell ref="J26:K26"/>
    <mergeCell ref="D9:E9"/>
    <mergeCell ref="X17:Y17"/>
    <mergeCell ref="W10:X10"/>
    <mergeCell ref="X13:Y13"/>
    <mergeCell ref="W14:X14"/>
    <mergeCell ref="Y14:Z14"/>
    <mergeCell ref="X25:Y25"/>
    <mergeCell ref="I9:J9"/>
    <mergeCell ref="X21:Y21"/>
    <mergeCell ref="AB10:AC10"/>
    <mergeCell ref="AB14:AC14"/>
    <mergeCell ref="N9:O9"/>
    <mergeCell ref="I13:J13"/>
    <mergeCell ref="R26:S26"/>
    <mergeCell ref="C10:D10"/>
    <mergeCell ref="H26:I26"/>
    <mergeCell ref="S13:T13"/>
    <mergeCell ref="W31:X31"/>
    <mergeCell ref="Y31:Z31"/>
    <mergeCell ref="R31:S31"/>
    <mergeCell ref="T31:U31"/>
    <mergeCell ref="M31:N31"/>
    <mergeCell ref="O31:P31"/>
    <mergeCell ref="W27:X27"/>
    <mergeCell ref="Y27:Z27"/>
    <mergeCell ref="T27:U27"/>
    <mergeCell ref="M30:N30"/>
    <mergeCell ref="O30:P30"/>
    <mergeCell ref="S29:T29"/>
    <mergeCell ref="N29:O29"/>
    <mergeCell ref="X29:Y29"/>
  </mergeCells>
  <conditionalFormatting sqref="AG34:AG63">
    <cfRule type="cellIs" dxfId="1273" priority="3083" stopIfTrue="1" operator="between">
      <formula>0</formula>
      <formula>210</formula>
    </cfRule>
    <cfRule type="cellIs" dxfId="1272" priority="3084" stopIfTrue="1" operator="between">
      <formula>201</formula>
      <formula>259</formula>
    </cfRule>
    <cfRule type="cellIs" dxfId="1271" priority="3085" stopIfTrue="1" operator="greaterThan">
      <formula>259</formula>
    </cfRule>
  </conditionalFormatting>
  <conditionalFormatting sqref="Z93:AB93 K88:L93 P88:Q93 AD93 N88:N93 S88:S93">
    <cfRule type="cellIs" dxfId="1270" priority="3071" operator="equal">
      <formula>"GL"</formula>
    </cfRule>
    <cfRule type="cellIs" dxfId="1269" priority="3072" operator="equal">
      <formula>"VE"</formula>
    </cfRule>
    <cfRule type="cellIs" dxfId="1268" priority="3073" operator="equal">
      <formula>"AT"</formula>
    </cfRule>
  </conditionalFormatting>
  <conditionalFormatting sqref="Z91:AB92 U88:V93 F88:G93 Z88:AA90">
    <cfRule type="cellIs" dxfId="1267" priority="3080" operator="equal">
      <formula>"GL"</formula>
    </cfRule>
    <cfRule type="cellIs" dxfId="1266" priority="3081" operator="equal">
      <formula>"VE"</formula>
    </cfRule>
    <cfRule type="cellIs" dxfId="1265" priority="3082" operator="equal">
      <formula>"AT"</formula>
    </cfRule>
  </conditionalFormatting>
  <conditionalFormatting sqref="E88:E90 E92:E93">
    <cfRule type="cellIs" dxfId="1264" priority="3077" operator="equal">
      <formula>"GL"</formula>
    </cfRule>
    <cfRule type="cellIs" dxfId="1263" priority="3078" operator="equal">
      <formula>"VE"</formula>
    </cfRule>
    <cfRule type="cellIs" dxfId="1262" priority="3079" operator="equal">
      <formula>"AT"</formula>
    </cfRule>
  </conditionalFormatting>
  <conditionalFormatting sqref="AD91:AD92">
    <cfRule type="cellIs" dxfId="1261" priority="3074" operator="equal">
      <formula>"GL"</formula>
    </cfRule>
    <cfRule type="cellIs" dxfId="1260" priority="3075" operator="equal">
      <formula>"VE"</formula>
    </cfRule>
    <cfRule type="cellIs" dxfId="1259" priority="3076" operator="equal">
      <formula>"AT"</formula>
    </cfRule>
  </conditionalFormatting>
  <conditionalFormatting sqref="AD88:AD90">
    <cfRule type="cellIs" dxfId="1258" priority="3056" operator="equal">
      <formula>"GL"</formula>
    </cfRule>
    <cfRule type="cellIs" dxfId="1257" priority="3057" operator="equal">
      <formula>"VE"</formula>
    </cfRule>
    <cfRule type="cellIs" dxfId="1256" priority="3058" operator="equal">
      <formula>"AT"</formula>
    </cfRule>
  </conditionalFormatting>
  <conditionalFormatting sqref="AD88">
    <cfRule type="cellIs" dxfId="1255" priority="2921" operator="equal">
      <formula>"s26"</formula>
    </cfRule>
  </conditionalFormatting>
  <conditionalFormatting sqref="R5:T5 W5:Y5 M5:O5 H5:J5 C5:E5">
    <cfRule type="expression" dxfId="1254" priority="10220">
      <formula>COUNTIF($C$5:$Z$31,$C$133)&gt;1</formula>
    </cfRule>
    <cfRule type="expression" dxfId="1253" priority="10221">
      <formula>COUNTIF($C$5:$Z$31,$C$132)&gt;1</formula>
    </cfRule>
    <cfRule type="expression" dxfId="1252" priority="10222">
      <formula>COUNTIF($C$5:$Z$31,$C$131)&gt;1</formula>
    </cfRule>
    <cfRule type="expression" dxfId="1251" priority="10223">
      <formula>COUNTIF($C$5:$Z$31,$C$130)&gt;1</formula>
    </cfRule>
    <cfRule type="expression" dxfId="1250" priority="10224">
      <formula>COUNTIF($C$5:$Z$31,$C$129)&gt;1</formula>
    </cfRule>
    <cfRule type="expression" dxfId="1249" priority="10225">
      <formula>COUNTIF($C$5:$Z$31,$C$128)&gt;1</formula>
    </cfRule>
    <cfRule type="expression" dxfId="1248" priority="10226">
      <formula>COUNTIF($C$5:$Z$31,$C$127)&gt;1</formula>
    </cfRule>
    <cfRule type="expression" dxfId="1247" priority="10227">
      <formula>COUNTIF($C$5:$Z$31,$C$126)&gt;1</formula>
    </cfRule>
    <cfRule type="expression" dxfId="1246" priority="10228">
      <formula>COUNTIF($C$5:$Z$31,$C$125)&gt;1</formula>
    </cfRule>
    <cfRule type="expression" dxfId="1245" priority="10229">
      <formula>COUNTIF($C$5:$Z$31,$C$124)&gt;1</formula>
    </cfRule>
    <cfRule type="expression" dxfId="1244" priority="10230">
      <formula>COUNTIF($C$5:$Z$31,$C$123)&gt;1</formula>
    </cfRule>
    <cfRule type="expression" dxfId="1243" priority="10231">
      <formula>COUNTIF($C$5:$Z$31,$C$122)&gt;1</formula>
    </cfRule>
    <cfRule type="expression" dxfId="1242" priority="10232">
      <formula>COUNTIF($C$5:$Z$31,$C$121)&gt;1</formula>
    </cfRule>
    <cfRule type="expression" dxfId="1241" priority="10233">
      <formula>COUNTIF($C$5:$Z$31,$C$120)&gt;1</formula>
    </cfRule>
    <cfRule type="expression" dxfId="1240" priority="10234">
      <formula>COUNTIF($C$5:$Z$31,$C$119)&gt;1</formula>
    </cfRule>
    <cfRule type="expression" dxfId="1239" priority="10235">
      <formula>COUNTIF($C$5:$Z$31,$C$118)&gt;1</formula>
    </cfRule>
    <cfRule type="expression" dxfId="1238" priority="10236">
      <formula>COUNTIF($C$5:$Z$31,$C$117)&gt;1</formula>
    </cfRule>
    <cfRule type="expression" dxfId="1237" priority="10237">
      <formula>COUNTIF($C$5:$Z$31,$C$116)&gt;1</formula>
    </cfRule>
    <cfRule type="expression" dxfId="1236" priority="10238">
      <formula>COUNTIF($C$5:$Z$31,$C$115)&gt;1</formula>
    </cfRule>
    <cfRule type="expression" dxfId="1235" priority="10239">
      <formula>COUNTIF($C$5:$Z$31,$C$114)&gt;1</formula>
    </cfRule>
    <cfRule type="expression" dxfId="1234" priority="10240">
      <formula>COUNTIF($C$5:$Z$31,$C$113)&gt;1</formula>
    </cfRule>
    <cfRule type="expression" dxfId="1233" priority="10241">
      <formula>COUNTIF($C$5:$Z$31,$C$112)&gt;1</formula>
    </cfRule>
    <cfRule type="expression" dxfId="1232" priority="10242">
      <formula>COUNTIF($C$5:$Z$31,$C$111)&gt;1</formula>
    </cfRule>
    <cfRule type="expression" dxfId="1231" priority="10243">
      <formula>COUNTIF($C$5:$Z$31,$C$110)&gt;1</formula>
    </cfRule>
    <cfRule type="expression" dxfId="1230" priority="10244">
      <formula>COUNTIF($C$5:$Z$31,$C$109)&gt;1</formula>
    </cfRule>
    <cfRule type="expression" dxfId="1229" priority="10245">
      <formula>COUNTIF($C$5:$Z$31,$C$108)&gt;1</formula>
    </cfRule>
    <cfRule type="expression" dxfId="1228" priority="10246">
      <formula>COUNTIF($C$5:$Z$31,$C$107)&gt;1</formula>
    </cfRule>
    <cfRule type="expression" dxfId="1227" priority="10247">
      <formula>COUNTIF($C$5:$Z$31,$C$106)&gt;1</formula>
    </cfRule>
    <cfRule type="expression" dxfId="1226" priority="10248">
      <formula>COUNTIF($C$5:$Z$31,$C$105)&gt;1</formula>
    </cfRule>
    <cfRule type="expression" dxfId="1225" priority="10249">
      <formula>COUNTIF($C$5:$Z$31,$C$104)&gt;1</formula>
    </cfRule>
    <cfRule type="expression" dxfId="1224" priority="10250">
      <formula>COUNTIF($C$5:$Z$31,$C$103)&gt;1</formula>
    </cfRule>
    <cfRule type="expression" dxfId="1223" priority="10251">
      <formula>COUNTIF($C$5:$Z$31,$C$102)&gt;1</formula>
    </cfRule>
    <cfRule type="expression" dxfId="1222" priority="10252">
      <formula>COUNTIF($C$5:$Z$31,$C$101)&gt;1</formula>
    </cfRule>
  </conditionalFormatting>
  <conditionalFormatting sqref="D13:E13 N13:O13 S13:T13 S9:T9 I13:J13 X9:Y9 X13:Y13 N9:O9 I9:J9">
    <cfRule type="expression" dxfId="1221" priority="10385" stopIfTrue="1">
      <formula>COUNTIF($C$5:$Z$31,$C$132)&gt;1</formula>
    </cfRule>
    <cfRule type="expression" dxfId="1220" priority="10386" stopIfTrue="1">
      <formula>COUNTIF($C$5:$Z$31,$C$131)&gt;1</formula>
    </cfRule>
    <cfRule type="expression" dxfId="1219" priority="10387" stopIfTrue="1">
      <formula>COUNTIF($C$5:$Z$31,$C$130)&gt;1</formula>
    </cfRule>
    <cfRule type="expression" dxfId="1218" priority="10388" stopIfTrue="1">
      <formula>COUNTIF($C$5:$Z$31,$C$129)&gt;1</formula>
    </cfRule>
    <cfRule type="expression" dxfId="1217" priority="10389" stopIfTrue="1">
      <formula>COUNTIF($C$5:$Z$31,$C$128)&gt;1</formula>
    </cfRule>
    <cfRule type="expression" dxfId="1216" priority="10390" stopIfTrue="1">
      <formula>COUNTIF($C$5:$Z$31,$C$127)&gt;1</formula>
    </cfRule>
    <cfRule type="expression" dxfId="1215" priority="10391" stopIfTrue="1">
      <formula>COUNTIF($C$5:$Z$31,$C$126)&gt;1</formula>
    </cfRule>
    <cfRule type="expression" dxfId="1214" priority="10392" stopIfTrue="1">
      <formula>COUNTIF($C$5:$Z$31,$C$125)&gt;1</formula>
    </cfRule>
    <cfRule type="expression" dxfId="1213" priority="10393" stopIfTrue="1">
      <formula>COUNTIF($C$5:$Z$31,$C$124)&gt;1</formula>
    </cfRule>
    <cfRule type="expression" dxfId="1212" priority="10394" stopIfTrue="1">
      <formula>COUNTIF($C$5:$Z$31,$C$123)&gt;1</formula>
    </cfRule>
    <cfRule type="expression" dxfId="1211" priority="10395" stopIfTrue="1">
      <formula>COUNTIF($C$5:$Z$31,$C$122)&gt;1</formula>
    </cfRule>
    <cfRule type="expression" dxfId="1210" priority="10396" stopIfTrue="1">
      <formula>COUNTIF($C$5:$Z$31,$C$121)&gt;1</formula>
    </cfRule>
    <cfRule type="expression" dxfId="1209" priority="10397" stopIfTrue="1">
      <formula>COUNTIF($C$5:$Z$31,$C$120)&gt;1</formula>
    </cfRule>
    <cfRule type="expression" dxfId="1208" priority="10398" stopIfTrue="1">
      <formula>COUNTIF($C$5:$Z$31,$C$119)&gt;1</formula>
    </cfRule>
    <cfRule type="expression" dxfId="1207" priority="10399" stopIfTrue="1">
      <formula>COUNTIF($C$5:$Z$31,$C$118)&gt;1</formula>
    </cfRule>
    <cfRule type="expression" dxfId="1206" priority="10400" stopIfTrue="1">
      <formula>COUNTIF($C$5:$Z$31,$C$117)&gt;1</formula>
    </cfRule>
    <cfRule type="expression" dxfId="1205" priority="10401" stopIfTrue="1">
      <formula>COUNTIF($C$5:$Z$31,$C$116)&gt;1</formula>
    </cfRule>
    <cfRule type="expression" dxfId="1204" priority="10402" stopIfTrue="1">
      <formula>COUNTIF($C$5:$Z$31,$C$115)&gt;1</formula>
    </cfRule>
    <cfRule type="expression" dxfId="1203" priority="10403" stopIfTrue="1">
      <formula>COUNTIF($C$5:$Z$31,$C$114)&gt;1</formula>
    </cfRule>
    <cfRule type="expression" dxfId="1202" priority="10404" stopIfTrue="1">
      <formula>COUNTIF($C$5:$Z$31,$C$113)&gt;1</formula>
    </cfRule>
    <cfRule type="expression" dxfId="1201" priority="10405" stopIfTrue="1">
      <formula>COUNTIF($C$5:$Z$31,$C$112)&gt;1</formula>
    </cfRule>
    <cfRule type="expression" dxfId="1200" priority="10406" stopIfTrue="1">
      <formula>COUNTIF($C$5:$Z$31,$C$111)&gt;1</formula>
    </cfRule>
    <cfRule type="expression" dxfId="1199" priority="10407" stopIfTrue="1">
      <formula>COUNTIF($C$5:$Z$31,$C$110)&gt;1</formula>
    </cfRule>
    <cfRule type="expression" dxfId="1198" priority="10408" stopIfTrue="1">
      <formula>COUNTIF($C$5:$Z$31,$C$109)&gt;1</formula>
    </cfRule>
    <cfRule type="expression" dxfId="1197" priority="10409" stopIfTrue="1">
      <formula>COUNTIF($C$5:$Z$31,$C$108)&gt;1</formula>
    </cfRule>
    <cfRule type="expression" dxfId="1196" priority="10410" stopIfTrue="1">
      <formula>COUNTIF($C$5:$Z$31,$C$107)&gt;1</formula>
    </cfRule>
    <cfRule type="expression" dxfId="1195" priority="10411" stopIfTrue="1">
      <formula>COUNTIF($C$5:$Z$31,$C$106)&gt;1</formula>
    </cfRule>
    <cfRule type="expression" dxfId="1194" priority="10412" stopIfTrue="1">
      <formula>COUNTIF($C$5:$Z$31,$C$105)&gt;1</formula>
    </cfRule>
    <cfRule type="expression" dxfId="1193" priority="10413" stopIfTrue="1">
      <formula>COUNTIF($C$5:$Z$31,$C$104)&gt;1</formula>
    </cfRule>
    <cfRule type="expression" dxfId="1192" priority="10414" stopIfTrue="1">
      <formula>COUNTIF($C$5:$Z$31,$C$103)&gt;1</formula>
    </cfRule>
    <cfRule type="expression" dxfId="1191" priority="10415" stopIfTrue="1">
      <formula>COUNTIF($C$5:$Z$31,$C$102)&gt;1</formula>
    </cfRule>
    <cfRule type="expression" dxfId="1190" priority="10416" stopIfTrue="1">
      <formula>COUNTIF($C$5:$Z$31,$C$101)&gt;1</formula>
    </cfRule>
    <cfRule type="expression" dxfId="1189" priority="10417" stopIfTrue="1">
      <formula>COUNTIF($C$5:$Z$31,$C$134)&gt;1</formula>
    </cfRule>
    <cfRule type="cellIs" dxfId="1188" priority="10418" operator="between">
      <formula>0</formula>
      <formula>1500</formula>
    </cfRule>
  </conditionalFormatting>
  <conditionalFormatting sqref="N17:O17 S17:T17 X21:Y21 X17:Y17 D17:E17 S21:T21">
    <cfRule type="expression" dxfId="1187" priority="10725" stopIfTrue="1">
      <formula>COUNTIF($C$5:$Z$31,$C$132)&gt;1</formula>
    </cfRule>
    <cfRule type="expression" dxfId="1186" priority="10726" stopIfTrue="1">
      <formula>COUNTIF($C$5:$Z$31,$C$131)&gt;1</formula>
    </cfRule>
    <cfRule type="expression" dxfId="1185" priority="10727" stopIfTrue="1">
      <formula>COUNTIF($C$5:$Z$31,$C$130)&gt;1</formula>
    </cfRule>
    <cfRule type="expression" dxfId="1184" priority="10728" stopIfTrue="1">
      <formula>COUNTIF($C$5:$Z$31,$C$129)&gt;1</formula>
    </cfRule>
    <cfRule type="expression" dxfId="1183" priority="10729" stopIfTrue="1">
      <formula>COUNTIF($C$5:$Z$31,$C$128)&gt;1</formula>
    </cfRule>
    <cfRule type="expression" dxfId="1182" priority="10730" stopIfTrue="1">
      <formula>COUNTIF($C$5:$Z$31,$C$127)&gt;1</formula>
    </cfRule>
    <cfRule type="expression" dxfId="1181" priority="10731" stopIfTrue="1">
      <formula>COUNTIF($C$5:$Z$31,$C$126)&gt;1</formula>
    </cfRule>
    <cfRule type="expression" dxfId="1180" priority="10732" stopIfTrue="1">
      <formula>COUNTIF($C$5:$Z$31,$C$125)&gt;1</formula>
    </cfRule>
    <cfRule type="expression" dxfId="1179" priority="10733" stopIfTrue="1">
      <formula>COUNTIF($C$5:$Z$31,$C$124)&gt;1</formula>
    </cfRule>
    <cfRule type="expression" dxfId="1178" priority="10734" stopIfTrue="1">
      <formula>COUNTIF($C$5:$Z$31,$C$123)&gt;1</formula>
    </cfRule>
    <cfRule type="expression" dxfId="1177" priority="10735" stopIfTrue="1">
      <formula>COUNTIF($C$5:$Z$31,$C$122)&gt;1</formula>
    </cfRule>
    <cfRule type="expression" dxfId="1176" priority="10736" stopIfTrue="1">
      <formula>COUNTIF($C$5:$Z$31,$C$121)&gt;1</formula>
    </cfRule>
    <cfRule type="expression" dxfId="1175" priority="10737" stopIfTrue="1">
      <formula>COUNTIF($C$5:$Z$31,$C$120)&gt;1</formula>
    </cfRule>
    <cfRule type="expression" dxfId="1174" priority="10738" stopIfTrue="1">
      <formula>COUNTIF($C$5:$Z$31,$C$119)&gt;1</formula>
    </cfRule>
    <cfRule type="expression" dxfId="1173" priority="10739" stopIfTrue="1">
      <formula>COUNTIF($C$5:$Z$31,$C$118)&gt;1</formula>
    </cfRule>
    <cfRule type="expression" dxfId="1172" priority="10740" stopIfTrue="1">
      <formula>COUNTIF($C$5:$Z$31,$C$117)&gt;1</formula>
    </cfRule>
    <cfRule type="expression" dxfId="1171" priority="10741" stopIfTrue="1">
      <formula>COUNTIF($C$5:$Z$31,$C$116)&gt;1</formula>
    </cfRule>
    <cfRule type="expression" dxfId="1170" priority="10742" stopIfTrue="1">
      <formula>COUNTIF($C$5:$Z$31,$C$115)&gt;1</formula>
    </cfRule>
    <cfRule type="expression" dxfId="1169" priority="10743" stopIfTrue="1">
      <formula>COUNTIF($C$5:$Z$31,$C$114)&gt;1</formula>
    </cfRule>
    <cfRule type="expression" dxfId="1168" priority="10744" stopIfTrue="1">
      <formula>COUNTIF($C$5:$Z$31,$C$113)&gt;1</formula>
    </cfRule>
    <cfRule type="expression" dxfId="1167" priority="10745" stopIfTrue="1">
      <formula>COUNTIF($C$5:$Z$31,$C$112)&gt;1</formula>
    </cfRule>
    <cfRule type="expression" dxfId="1166" priority="10746" stopIfTrue="1">
      <formula>COUNTIF($C$5:$Z$31,$C$111)&gt;1</formula>
    </cfRule>
    <cfRule type="expression" dxfId="1165" priority="10747" stopIfTrue="1">
      <formula>COUNTIF($C$5:$Z$31,$C$110)&gt;1</formula>
    </cfRule>
    <cfRule type="expression" dxfId="1164" priority="10748" stopIfTrue="1">
      <formula>COUNTIF($C$5:$Z$31,$C$109)&gt;1</formula>
    </cfRule>
    <cfRule type="expression" dxfId="1163" priority="10749" stopIfTrue="1">
      <formula>COUNTIF($C$5:$Z$31,$C$108)&gt;1</formula>
    </cfRule>
    <cfRule type="expression" dxfId="1162" priority="10750" stopIfTrue="1">
      <formula>COUNTIF($C$5:$Z$31,$C$107)&gt;1</formula>
    </cfRule>
    <cfRule type="expression" dxfId="1161" priority="10751" stopIfTrue="1">
      <formula>COUNTIF($C$5:$Z$31,$C$106)&gt;1</formula>
    </cfRule>
    <cfRule type="expression" dxfId="1160" priority="10752" stopIfTrue="1">
      <formula>COUNTIF($C$5:$Z$31,$C$105)&gt;1</formula>
    </cfRule>
    <cfRule type="expression" dxfId="1159" priority="10753" stopIfTrue="1">
      <formula>COUNTIF($C$5:$Z$31,$C$104)&gt;1</formula>
    </cfRule>
    <cfRule type="expression" dxfId="1158" priority="10754" stopIfTrue="1">
      <formula>COUNTIF($C$5:$Z$31,$C$103)&gt;1</formula>
    </cfRule>
    <cfRule type="expression" dxfId="1157" priority="10755" stopIfTrue="1">
      <formula>COUNTIF($C$5:$Z$31,$C$102)&gt;1</formula>
    </cfRule>
    <cfRule type="expression" dxfId="1156" priority="10756" stopIfTrue="1">
      <formula>COUNTIF($C$5:$Z$31,$C$101)&gt;1</formula>
    </cfRule>
    <cfRule type="expression" dxfId="1155" priority="10757" stopIfTrue="1">
      <formula>COUNTIF($C$5:$Z$31,$C$134)&gt;1</formula>
    </cfRule>
    <cfRule type="cellIs" dxfId="1154" priority="10758" operator="between">
      <formula>0</formula>
      <formula>1500</formula>
    </cfRule>
  </conditionalFormatting>
  <conditionalFormatting sqref="N25:O25 I25:J25 D25:E25 D29:E29 X29:Y29 S25:T25 I29:J29 N29:O29 S29:T29">
    <cfRule type="expression" dxfId="1153" priority="10997" stopIfTrue="1">
      <formula>COUNTIF($C$5:$Z$31,$C$132)&gt;1</formula>
    </cfRule>
    <cfRule type="expression" dxfId="1152" priority="10998" stopIfTrue="1">
      <formula>COUNTIF($C$5:$Z$31,$C$131)&gt;1</formula>
    </cfRule>
    <cfRule type="expression" dxfId="1151" priority="10999" stopIfTrue="1">
      <formula>COUNTIF($C$5:$Z$31,$C$130)&gt;1</formula>
    </cfRule>
    <cfRule type="expression" dxfId="1150" priority="11000" stopIfTrue="1">
      <formula>COUNTIF($C$5:$Z$31,$C$129)&gt;1</formula>
    </cfRule>
    <cfRule type="expression" dxfId="1149" priority="11001" stopIfTrue="1">
      <formula>COUNTIF($C$5:$Z$31,$C$128)&gt;1</formula>
    </cfRule>
    <cfRule type="expression" dxfId="1148" priority="11002" stopIfTrue="1">
      <formula>COUNTIF($C$5:$Z$31,$C$127)&gt;1</formula>
    </cfRule>
    <cfRule type="expression" dxfId="1147" priority="11003" stopIfTrue="1">
      <formula>COUNTIF($C$5:$Z$31,$C$126)&gt;1</formula>
    </cfRule>
    <cfRule type="expression" dxfId="1146" priority="11004" stopIfTrue="1">
      <formula>COUNTIF($C$5:$Z$31,$C$125)&gt;1</formula>
    </cfRule>
    <cfRule type="expression" dxfId="1145" priority="11005" stopIfTrue="1">
      <formula>COUNTIF($C$5:$Z$31,$C$124)&gt;1</formula>
    </cfRule>
    <cfRule type="expression" dxfId="1144" priority="11006" stopIfTrue="1">
      <formula>COUNTIF($C$5:$Z$31,$C$123)&gt;1</formula>
    </cfRule>
    <cfRule type="expression" dxfId="1143" priority="11007" stopIfTrue="1">
      <formula>COUNTIF($C$5:$Z$31,$C$122)&gt;1</formula>
    </cfRule>
    <cfRule type="expression" dxfId="1142" priority="11008" stopIfTrue="1">
      <formula>COUNTIF($C$5:$Z$31,$C$121)&gt;1</formula>
    </cfRule>
    <cfRule type="expression" dxfId="1141" priority="11009" stopIfTrue="1">
      <formula>COUNTIF($C$5:$Z$31,$C$120)&gt;1</formula>
    </cfRule>
    <cfRule type="expression" dxfId="1140" priority="11010" stopIfTrue="1">
      <formula>COUNTIF($C$5:$Z$31,$C$119)&gt;1</formula>
    </cfRule>
    <cfRule type="expression" dxfId="1139" priority="11011" stopIfTrue="1">
      <formula>COUNTIF($C$5:$Z$31,$C$118)&gt;1</formula>
    </cfRule>
    <cfRule type="expression" dxfId="1138" priority="11012" stopIfTrue="1">
      <formula>COUNTIF($C$5:$Z$31,$C$117)&gt;1</formula>
    </cfRule>
    <cfRule type="expression" dxfId="1137" priority="11013" stopIfTrue="1">
      <formula>COUNTIF($C$5:$Z$31,$C$116)&gt;1</formula>
    </cfRule>
    <cfRule type="expression" dxfId="1136" priority="11014" stopIfTrue="1">
      <formula>COUNTIF($C$5:$Z$31,$C$115)&gt;1</formula>
    </cfRule>
    <cfRule type="expression" dxfId="1135" priority="11015" stopIfTrue="1">
      <formula>COUNTIF($C$5:$Z$31,$C$114)&gt;1</formula>
    </cfRule>
    <cfRule type="expression" dxfId="1134" priority="11016" stopIfTrue="1">
      <formula>COUNTIF($C$5:$Z$31,$C$113)&gt;1</formula>
    </cfRule>
    <cfRule type="expression" dxfId="1133" priority="11017" stopIfTrue="1">
      <formula>COUNTIF($C$5:$Z$31,$C$112)&gt;1</formula>
    </cfRule>
    <cfRule type="expression" dxfId="1132" priority="11018" stopIfTrue="1">
      <formula>COUNTIF($C$5:$Z$31,$C$111)&gt;1</formula>
    </cfRule>
    <cfRule type="expression" dxfId="1131" priority="11019" stopIfTrue="1">
      <formula>COUNTIF($C$5:$Z$31,$C$110)&gt;1</formula>
    </cfRule>
    <cfRule type="expression" dxfId="1130" priority="11020" stopIfTrue="1">
      <formula>COUNTIF($C$5:$Z$31,$C$109)&gt;1</formula>
    </cfRule>
    <cfRule type="expression" dxfId="1129" priority="11021" stopIfTrue="1">
      <formula>COUNTIF($C$5:$Z$31,$C$108)&gt;1</formula>
    </cfRule>
    <cfRule type="expression" dxfId="1128" priority="11022" stopIfTrue="1">
      <formula>COUNTIF($C$5:$Z$31,$C$107)&gt;1</formula>
    </cfRule>
    <cfRule type="expression" dxfId="1127" priority="11023" stopIfTrue="1">
      <formula>COUNTIF($C$5:$Z$31,$C$106)&gt;1</formula>
    </cfRule>
    <cfRule type="expression" dxfId="1126" priority="11024" stopIfTrue="1">
      <formula>COUNTIF($C$5:$Z$31,$C$105)&gt;1</formula>
    </cfRule>
    <cfRule type="expression" dxfId="1125" priority="11025" stopIfTrue="1">
      <formula>COUNTIF($C$5:$Z$31,$C$104)&gt;1</formula>
    </cfRule>
    <cfRule type="expression" dxfId="1124" priority="11026" stopIfTrue="1">
      <formula>COUNTIF($C$5:$Z$31,$C$103)&gt;1</formula>
    </cfRule>
    <cfRule type="expression" dxfId="1123" priority="11027" stopIfTrue="1">
      <formula>COUNTIF($C$5:$Z$31,$C$102)&gt;1</formula>
    </cfRule>
    <cfRule type="expression" dxfId="1122" priority="11028" stopIfTrue="1">
      <formula>COUNTIF($C$5:$Z$31,$C$101)&gt;1</formula>
    </cfRule>
    <cfRule type="expression" dxfId="1121" priority="11029" stopIfTrue="1">
      <formula>COUNTIF($C$5:$Z$31,$C$134)&gt;1</formula>
    </cfRule>
    <cfRule type="cellIs" dxfId="1120" priority="11030" operator="between">
      <formula>0</formula>
      <formula>1500</formula>
    </cfRule>
  </conditionalFormatting>
  <conditionalFormatting sqref="AC88:AC93">
    <cfRule type="cellIs" dxfId="1119" priority="1719" operator="equal">
      <formula>"GL"</formula>
    </cfRule>
    <cfRule type="cellIs" dxfId="1118" priority="1720" operator="equal">
      <formula>"VE"</formula>
    </cfRule>
    <cfRule type="cellIs" dxfId="1117" priority="1721" operator="equal">
      <formula>"AT"</formula>
    </cfRule>
  </conditionalFormatting>
  <conditionalFormatting sqref="I88:I93">
    <cfRule type="cellIs" dxfId="1116" priority="1725" operator="equal">
      <formula>"GL"</formula>
    </cfRule>
    <cfRule type="cellIs" dxfId="1115" priority="1726" operator="equal">
      <formula>"VE"</formula>
    </cfRule>
    <cfRule type="cellIs" dxfId="1114" priority="1727" operator="equal">
      <formula>"AT"</formula>
    </cfRule>
  </conditionalFormatting>
  <conditionalFormatting sqref="X88:X93">
    <cfRule type="cellIs" dxfId="1113" priority="1722" operator="equal">
      <formula>"GL"</formula>
    </cfRule>
    <cfRule type="cellIs" dxfId="1112" priority="1723" operator="equal">
      <formula>"VE"</formula>
    </cfRule>
    <cfRule type="cellIs" dxfId="1111" priority="1724" operator="equal">
      <formula>"AT"</formula>
    </cfRule>
  </conditionalFormatting>
  <conditionalFormatting sqref="C88">
    <cfRule type="expression" dxfId="1110" priority="1692">
      <formula>AND(D88="B")</formula>
    </cfRule>
    <cfRule type="expression" dxfId="1109" priority="1693">
      <formula>AND(D88="g")</formula>
    </cfRule>
    <cfRule type="expression" dxfId="1108" priority="1694">
      <formula>AND(D88="t")</formula>
    </cfRule>
    <cfRule type="expression" dxfId="1107" priority="1710">
      <formula>AND(D88="L")</formula>
    </cfRule>
    <cfRule type="expression" dxfId="1106" priority="1712">
      <formula>AND(D88="N")</formula>
    </cfRule>
  </conditionalFormatting>
  <conditionalFormatting sqref="D88:D93 E91">
    <cfRule type="cellIs" dxfId="1105" priority="1705" operator="equal">
      <formula>"GL"</formula>
    </cfRule>
    <cfRule type="cellIs" dxfId="1104" priority="1706" operator="equal">
      <formula>"VE"</formula>
    </cfRule>
    <cfRule type="cellIs" dxfId="1103" priority="1707" operator="equal">
      <formula>"AT"</formula>
    </cfRule>
  </conditionalFormatting>
  <conditionalFormatting sqref="C89:C93">
    <cfRule type="expression" dxfId="1102" priority="1687">
      <formula>AND(D89="B")</formula>
    </cfRule>
    <cfRule type="expression" dxfId="1101" priority="1688">
      <formula>AND(D89="g")</formula>
    </cfRule>
    <cfRule type="expression" dxfId="1100" priority="1689">
      <formula>AND(D89="t")</formula>
    </cfRule>
    <cfRule type="expression" dxfId="1099" priority="1690">
      <formula>AND(D89="L")</formula>
    </cfRule>
    <cfRule type="expression" dxfId="1098" priority="1691">
      <formula>AND(D89="N")</formula>
    </cfRule>
  </conditionalFormatting>
  <conditionalFormatting sqref="H88:H93">
    <cfRule type="expression" dxfId="1097" priority="1682">
      <formula>AND(I88="B")</formula>
    </cfRule>
    <cfRule type="expression" dxfId="1096" priority="1683">
      <formula>AND(I88="g")</formula>
    </cfRule>
    <cfRule type="expression" dxfId="1095" priority="1684">
      <formula>AND(I88="t")</formula>
    </cfRule>
    <cfRule type="expression" dxfId="1094" priority="1685">
      <formula>AND(I88="L")</formula>
    </cfRule>
    <cfRule type="expression" dxfId="1093" priority="1686">
      <formula>AND(I88="N")</formula>
    </cfRule>
  </conditionalFormatting>
  <conditionalFormatting sqref="M88:M93">
    <cfRule type="expression" dxfId="1092" priority="1677">
      <formula>AND(N88="B")</formula>
    </cfRule>
    <cfRule type="expression" dxfId="1091" priority="1678">
      <formula>AND(N88="g")</formula>
    </cfRule>
    <cfRule type="expression" dxfId="1090" priority="1679">
      <formula>AND(N88="t")</formula>
    </cfRule>
    <cfRule type="expression" dxfId="1089" priority="1680">
      <formula>AND(N88="L")</formula>
    </cfRule>
    <cfRule type="expression" dxfId="1088" priority="1681">
      <formula>AND(N88="N")</formula>
    </cfRule>
  </conditionalFormatting>
  <conditionalFormatting sqref="R88:R93">
    <cfRule type="expression" dxfId="1087" priority="1672">
      <formula>AND(S88="B")</formula>
    </cfRule>
    <cfRule type="expression" dxfId="1086" priority="1673">
      <formula>AND(S88="g")</formula>
    </cfRule>
    <cfRule type="expression" dxfId="1085" priority="1674">
      <formula>AND(S88="t")</formula>
    </cfRule>
    <cfRule type="expression" dxfId="1084" priority="1675">
      <formula>AND(S88="L")</formula>
    </cfRule>
    <cfRule type="expression" dxfId="1083" priority="1676">
      <formula>AND(S88="N")</formula>
    </cfRule>
  </conditionalFormatting>
  <conditionalFormatting sqref="W88:W93">
    <cfRule type="expression" dxfId="1082" priority="1667">
      <formula>AND(X88="B")</formula>
    </cfRule>
    <cfRule type="expression" dxfId="1081" priority="1668">
      <formula>AND(X88="g")</formula>
    </cfRule>
    <cfRule type="expression" dxfId="1080" priority="1669">
      <formula>AND(X88="t")</formula>
    </cfRule>
    <cfRule type="expression" dxfId="1079" priority="1670">
      <formula>AND(X88="L")</formula>
    </cfRule>
    <cfRule type="expression" dxfId="1078" priority="1671">
      <formula>AND(X88="N")</formula>
    </cfRule>
  </conditionalFormatting>
  <conditionalFormatting sqref="J88:J93">
    <cfRule type="cellIs" dxfId="1077" priority="1647" operator="equal">
      <formula>"GL"</formula>
    </cfRule>
    <cfRule type="cellIs" dxfId="1076" priority="1648" operator="equal">
      <formula>"VE"</formula>
    </cfRule>
    <cfRule type="cellIs" dxfId="1075" priority="1649" operator="equal">
      <formula>"AT"</formula>
    </cfRule>
  </conditionalFormatting>
  <conditionalFormatting sqref="O88:O93">
    <cfRule type="cellIs" dxfId="1074" priority="1644" operator="equal">
      <formula>"GL"</formula>
    </cfRule>
    <cfRule type="cellIs" dxfId="1073" priority="1645" operator="equal">
      <formula>"VE"</formula>
    </cfRule>
    <cfRule type="cellIs" dxfId="1072" priority="1646" operator="equal">
      <formula>"AT"</formula>
    </cfRule>
  </conditionalFormatting>
  <conditionalFormatting sqref="T88:T93">
    <cfRule type="cellIs" dxfId="1071" priority="1641" operator="equal">
      <formula>"GL"</formula>
    </cfRule>
    <cfRule type="cellIs" dxfId="1070" priority="1642" operator="equal">
      <formula>"VE"</formula>
    </cfRule>
    <cfRule type="cellIs" dxfId="1069" priority="1643" operator="equal">
      <formula>"AT"</formula>
    </cfRule>
  </conditionalFormatting>
  <conditionalFormatting sqref="Y88:Y93">
    <cfRule type="cellIs" dxfId="1068" priority="1638" operator="equal">
      <formula>"GL"</formula>
    </cfRule>
    <cfRule type="cellIs" dxfId="1067" priority="1639" operator="equal">
      <formula>"VE"</formula>
    </cfRule>
    <cfRule type="cellIs" dxfId="1066" priority="1640" operator="equal">
      <formula>"AT"</formula>
    </cfRule>
  </conditionalFormatting>
  <conditionalFormatting sqref="I17:J17">
    <cfRule type="expression" dxfId="1065" priority="210" stopIfTrue="1">
      <formula>COUNTIF($C$5:$Z$31,$C$134)&gt;1</formula>
    </cfRule>
    <cfRule type="expression" dxfId="1064" priority="211" stopIfTrue="1">
      <formula>COUNTIF($C$5:$Z$31,$C$133)&gt;1</formula>
    </cfRule>
    <cfRule type="expression" dxfId="1063" priority="212" stopIfTrue="1">
      <formula>COUNTIF($C$5:$Z$31,$C$132)&gt;1</formula>
    </cfRule>
    <cfRule type="expression" dxfId="1062" priority="213" stopIfTrue="1">
      <formula>COUNTIF($C$5:$Z$31,$C$131)&gt;1</formula>
    </cfRule>
    <cfRule type="expression" dxfId="1061" priority="214" stopIfTrue="1">
      <formula>COUNTIF($C$5:$Z$31,$C$130)&gt;1</formula>
    </cfRule>
    <cfRule type="expression" dxfId="1060" priority="215" stopIfTrue="1">
      <formula>COUNTIF($C$5:$Z$31,$C$129)&gt;1</formula>
    </cfRule>
    <cfRule type="expression" dxfId="1059" priority="216" stopIfTrue="1">
      <formula>COUNTIF($C$5:$Z$31,$C$128)&gt;1</formula>
    </cfRule>
    <cfRule type="expression" dxfId="1058" priority="217" stopIfTrue="1">
      <formula>COUNTIF($C$5:$Z$31,$C$127)&gt;1</formula>
    </cfRule>
    <cfRule type="expression" dxfId="1057" priority="218" stopIfTrue="1">
      <formula>COUNTIF($C$5:$Z$31,$C$126)&gt;1</formula>
    </cfRule>
    <cfRule type="expression" dxfId="1056" priority="219" stopIfTrue="1">
      <formula>COUNTIF($C$5:$Z$31,$C$125)&gt;1</formula>
    </cfRule>
    <cfRule type="expression" dxfId="1055" priority="220" stopIfTrue="1">
      <formula>COUNTIF($C$5:$Z$31,$C$124)&gt;1</formula>
    </cfRule>
    <cfRule type="expression" dxfId="1054" priority="221" stopIfTrue="1">
      <formula>COUNTIF($C$5:$Z$31,$C$123)&gt;1</formula>
    </cfRule>
    <cfRule type="expression" dxfId="1053" priority="222" stopIfTrue="1">
      <formula>COUNTIF($C$5:$Z$31,$C$122)&gt;1</formula>
    </cfRule>
    <cfRule type="expression" dxfId="1052" priority="223" stopIfTrue="1">
      <formula>COUNTIF($C$5:$Z$31,$C$121)&gt;1</formula>
    </cfRule>
    <cfRule type="expression" dxfId="1051" priority="224" stopIfTrue="1">
      <formula>COUNTIF($C$5:$Z$31,$C$120)&gt;1</formula>
    </cfRule>
    <cfRule type="expression" dxfId="1050" priority="225" stopIfTrue="1">
      <formula>COUNTIF($C$5:$Z$31,$C$119)&gt;1</formula>
    </cfRule>
    <cfRule type="expression" dxfId="1049" priority="226" stopIfTrue="1">
      <formula>COUNTIF($C$5:$Z$31,$C$118)&gt;1</formula>
    </cfRule>
    <cfRule type="expression" dxfId="1048" priority="227" stopIfTrue="1">
      <formula>COUNTIF($C$5:$Z$31,$C$117)&gt;1</formula>
    </cfRule>
    <cfRule type="expression" dxfId="1047" priority="228" stopIfTrue="1">
      <formula>COUNTIF($C$5:$Z$31,$C$116)&gt;1</formula>
    </cfRule>
    <cfRule type="expression" dxfId="1046" priority="229" stopIfTrue="1">
      <formula>COUNTIF($C$5:$Z$31,$C$115)&gt;1</formula>
    </cfRule>
    <cfRule type="expression" dxfId="1045" priority="230" stopIfTrue="1">
      <formula>COUNTIF($C$5:$Z$31,$C$114)&gt;1</formula>
    </cfRule>
    <cfRule type="expression" dxfId="1044" priority="231" stopIfTrue="1">
      <formula>COUNTIF($C$5:$Z$31,$C$113)&gt;1</formula>
    </cfRule>
    <cfRule type="expression" dxfId="1043" priority="232" stopIfTrue="1">
      <formula>COUNTIF($C$5:$Z$31,$C$112)&gt;1</formula>
    </cfRule>
    <cfRule type="expression" dxfId="1042" priority="233" stopIfTrue="1">
      <formula>COUNTIF($C$5:$Z$31,$C$111)&gt;1</formula>
    </cfRule>
    <cfRule type="expression" dxfId="1041" priority="234" stopIfTrue="1">
      <formula>COUNTIF($C$5:$Z$31,$C$110)&gt;1</formula>
    </cfRule>
    <cfRule type="expression" dxfId="1040" priority="235" stopIfTrue="1">
      <formula>COUNTIF($C$5:$Z$31,$C$109)&gt;1</formula>
    </cfRule>
    <cfRule type="expression" dxfId="1039" priority="236" stopIfTrue="1">
      <formula>COUNTIF($C$5:$Z$31,$C$108)&gt;1</formula>
    </cfRule>
    <cfRule type="expression" dxfId="1038" priority="237" stopIfTrue="1">
      <formula>COUNTIF($C$5:$Z$31,$C$107)&gt;1</formula>
    </cfRule>
    <cfRule type="expression" dxfId="1037" priority="238" stopIfTrue="1">
      <formula>COUNTIF($C$5:$Z$31,$C$106)&gt;1</formula>
    </cfRule>
    <cfRule type="expression" dxfId="1036" priority="239" stopIfTrue="1">
      <formula>COUNTIF($C$5:$Z$31,$C$105)&gt;1</formula>
    </cfRule>
    <cfRule type="expression" dxfId="1035" priority="240" stopIfTrue="1">
      <formula>COUNTIF($C$5:$Z$31,$C$104)&gt;1</formula>
    </cfRule>
    <cfRule type="expression" dxfId="1034" priority="241" stopIfTrue="1">
      <formula>COUNTIF($C$5:$Z$31,$C$103)&gt;1</formula>
    </cfRule>
    <cfRule type="expression" dxfId="1033" priority="242" stopIfTrue="1">
      <formula>COUNTIF($C$5:$Z$31,$C$102)&gt;1</formula>
    </cfRule>
    <cfRule type="cellIs" dxfId="1032" priority="243" operator="between">
      <formula>0</formula>
      <formula>1500</formula>
    </cfRule>
  </conditionalFormatting>
  <conditionalFormatting sqref="X25:Y25">
    <cfRule type="expression" dxfId="1031" priority="176" stopIfTrue="1">
      <formula>COUNTIF($C$5:$Z$31,$C$132)&gt;1</formula>
    </cfRule>
    <cfRule type="expression" dxfId="1030" priority="177" stopIfTrue="1">
      <formula>COUNTIF($C$5:$Z$31,$C$131)&gt;1</formula>
    </cfRule>
    <cfRule type="expression" dxfId="1029" priority="178" stopIfTrue="1">
      <formula>COUNTIF($C$5:$Z$31,$C$130)&gt;1</formula>
    </cfRule>
    <cfRule type="expression" dxfId="1028" priority="179" stopIfTrue="1">
      <formula>COUNTIF($C$5:$Z$31,$C$129)&gt;1</formula>
    </cfRule>
    <cfRule type="expression" dxfId="1027" priority="180" stopIfTrue="1">
      <formula>COUNTIF($C$5:$Z$31,$C$128)&gt;1</formula>
    </cfRule>
    <cfRule type="expression" dxfId="1026" priority="181" stopIfTrue="1">
      <formula>COUNTIF($C$5:$Z$31,$C$127)&gt;1</formula>
    </cfRule>
    <cfRule type="expression" dxfId="1025" priority="182" stopIfTrue="1">
      <formula>COUNTIF($C$5:$Z$31,$C$126)&gt;1</formula>
    </cfRule>
    <cfRule type="expression" dxfId="1024" priority="183" stopIfTrue="1">
      <formula>COUNTIF($C$5:$Z$31,$C$125)&gt;1</formula>
    </cfRule>
    <cfRule type="expression" dxfId="1023" priority="184" stopIfTrue="1">
      <formula>COUNTIF($C$5:$Z$31,$C$124)&gt;1</formula>
    </cfRule>
    <cfRule type="expression" dxfId="1022" priority="185" stopIfTrue="1">
      <formula>COUNTIF($C$5:$Z$31,$C$123)&gt;1</formula>
    </cfRule>
    <cfRule type="expression" dxfId="1021" priority="186" stopIfTrue="1">
      <formula>COUNTIF($C$5:$Z$31,$C$122)&gt;1</formula>
    </cfRule>
    <cfRule type="expression" dxfId="1020" priority="187" stopIfTrue="1">
      <formula>COUNTIF($C$5:$Z$31,$C$121)&gt;1</formula>
    </cfRule>
    <cfRule type="expression" dxfId="1019" priority="188" stopIfTrue="1">
      <formula>COUNTIF($C$5:$Z$31,$C$120)&gt;1</formula>
    </cfRule>
    <cfRule type="expression" dxfId="1018" priority="189" stopIfTrue="1">
      <formula>COUNTIF($C$5:$Z$31,$C$119)&gt;1</formula>
    </cfRule>
    <cfRule type="expression" dxfId="1017" priority="190" stopIfTrue="1">
      <formula>COUNTIF($C$5:$Z$31,$C$118)&gt;1</formula>
    </cfRule>
    <cfRule type="expression" dxfId="1016" priority="191" stopIfTrue="1">
      <formula>COUNTIF($C$5:$Z$31,$C$117)&gt;1</formula>
    </cfRule>
    <cfRule type="expression" dxfId="1015" priority="192" stopIfTrue="1">
      <formula>COUNTIF($C$5:$Z$31,$C$116)&gt;1</formula>
    </cfRule>
    <cfRule type="expression" dxfId="1014" priority="193" stopIfTrue="1">
      <formula>COUNTIF($C$5:$Z$31,$C$115)&gt;1</formula>
    </cfRule>
    <cfRule type="expression" dxfId="1013" priority="194" stopIfTrue="1">
      <formula>COUNTIF($C$5:$Z$31,$C$114)&gt;1</formula>
    </cfRule>
    <cfRule type="expression" dxfId="1012" priority="195" stopIfTrue="1">
      <formula>COUNTIF($C$5:$Z$31,$C$113)&gt;1</formula>
    </cfRule>
    <cfRule type="expression" dxfId="1011" priority="196" stopIfTrue="1">
      <formula>COUNTIF($C$5:$Z$31,$C$112)&gt;1</formula>
    </cfRule>
    <cfRule type="expression" dxfId="1010" priority="197" stopIfTrue="1">
      <formula>COUNTIF($C$5:$Z$31,$C$111)&gt;1</formula>
    </cfRule>
    <cfRule type="expression" dxfId="1009" priority="198" stopIfTrue="1">
      <formula>COUNTIF($C$5:$Z$31,$C$110)&gt;1</formula>
    </cfRule>
    <cfRule type="expression" dxfId="1008" priority="199" stopIfTrue="1">
      <formula>COUNTIF($C$5:$Z$31,$C$109)&gt;1</formula>
    </cfRule>
    <cfRule type="expression" dxfId="1007" priority="200" stopIfTrue="1">
      <formula>COUNTIF($C$5:$Z$31,$C$108)&gt;1</formula>
    </cfRule>
    <cfRule type="expression" dxfId="1006" priority="201" stopIfTrue="1">
      <formula>COUNTIF($C$5:$Z$31,$C$107)&gt;1</formula>
    </cfRule>
    <cfRule type="expression" dxfId="1005" priority="202" stopIfTrue="1">
      <formula>COUNTIF($C$5:$Z$31,$C$106)&gt;1</formula>
    </cfRule>
    <cfRule type="expression" dxfId="1004" priority="203" stopIfTrue="1">
      <formula>COUNTIF($C$5:$Z$31,$C$105)&gt;1</formula>
    </cfRule>
    <cfRule type="expression" dxfId="1003" priority="204" stopIfTrue="1">
      <formula>COUNTIF($C$5:$Z$31,$C$104)&gt;1</formula>
    </cfRule>
    <cfRule type="expression" dxfId="1002" priority="205" stopIfTrue="1">
      <formula>COUNTIF($C$5:$Z$31,$C$103)&gt;1</formula>
    </cfRule>
    <cfRule type="expression" dxfId="1001" priority="206" stopIfTrue="1">
      <formula>COUNTIF($C$5:$Z$31,$C$102)&gt;1</formula>
    </cfRule>
    <cfRule type="expression" dxfId="1000" priority="207" stopIfTrue="1">
      <formula>COUNTIF($C$5:$Z$31,$C$101)&gt;1</formula>
    </cfRule>
    <cfRule type="expression" dxfId="999" priority="208" stopIfTrue="1">
      <formula>COUNTIF($C$5:$Z$31,$C$134)&gt;1</formula>
    </cfRule>
    <cfRule type="cellIs" dxfId="998" priority="209" operator="between">
      <formula>0</formula>
      <formula>1500</formula>
    </cfRule>
  </conditionalFormatting>
  <conditionalFormatting sqref="N21:O21">
    <cfRule type="expression" dxfId="997" priority="142" stopIfTrue="1">
      <formula>COUNTIF($C$5:$Z$31,$C$132)&gt;1</formula>
    </cfRule>
    <cfRule type="expression" dxfId="996" priority="143" stopIfTrue="1">
      <formula>COUNTIF($C$5:$Z$31,$C$131)&gt;1</formula>
    </cfRule>
    <cfRule type="expression" dxfId="995" priority="144" stopIfTrue="1">
      <formula>COUNTIF($C$5:$Z$31,$C$130)&gt;1</formula>
    </cfRule>
    <cfRule type="expression" dxfId="994" priority="145" stopIfTrue="1">
      <formula>COUNTIF($C$5:$Z$31,$C$129)&gt;1</formula>
    </cfRule>
    <cfRule type="expression" dxfId="993" priority="146" stopIfTrue="1">
      <formula>COUNTIF($C$5:$Z$31,$C$128)&gt;1</formula>
    </cfRule>
    <cfRule type="expression" dxfId="992" priority="147" stopIfTrue="1">
      <formula>COUNTIF($C$5:$Z$31,$C$127)&gt;1</formula>
    </cfRule>
    <cfRule type="expression" dxfId="991" priority="148" stopIfTrue="1">
      <formula>COUNTIF($C$5:$Z$31,$C$126)&gt;1</formula>
    </cfRule>
    <cfRule type="expression" dxfId="990" priority="149" stopIfTrue="1">
      <formula>COUNTIF($C$5:$Z$31,$C$125)&gt;1</formula>
    </cfRule>
    <cfRule type="expression" dxfId="989" priority="150" stopIfTrue="1">
      <formula>COUNTIF($C$5:$Z$31,$C$124)&gt;1</formula>
    </cfRule>
    <cfRule type="expression" dxfId="988" priority="151" stopIfTrue="1">
      <formula>COUNTIF($C$5:$Z$31,$C$123)&gt;1</formula>
    </cfRule>
    <cfRule type="expression" dxfId="987" priority="152" stopIfTrue="1">
      <formula>COUNTIF($C$5:$Z$31,$C$122)&gt;1</formula>
    </cfRule>
    <cfRule type="expression" dxfId="986" priority="153" stopIfTrue="1">
      <formula>COUNTIF($C$5:$Z$31,$C$121)&gt;1</formula>
    </cfRule>
    <cfRule type="expression" dxfId="985" priority="154" stopIfTrue="1">
      <formula>COUNTIF($C$5:$Z$31,$C$120)&gt;1</formula>
    </cfRule>
    <cfRule type="expression" dxfId="984" priority="155" stopIfTrue="1">
      <formula>COUNTIF($C$5:$Z$31,$C$119)&gt;1</formula>
    </cfRule>
    <cfRule type="expression" dxfId="983" priority="156" stopIfTrue="1">
      <formula>COUNTIF($C$5:$Z$31,$C$118)&gt;1</formula>
    </cfRule>
    <cfRule type="expression" dxfId="982" priority="157" stopIfTrue="1">
      <formula>COUNTIF($C$5:$Z$31,$C$117)&gt;1</formula>
    </cfRule>
    <cfRule type="expression" dxfId="981" priority="158" stopIfTrue="1">
      <formula>COUNTIF($C$5:$Z$31,$C$116)&gt;1</formula>
    </cfRule>
    <cfRule type="expression" dxfId="980" priority="159" stopIfTrue="1">
      <formula>COUNTIF($C$5:$Z$31,$C$115)&gt;1</formula>
    </cfRule>
    <cfRule type="expression" dxfId="979" priority="160" stopIfTrue="1">
      <formula>COUNTIF($C$5:$Z$31,$C$114)&gt;1</formula>
    </cfRule>
    <cfRule type="expression" dxfId="978" priority="161" stopIfTrue="1">
      <formula>COUNTIF($C$5:$Z$31,$C$113)&gt;1</formula>
    </cfRule>
    <cfRule type="expression" dxfId="977" priority="162" stopIfTrue="1">
      <formula>COUNTIF($C$5:$Z$31,$C$112)&gt;1</formula>
    </cfRule>
    <cfRule type="expression" dxfId="976" priority="163" stopIfTrue="1">
      <formula>COUNTIF($C$5:$Z$31,$C$111)&gt;1</formula>
    </cfRule>
    <cfRule type="expression" dxfId="975" priority="164" stopIfTrue="1">
      <formula>COUNTIF($C$5:$Z$31,$C$110)&gt;1</formula>
    </cfRule>
    <cfRule type="expression" dxfId="974" priority="165" stopIfTrue="1">
      <formula>COUNTIF($C$5:$Z$31,$C$109)&gt;1</formula>
    </cfRule>
    <cfRule type="expression" dxfId="973" priority="166" stopIfTrue="1">
      <formula>COUNTIF($C$5:$Z$31,$C$108)&gt;1</formula>
    </cfRule>
    <cfRule type="expression" dxfId="972" priority="167" stopIfTrue="1">
      <formula>COUNTIF($C$5:$Z$31,$C$107)&gt;1</formula>
    </cfRule>
    <cfRule type="expression" dxfId="971" priority="168" stopIfTrue="1">
      <formula>COUNTIF($C$5:$Z$31,$C$106)&gt;1</formula>
    </cfRule>
    <cfRule type="expression" dxfId="970" priority="169" stopIfTrue="1">
      <formula>COUNTIF($C$5:$Z$31,$C$105)&gt;1</formula>
    </cfRule>
    <cfRule type="expression" dxfId="969" priority="170" stopIfTrue="1">
      <formula>COUNTIF($C$5:$Z$31,$C$104)&gt;1</formula>
    </cfRule>
    <cfRule type="expression" dxfId="968" priority="171" stopIfTrue="1">
      <formula>COUNTIF($C$5:$Z$31,$C$103)&gt;1</formula>
    </cfRule>
    <cfRule type="expression" dxfId="967" priority="172" stopIfTrue="1">
      <formula>COUNTIF($C$5:$Z$31,$C$102)&gt;1</formula>
    </cfRule>
    <cfRule type="expression" dxfId="966" priority="173" stopIfTrue="1">
      <formula>COUNTIF($C$5:$Z$31,$C$101)&gt;1</formula>
    </cfRule>
    <cfRule type="expression" dxfId="965" priority="174" stopIfTrue="1">
      <formula>COUNTIF($C$5:$Z$31,$C$134)&gt;1</formula>
    </cfRule>
    <cfRule type="cellIs" dxfId="964" priority="175" operator="between">
      <formula>0</formula>
      <formula>1500</formula>
    </cfRule>
  </conditionalFormatting>
  <conditionalFormatting sqref="I21:J21">
    <cfRule type="expression" dxfId="963" priority="108" stopIfTrue="1">
      <formula>COUNTIF($C$5:$Z$31,$C$132)&gt;1</formula>
    </cfRule>
    <cfRule type="expression" dxfId="962" priority="109" stopIfTrue="1">
      <formula>COUNTIF($C$5:$Z$31,$C$131)&gt;1</formula>
    </cfRule>
    <cfRule type="expression" dxfId="961" priority="110" stopIfTrue="1">
      <formula>COUNTIF($C$5:$Z$31,$C$130)&gt;1</formula>
    </cfRule>
    <cfRule type="expression" dxfId="960" priority="111" stopIfTrue="1">
      <formula>COUNTIF($C$5:$Z$31,$C$129)&gt;1</formula>
    </cfRule>
    <cfRule type="expression" dxfId="959" priority="112" stopIfTrue="1">
      <formula>COUNTIF($C$5:$Z$31,$C$128)&gt;1</formula>
    </cfRule>
    <cfRule type="expression" dxfId="958" priority="113" stopIfTrue="1">
      <formula>COUNTIF($C$5:$Z$31,$C$127)&gt;1</formula>
    </cfRule>
    <cfRule type="expression" dxfId="957" priority="114" stopIfTrue="1">
      <formula>COUNTIF($C$5:$Z$31,$C$126)&gt;1</formula>
    </cfRule>
    <cfRule type="expression" dxfId="956" priority="115" stopIfTrue="1">
      <formula>COUNTIF($C$5:$Z$31,$C$125)&gt;1</formula>
    </cfRule>
    <cfRule type="expression" dxfId="955" priority="116" stopIfTrue="1">
      <formula>COUNTIF($C$5:$Z$31,$C$124)&gt;1</formula>
    </cfRule>
    <cfRule type="expression" dxfId="954" priority="117" stopIfTrue="1">
      <formula>COUNTIF($C$5:$Z$31,$C$123)&gt;1</formula>
    </cfRule>
    <cfRule type="expression" dxfId="953" priority="118" stopIfTrue="1">
      <formula>COUNTIF($C$5:$Z$31,$C$122)&gt;1</formula>
    </cfRule>
    <cfRule type="expression" dxfId="952" priority="119" stopIfTrue="1">
      <formula>COUNTIF($C$5:$Z$31,$C$121)&gt;1</formula>
    </cfRule>
    <cfRule type="expression" dxfId="951" priority="120" stopIfTrue="1">
      <formula>COUNTIF($C$5:$Z$31,$C$120)&gt;1</formula>
    </cfRule>
    <cfRule type="expression" dxfId="950" priority="121" stopIfTrue="1">
      <formula>COUNTIF($C$5:$Z$31,$C$119)&gt;1</formula>
    </cfRule>
    <cfRule type="expression" dxfId="949" priority="122" stopIfTrue="1">
      <formula>COUNTIF($C$5:$Z$31,$C$118)&gt;1</formula>
    </cfRule>
    <cfRule type="expression" dxfId="948" priority="123" stopIfTrue="1">
      <formula>COUNTIF($C$5:$Z$31,$C$117)&gt;1</formula>
    </cfRule>
    <cfRule type="expression" dxfId="947" priority="124" stopIfTrue="1">
      <formula>COUNTIF($C$5:$Z$31,$C$116)&gt;1</formula>
    </cfRule>
    <cfRule type="expression" dxfId="946" priority="125" stopIfTrue="1">
      <formula>COUNTIF($C$5:$Z$31,$C$115)&gt;1</formula>
    </cfRule>
    <cfRule type="expression" dxfId="945" priority="126" stopIfTrue="1">
      <formula>COUNTIF($C$5:$Z$31,$C$114)&gt;1</formula>
    </cfRule>
    <cfRule type="expression" dxfId="944" priority="127" stopIfTrue="1">
      <formula>COUNTIF($C$5:$Z$31,$C$113)&gt;1</formula>
    </cfRule>
    <cfRule type="expression" dxfId="943" priority="128" stopIfTrue="1">
      <formula>COUNTIF($C$5:$Z$31,$C$112)&gt;1</formula>
    </cfRule>
    <cfRule type="expression" dxfId="942" priority="129" stopIfTrue="1">
      <formula>COUNTIF($C$5:$Z$31,$C$111)&gt;1</formula>
    </cfRule>
    <cfRule type="expression" dxfId="941" priority="130" stopIfTrue="1">
      <formula>COUNTIF($C$5:$Z$31,$C$110)&gt;1</formula>
    </cfRule>
    <cfRule type="expression" dxfId="940" priority="131" stopIfTrue="1">
      <formula>COUNTIF($C$5:$Z$31,$C$109)&gt;1</formula>
    </cfRule>
    <cfRule type="expression" dxfId="939" priority="132" stopIfTrue="1">
      <formula>COUNTIF($C$5:$Z$31,$C$108)&gt;1</formula>
    </cfRule>
    <cfRule type="expression" dxfId="938" priority="133" stopIfTrue="1">
      <formula>COUNTIF($C$5:$Z$31,$C$107)&gt;1</formula>
    </cfRule>
    <cfRule type="expression" dxfId="937" priority="134" stopIfTrue="1">
      <formula>COUNTIF($C$5:$Z$31,$C$106)&gt;1</formula>
    </cfRule>
    <cfRule type="expression" dxfId="936" priority="135" stopIfTrue="1">
      <formula>COUNTIF($C$5:$Z$31,$C$105)&gt;1</formula>
    </cfRule>
    <cfRule type="expression" dxfId="935" priority="136" stopIfTrue="1">
      <formula>COUNTIF($C$5:$Z$31,$C$104)&gt;1</formula>
    </cfRule>
    <cfRule type="expression" dxfId="934" priority="137" stopIfTrue="1">
      <formula>COUNTIF($C$5:$Z$31,$C$103)&gt;1</formula>
    </cfRule>
    <cfRule type="expression" dxfId="933" priority="138" stopIfTrue="1">
      <formula>COUNTIF($C$5:$Z$31,$C$102)&gt;1</formula>
    </cfRule>
    <cfRule type="expression" dxfId="932" priority="139" stopIfTrue="1">
      <formula>COUNTIF($C$5:$Z$31,$C$101)&gt;1</formula>
    </cfRule>
    <cfRule type="expression" dxfId="931" priority="140" stopIfTrue="1">
      <formula>COUNTIF($C$5:$Z$31,$C$134)&gt;1</formula>
    </cfRule>
    <cfRule type="cellIs" dxfId="930" priority="141" operator="between">
      <formula>0</formula>
      <formula>1500</formula>
    </cfRule>
  </conditionalFormatting>
  <conditionalFormatting sqref="D21:E21">
    <cfRule type="expression" dxfId="929" priority="74" stopIfTrue="1">
      <formula>COUNTIF($C$5:$Z$31,$C$132)&gt;1</formula>
    </cfRule>
    <cfRule type="expression" dxfId="928" priority="75" stopIfTrue="1">
      <formula>COUNTIF($C$5:$Z$31,$C$131)&gt;1</formula>
    </cfRule>
    <cfRule type="expression" dxfId="927" priority="76" stopIfTrue="1">
      <formula>COUNTIF($C$5:$Z$31,$C$130)&gt;1</formula>
    </cfRule>
    <cfRule type="expression" dxfId="926" priority="77" stopIfTrue="1">
      <formula>COUNTIF($C$5:$Z$31,$C$129)&gt;1</formula>
    </cfRule>
    <cfRule type="expression" dxfId="925" priority="78" stopIfTrue="1">
      <formula>COUNTIF($C$5:$Z$31,$C$128)&gt;1</formula>
    </cfRule>
    <cfRule type="expression" dxfId="924" priority="79" stopIfTrue="1">
      <formula>COUNTIF($C$5:$Z$31,$C$127)&gt;1</formula>
    </cfRule>
    <cfRule type="expression" dxfId="923" priority="80" stopIfTrue="1">
      <formula>COUNTIF($C$5:$Z$31,$C$126)&gt;1</formula>
    </cfRule>
    <cfRule type="expression" dxfId="922" priority="81" stopIfTrue="1">
      <formula>COUNTIF($C$5:$Z$31,$C$125)&gt;1</formula>
    </cfRule>
    <cfRule type="expression" dxfId="921" priority="82" stopIfTrue="1">
      <formula>COUNTIF($C$5:$Z$31,$C$124)&gt;1</formula>
    </cfRule>
    <cfRule type="expression" dxfId="920" priority="83" stopIfTrue="1">
      <formula>COUNTIF($C$5:$Z$31,$C$123)&gt;1</formula>
    </cfRule>
    <cfRule type="expression" dxfId="919" priority="84" stopIfTrue="1">
      <formula>COUNTIF($C$5:$Z$31,$C$122)&gt;1</formula>
    </cfRule>
    <cfRule type="expression" dxfId="918" priority="85" stopIfTrue="1">
      <formula>COUNTIF($C$5:$Z$31,$C$121)&gt;1</formula>
    </cfRule>
    <cfRule type="expression" dxfId="917" priority="86" stopIfTrue="1">
      <formula>COUNTIF($C$5:$Z$31,$C$120)&gt;1</formula>
    </cfRule>
    <cfRule type="expression" dxfId="916" priority="87" stopIfTrue="1">
      <formula>COUNTIF($C$5:$Z$31,$C$119)&gt;1</formula>
    </cfRule>
    <cfRule type="expression" dxfId="915" priority="88" stopIfTrue="1">
      <formula>COUNTIF($C$5:$Z$31,$C$118)&gt;1</formula>
    </cfRule>
    <cfRule type="expression" dxfId="914" priority="89" stopIfTrue="1">
      <formula>COUNTIF($C$5:$Z$31,$C$117)&gt;1</formula>
    </cfRule>
    <cfRule type="expression" dxfId="913" priority="90" stopIfTrue="1">
      <formula>COUNTIF($C$5:$Z$31,$C$116)&gt;1</formula>
    </cfRule>
    <cfRule type="expression" dxfId="912" priority="91" stopIfTrue="1">
      <formula>COUNTIF($C$5:$Z$31,$C$115)&gt;1</formula>
    </cfRule>
    <cfRule type="expression" dxfId="911" priority="92" stopIfTrue="1">
      <formula>COUNTIF($C$5:$Z$31,$C$114)&gt;1</formula>
    </cfRule>
    <cfRule type="expression" dxfId="910" priority="93" stopIfTrue="1">
      <formula>COUNTIF($C$5:$Z$31,$C$113)&gt;1</formula>
    </cfRule>
    <cfRule type="expression" dxfId="909" priority="94" stopIfTrue="1">
      <formula>COUNTIF($C$5:$Z$31,$C$112)&gt;1</formula>
    </cfRule>
    <cfRule type="expression" dxfId="908" priority="95" stopIfTrue="1">
      <formula>COUNTIF($C$5:$Z$31,$C$111)&gt;1</formula>
    </cfRule>
    <cfRule type="expression" dxfId="907" priority="96" stopIfTrue="1">
      <formula>COUNTIF($C$5:$Z$31,$C$110)&gt;1</formula>
    </cfRule>
    <cfRule type="expression" dxfId="906" priority="97" stopIfTrue="1">
      <formula>COUNTIF($C$5:$Z$31,$C$109)&gt;1</formula>
    </cfRule>
    <cfRule type="expression" dxfId="905" priority="98" stopIfTrue="1">
      <formula>COUNTIF($C$5:$Z$31,$C$108)&gt;1</formula>
    </cfRule>
    <cfRule type="expression" dxfId="904" priority="99" stopIfTrue="1">
      <formula>COUNTIF($C$5:$Z$31,$C$107)&gt;1</formula>
    </cfRule>
    <cfRule type="expression" dxfId="903" priority="100" stopIfTrue="1">
      <formula>COUNTIF($C$5:$Z$31,$C$106)&gt;1</formula>
    </cfRule>
    <cfRule type="expression" dxfId="902" priority="101" stopIfTrue="1">
      <formula>COUNTIF($C$5:$Z$31,$C$105)&gt;1</formula>
    </cfRule>
    <cfRule type="expression" dxfId="901" priority="102" stopIfTrue="1">
      <formula>COUNTIF($C$5:$Z$31,$C$104)&gt;1</formula>
    </cfRule>
    <cfRule type="expression" dxfId="900" priority="103" stopIfTrue="1">
      <formula>COUNTIF($C$5:$Z$31,$C$103)&gt;1</formula>
    </cfRule>
    <cfRule type="expression" dxfId="899" priority="104" stopIfTrue="1">
      <formula>COUNTIF($C$5:$Z$31,$C$102)&gt;1</formula>
    </cfRule>
    <cfRule type="expression" dxfId="898" priority="105" stopIfTrue="1">
      <formula>COUNTIF($C$5:$Z$31,$C$101)&gt;1</formula>
    </cfRule>
    <cfRule type="expression" dxfId="897" priority="106" stopIfTrue="1">
      <formula>COUNTIF($C$5:$Z$31,$C$134)&gt;1</formula>
    </cfRule>
    <cfRule type="cellIs" dxfId="896" priority="107" operator="between">
      <formula>0</formula>
      <formula>1500</formula>
    </cfRule>
  </conditionalFormatting>
  <conditionalFormatting sqref="D9:E9">
    <cfRule type="expression" dxfId="895" priority="6" stopIfTrue="1">
      <formula>COUNTIF($C$5:$Z$31,$C$134)&gt;1</formula>
    </cfRule>
    <cfRule type="expression" dxfId="894" priority="7" stopIfTrue="1">
      <formula>COUNTIF($C$5:$Z$31,$C$133)&gt;1</formula>
    </cfRule>
    <cfRule type="expression" dxfId="893" priority="8" stopIfTrue="1">
      <formula>COUNTIF($C$5:$Z$31,$C$132)&gt;1</formula>
    </cfRule>
    <cfRule type="expression" dxfId="892" priority="9" stopIfTrue="1">
      <formula>COUNTIF($C$5:$Z$31,$C$131)&gt;1</formula>
    </cfRule>
    <cfRule type="expression" dxfId="891" priority="10" stopIfTrue="1">
      <formula>COUNTIF($C$5:$Z$31,$C$130)&gt;1</formula>
    </cfRule>
    <cfRule type="expression" dxfId="890" priority="11" stopIfTrue="1">
      <formula>COUNTIF($C$5:$Z$31,$C$129)&gt;1</formula>
    </cfRule>
    <cfRule type="expression" dxfId="889" priority="12" stopIfTrue="1">
      <formula>COUNTIF($C$5:$Z$31,$C$128)&gt;1</formula>
    </cfRule>
    <cfRule type="expression" dxfId="888" priority="13" stopIfTrue="1">
      <formula>COUNTIF($C$5:$Z$31,$C$127)&gt;1</formula>
    </cfRule>
    <cfRule type="expression" dxfId="887" priority="14" stopIfTrue="1">
      <formula>COUNTIF($C$5:$Z$31,$C$126)&gt;1</formula>
    </cfRule>
    <cfRule type="expression" dxfId="886" priority="15" stopIfTrue="1">
      <formula>COUNTIF($C$5:$Z$31,$C$125)&gt;1</formula>
    </cfRule>
    <cfRule type="expression" dxfId="885" priority="16" stopIfTrue="1">
      <formula>COUNTIF($C$5:$Z$31,$C$124)&gt;1</formula>
    </cfRule>
    <cfRule type="expression" dxfId="884" priority="17" stopIfTrue="1">
      <formula>COUNTIF($C$5:$Z$31,$C$123)&gt;1</formula>
    </cfRule>
    <cfRule type="expression" dxfId="883" priority="18" stopIfTrue="1">
      <formula>COUNTIF($C$5:$Z$31,$C$122)&gt;1</formula>
    </cfRule>
    <cfRule type="expression" dxfId="882" priority="19" stopIfTrue="1">
      <formula>COUNTIF($C$5:$Z$31,$C$121)&gt;1</formula>
    </cfRule>
    <cfRule type="expression" dxfId="881" priority="20" stopIfTrue="1">
      <formula>COUNTIF($C$5:$Z$31,$C$120)&gt;1</formula>
    </cfRule>
    <cfRule type="expression" dxfId="880" priority="21" stopIfTrue="1">
      <formula>COUNTIF($C$5:$Z$31,$C$119)&gt;1</formula>
    </cfRule>
    <cfRule type="expression" dxfId="879" priority="22" stopIfTrue="1">
      <formula>COUNTIF($C$5:$Z$31,$C$118)&gt;1</formula>
    </cfRule>
    <cfRule type="expression" dxfId="878" priority="23" stopIfTrue="1">
      <formula>COUNTIF($C$5:$Z$31,$C$117)&gt;1</formula>
    </cfRule>
    <cfRule type="expression" dxfId="877" priority="24" stopIfTrue="1">
      <formula>COUNTIF($C$5:$Z$31,$C$116)&gt;1</formula>
    </cfRule>
    <cfRule type="expression" dxfId="876" priority="25" stopIfTrue="1">
      <formula>COUNTIF($C$5:$Z$31,$C$115)&gt;1</formula>
    </cfRule>
    <cfRule type="expression" dxfId="875" priority="26" stopIfTrue="1">
      <formula>COUNTIF($C$5:$Z$31,$C$114)&gt;1</formula>
    </cfRule>
    <cfRule type="expression" dxfId="874" priority="27" stopIfTrue="1">
      <formula>COUNTIF($C$5:$Z$31,$C$113)&gt;1</formula>
    </cfRule>
    <cfRule type="expression" dxfId="873" priority="28" stopIfTrue="1">
      <formula>COUNTIF($C$5:$Z$31,$C$112)&gt;1</formula>
    </cfRule>
    <cfRule type="expression" dxfId="872" priority="29" stopIfTrue="1">
      <formula>COUNTIF($C$5:$Z$31,$C$111)&gt;1</formula>
    </cfRule>
    <cfRule type="expression" dxfId="871" priority="30" stopIfTrue="1">
      <formula>COUNTIF($C$5:$Z$31,$C$110)&gt;1</formula>
    </cfRule>
    <cfRule type="expression" dxfId="870" priority="31" stopIfTrue="1">
      <formula>COUNTIF($C$5:$Z$31,$C$109)&gt;1</formula>
    </cfRule>
    <cfRule type="expression" dxfId="869" priority="32" stopIfTrue="1">
      <formula>COUNTIF($C$5:$Z$31,$C$108)&gt;1</formula>
    </cfRule>
    <cfRule type="expression" dxfId="868" priority="33" stopIfTrue="1">
      <formula>COUNTIF($C$5:$Z$31,$C$107)&gt;1</formula>
    </cfRule>
    <cfRule type="expression" dxfId="867" priority="34" stopIfTrue="1">
      <formula>COUNTIF($C$5:$Z$31,$C$106)&gt;1</formula>
    </cfRule>
    <cfRule type="expression" dxfId="866" priority="35" stopIfTrue="1">
      <formula>COUNTIF($C$5:$Z$31,$C$105)&gt;1</formula>
    </cfRule>
    <cfRule type="expression" dxfId="865" priority="36" stopIfTrue="1">
      <formula>COUNTIF($C$5:$Z$31,$C$104)&gt;1</formula>
    </cfRule>
    <cfRule type="expression" dxfId="864" priority="37" stopIfTrue="1">
      <formula>COUNTIF($C$5:$Z$31,$C$103)&gt;1</formula>
    </cfRule>
    <cfRule type="expression" dxfId="863" priority="38" stopIfTrue="1">
      <formula>COUNTIF($C$5:$Z$31,$C$102)&gt;1</formula>
    </cfRule>
    <cfRule type="cellIs" dxfId="862" priority="39" operator="between">
      <formula>0</formula>
      <formula>1500</formula>
    </cfRule>
  </conditionalFormatting>
  <conditionalFormatting sqref="AB88:AB90">
    <cfRule type="expression" dxfId="861" priority="1">
      <formula>AND(AC88="B")</formula>
    </cfRule>
    <cfRule type="expression" dxfId="860" priority="2">
      <formula>AND(AC88="g")</formula>
    </cfRule>
    <cfRule type="expression" dxfId="859" priority="3">
      <formula>AND(AC88="t")</formula>
    </cfRule>
    <cfRule type="expression" dxfId="858" priority="4">
      <formula>AND(AC88="L")</formula>
    </cfRule>
    <cfRule type="expression" dxfId="857" priority="5">
      <formula>AND(AC88="N")</formula>
    </cfRule>
  </conditionalFormatting>
  <pageMargins left="0.78740157480314965" right="0.78740157480314965" top="0.98425196850393704" bottom="0.98425196850393704" header="0.51181102362204722" footer="0.51181102362204722"/>
  <pageSetup paperSize="9" scale="92" orientation="landscape" r:id="rId1"/>
  <headerFooter alignWithMargins="0"/>
  <ignoredErrors>
    <ignoredError sqref="C10:Z12 C9 F9:H9 C14:Z16 C13 F13:H13 C18:Z20 C17 F17:H17 C22:Z24 C21 F21:H21 C26:Z28 C25 F25:H25 C30:Z31 C29 F29:H29 K29:M29 K25:M25 K21:M21 K17:M17 K13:M13 K9:M9 P9:R9 P13:R13 P17:R17 P21:R21 P25:R25 P29:R29 U29:W29 U25:W25 U21:W21 U17:W17 U13:W13 U9:W9 Z9 Z13 Z17 Z21 Z25 Z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semaine_P1_30">
                <anchor moveWithCells="1" sizeWithCells="1">
                  <from>
                    <xdr:col>28</xdr:col>
                    <xdr:colOff>542925</xdr:colOff>
                    <xdr:row>97</xdr:row>
                    <xdr:rowOff>104775</xdr:rowOff>
                  </from>
                  <to>
                    <xdr:col>30</xdr:col>
                    <xdr:colOff>714375</xdr:colOff>
                    <xdr:row>98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4489-6D0A-4204-A367-58EC5AF3CE70}">
  <sheetPr codeName="Feuil11"/>
  <dimension ref="A1:J13"/>
  <sheetViews>
    <sheetView workbookViewId="0">
      <selection sqref="A1:J1"/>
    </sheetView>
  </sheetViews>
  <sheetFormatPr baseColWidth="10" defaultColWidth="11.42578125" defaultRowHeight="12.75" x14ac:dyDescent="0.2"/>
  <cols>
    <col min="5" max="5" width="22.85546875" customWidth="1"/>
  </cols>
  <sheetData>
    <row r="1" spans="1:10" x14ac:dyDescent="0.2">
      <c r="A1" s="1252"/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30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0" x14ac:dyDescent="0.2">
      <c r="A3" s="41" t="s">
        <v>144</v>
      </c>
      <c r="B3" s="41">
        <v>1</v>
      </c>
      <c r="C3" s="42" t="s">
        <v>439</v>
      </c>
      <c r="D3" s="42">
        <v>0.22291666666666665</v>
      </c>
      <c r="E3" s="83" t="s">
        <v>4727</v>
      </c>
      <c r="F3" s="41">
        <v>1013</v>
      </c>
      <c r="G3" s="44" t="s">
        <v>13</v>
      </c>
      <c r="H3" s="747"/>
      <c r="I3" s="747"/>
      <c r="J3" s="41"/>
    </row>
    <row r="4" spans="1:10" x14ac:dyDescent="0.2">
      <c r="A4" s="41" t="s">
        <v>86</v>
      </c>
      <c r="B4" s="41">
        <v>1</v>
      </c>
      <c r="C4" s="42" t="s">
        <v>443</v>
      </c>
      <c r="D4" s="42">
        <v>0.2298611111111111</v>
      </c>
      <c r="E4" s="83" t="s">
        <v>4728</v>
      </c>
      <c r="F4" s="41">
        <v>1026</v>
      </c>
      <c r="G4" s="44" t="s">
        <v>18</v>
      </c>
      <c r="H4" s="747"/>
      <c r="I4" s="747"/>
      <c r="J4" s="41"/>
    </row>
    <row r="5" spans="1:10" x14ac:dyDescent="0.2">
      <c r="A5" s="41" t="s">
        <v>144</v>
      </c>
      <c r="B5" s="41">
        <v>2</v>
      </c>
      <c r="C5" s="42" t="s">
        <v>442</v>
      </c>
      <c r="D5" s="42">
        <v>0.23124999999999998</v>
      </c>
      <c r="E5" s="83" t="s">
        <v>4729</v>
      </c>
      <c r="F5" s="41">
        <v>1007</v>
      </c>
      <c r="G5" s="44" t="s">
        <v>13</v>
      </c>
      <c r="H5" s="747"/>
      <c r="I5" s="747"/>
      <c r="J5" s="41"/>
    </row>
    <row r="6" spans="1:10" x14ac:dyDescent="0.2">
      <c r="A6" s="41" t="s">
        <v>144</v>
      </c>
      <c r="B6" s="41">
        <v>3</v>
      </c>
      <c r="C6" s="42" t="s">
        <v>437</v>
      </c>
      <c r="D6" s="42">
        <v>0.24444444444444446</v>
      </c>
      <c r="E6" s="83" t="s">
        <v>4730</v>
      </c>
      <c r="F6" s="41">
        <v>1021</v>
      </c>
      <c r="G6" s="44" t="s">
        <v>18</v>
      </c>
      <c r="H6" s="747"/>
      <c r="I6" s="747"/>
      <c r="J6" s="41"/>
    </row>
    <row r="7" spans="1:10" x14ac:dyDescent="0.2">
      <c r="A7" s="41" t="s">
        <v>86</v>
      </c>
      <c r="B7" s="41">
        <v>2</v>
      </c>
      <c r="C7" s="42" t="s">
        <v>438</v>
      </c>
      <c r="D7" s="42">
        <v>0.24652777777777779</v>
      </c>
      <c r="E7" s="83" t="s">
        <v>4731</v>
      </c>
      <c r="F7" s="41">
        <v>1028</v>
      </c>
      <c r="G7" s="44" t="s">
        <v>13</v>
      </c>
      <c r="H7" s="747"/>
      <c r="I7" s="747"/>
      <c r="J7" s="41"/>
    </row>
    <row r="8" spans="1:10" x14ac:dyDescent="0.2">
      <c r="A8" s="41" t="s">
        <v>144</v>
      </c>
      <c r="B8" s="41">
        <v>4</v>
      </c>
      <c r="C8" s="42" t="s">
        <v>440</v>
      </c>
      <c r="D8" s="42">
        <v>0.2590277777777778</v>
      </c>
      <c r="E8" s="83" t="s">
        <v>4732</v>
      </c>
      <c r="F8" s="41">
        <v>1006</v>
      </c>
      <c r="G8" s="44" t="s">
        <v>18</v>
      </c>
      <c r="H8" s="747"/>
      <c r="I8" s="747"/>
      <c r="J8" s="41"/>
    </row>
    <row r="9" spans="1:10" x14ac:dyDescent="0.2">
      <c r="A9" s="41" t="s">
        <v>86</v>
      </c>
      <c r="B9" s="41">
        <v>3</v>
      </c>
      <c r="C9" s="42" t="s">
        <v>441</v>
      </c>
      <c r="D9" s="42">
        <v>0.26041666666666669</v>
      </c>
      <c r="E9" s="83" t="s">
        <v>4733</v>
      </c>
      <c r="F9" s="41">
        <v>1002</v>
      </c>
      <c r="G9" s="44" t="s">
        <v>13</v>
      </c>
      <c r="H9" s="747"/>
      <c r="I9" s="747"/>
      <c r="J9" s="41"/>
    </row>
    <row r="10" spans="1:10" x14ac:dyDescent="0.2">
      <c r="A10" s="41" t="s">
        <v>86</v>
      </c>
      <c r="B10" s="41">
        <v>4</v>
      </c>
      <c r="C10" s="42" t="s">
        <v>436</v>
      </c>
      <c r="D10" s="42">
        <v>0.27430555555555552</v>
      </c>
      <c r="E10" s="83" t="s">
        <v>4734</v>
      </c>
      <c r="F10" s="41">
        <v>1003</v>
      </c>
      <c r="G10" s="44" t="s">
        <v>18</v>
      </c>
      <c r="H10" s="747"/>
      <c r="I10" s="747"/>
      <c r="J10" s="41"/>
    </row>
    <row r="11" spans="1:10" x14ac:dyDescent="0.2">
      <c r="A11" s="41" t="s">
        <v>144</v>
      </c>
      <c r="B11" s="41">
        <v>5</v>
      </c>
      <c r="C11" s="42" t="s">
        <v>4735</v>
      </c>
      <c r="D11" s="42">
        <v>0.28750000000000003</v>
      </c>
      <c r="E11" s="83" t="s">
        <v>4736</v>
      </c>
      <c r="F11" s="41">
        <v>1029</v>
      </c>
      <c r="G11" s="44" t="s">
        <v>13</v>
      </c>
      <c r="H11" s="747"/>
      <c r="I11" s="747"/>
      <c r="J11" s="41"/>
    </row>
    <row r="12" spans="1:10" x14ac:dyDescent="0.2">
      <c r="A12" s="41"/>
      <c r="B12" s="41"/>
      <c r="C12" s="42"/>
      <c r="D12" s="42"/>
      <c r="E12" s="83"/>
      <c r="F12" s="41"/>
      <c r="G12" s="44"/>
      <c r="H12" s="747"/>
      <c r="I12" s="747"/>
      <c r="J12" s="41"/>
    </row>
    <row r="13" spans="1:10" x14ac:dyDescent="0.2">
      <c r="A13" s="745"/>
      <c r="B13" s="745"/>
      <c r="C13" s="746"/>
      <c r="D13" s="746"/>
      <c r="E13" s="84"/>
      <c r="F13" s="745"/>
      <c r="G13" s="46"/>
      <c r="H13" s="748"/>
      <c r="I13" s="748"/>
      <c r="J13" s="745"/>
    </row>
  </sheetData>
  <mergeCells count="1">
    <mergeCell ref="A1:J1"/>
  </mergeCells>
  <conditionalFormatting sqref="G3:G11 G13">
    <cfRule type="cellIs" dxfId="856" priority="8" stopIfTrue="1" operator="between">
      <formula>"r3"</formula>
      <formula>"r4"</formula>
    </cfRule>
    <cfRule type="cellIs" dxfId="855" priority="9" stopIfTrue="1" operator="between">
      <formula>"r5"</formula>
      <formula>"r6"</formula>
    </cfRule>
    <cfRule type="cellIs" dxfId="854" priority="10" stopIfTrue="1" operator="between">
      <formula>"r1"</formula>
      <formula>"r2"</formula>
    </cfRule>
  </conditionalFormatting>
  <conditionalFormatting sqref="H3:I13">
    <cfRule type="containsText" dxfId="853" priority="7" stopIfTrue="1" operator="containsText" text="X">
      <formula>NOT(ISERROR(SEARCH("X",H3)))</formula>
    </cfRule>
  </conditionalFormatting>
  <conditionalFormatting sqref="F3:F13">
    <cfRule type="expression" dxfId="852" priority="6">
      <formula>OR(H3="x",I3="x")</formula>
    </cfRule>
  </conditionalFormatting>
  <conditionalFormatting sqref="E3:E13">
    <cfRule type="expression" dxfId="851" priority="5">
      <formula>OR(H3="x",I3="x")</formula>
    </cfRule>
  </conditionalFormatting>
  <conditionalFormatting sqref="C3:D13">
    <cfRule type="expression" dxfId="850" priority="11">
      <formula>OR(H3="x",I3="x")</formula>
    </cfRule>
  </conditionalFormatting>
  <conditionalFormatting sqref="A3:B13">
    <cfRule type="expression" dxfId="849" priority="12">
      <formula>OR(I3="x",H3="x")</formula>
    </cfRule>
  </conditionalFormatting>
  <conditionalFormatting sqref="J3:J13">
    <cfRule type="containsText" dxfId="848" priority="4" stopIfTrue="1" operator="containsText" text="X">
      <formula>NOT(ISERROR(SEARCH("X",J3)))</formula>
    </cfRule>
  </conditionalFormatting>
  <conditionalFormatting sqref="G12">
    <cfRule type="cellIs" dxfId="847" priority="1" stopIfTrue="1" operator="between">
      <formula>"r3"</formula>
      <formula>"r4"</formula>
    </cfRule>
    <cfRule type="cellIs" dxfId="846" priority="2" stopIfTrue="1" operator="between">
      <formula>"r5"</formula>
      <formula>"r6"</formula>
    </cfRule>
    <cfRule type="cellIs" dxfId="845" priority="3" stopIfTrue="1" operator="between">
      <formula>"r1"</formula>
      <formula>"r2"</formula>
    </cfRule>
  </conditionalFormatting>
  <pageMargins left="0.7" right="0.7" top="0.75" bottom="0.75" header="0.3" footer="0.3"/>
  <pageSetup paperSize="9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30">
    <tabColor rgb="FFFFC000"/>
  </sheetPr>
  <dimension ref="A1:AL3948"/>
  <sheetViews>
    <sheetView topLeftCell="E1" zoomScale="30"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4.85546875" style="32" customWidth="1"/>
    <col min="11" max="11" width="12.42578125" style="32" customWidth="1"/>
    <col min="12" max="16" width="16.7109375" style="33" customWidth="1"/>
    <col min="17" max="17" width="16.7109375" style="32" customWidth="1"/>
    <col min="18" max="18" width="16.7109375" style="34" customWidth="1"/>
    <col min="19" max="26" width="16.7109375" style="32" customWidth="1"/>
    <col min="27" max="27" width="3.85546875" style="32" customWidth="1"/>
    <col min="28" max="28" width="16.7109375" style="62" customWidth="1"/>
    <col min="29" max="33" width="11.42578125" style="32" customWidth="1"/>
    <col min="34" max="16384" width="11.42578125" style="32"/>
  </cols>
  <sheetData>
    <row r="1" spans="1:38" ht="37.5" customHeight="1" x14ac:dyDescent="0.2">
      <c r="A1" s="1269" t="s">
        <v>4024</v>
      </c>
      <c r="B1" s="1277"/>
      <c r="C1" s="1277"/>
      <c r="D1" s="1277"/>
      <c r="E1" s="1277"/>
      <c r="F1" s="1277"/>
      <c r="G1" s="1277"/>
      <c r="H1" s="1277"/>
      <c r="I1" s="1277"/>
      <c r="J1" s="1277"/>
      <c r="K1" s="63" t="s">
        <v>4024</v>
      </c>
      <c r="L1" s="40"/>
      <c r="N1" s="59"/>
      <c r="Q1" s="61"/>
      <c r="R1" s="60"/>
    </row>
    <row r="2" spans="1:38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  <c r="AJ2"/>
      <c r="AK2"/>
      <c r="AL2"/>
    </row>
    <row r="3" spans="1:38" x14ac:dyDescent="0.2">
      <c r="A3" s="41" t="s">
        <v>144</v>
      </c>
      <c r="B3" s="41" t="s">
        <v>662</v>
      </c>
      <c r="C3" s="42">
        <f>D3-"0:20"</f>
        <v>0.16458333333333333</v>
      </c>
      <c r="D3" s="42">
        <v>0.17847222222222223</v>
      </c>
      <c r="E3" s="83" t="s">
        <v>500</v>
      </c>
      <c r="F3" s="41" t="str">
        <f>IF('Semaine P3old'!X13&lt;&gt;"",'Semaine P3old'!X13,"")</f>
        <v/>
      </c>
      <c r="G3" s="44" t="str">
        <f>IF('Semaine P3old'!X13&lt;&gt;"",'Semaine P3old'!A13,"")</f>
        <v/>
      </c>
      <c r="H3" s="41" t="str">
        <f>IF(F3="","",INDEX($L$3:$M$40,MATCH(F3,$L$3:$L$40,0),2))</f>
        <v/>
      </c>
      <c r="I3" s="41" t="str">
        <f>IF(F3="","",INDEX($L$3:$M$40,MATCH(F3,$L$3:$L$40,0),2))</f>
        <v/>
      </c>
      <c r="J3" s="43" t="s">
        <v>486</v>
      </c>
      <c r="L3" s="34">
        <v>1001</v>
      </c>
      <c r="M3" s="34" t="str">
        <f t="shared" ref="M3:M8" si="0">IF(WEEKDAY($A$1)=2,"X","")</f>
        <v/>
      </c>
      <c r="N3" s="34"/>
      <c r="O3" s="34"/>
      <c r="P3" s="34"/>
      <c r="Q3" s="34"/>
      <c r="S3" s="36"/>
      <c r="U3" s="62"/>
      <c r="W3" s="62"/>
      <c r="X3" s="62"/>
      <c r="AC3"/>
      <c r="AJ3"/>
      <c r="AK3"/>
      <c r="AL3"/>
    </row>
    <row r="4" spans="1:38" x14ac:dyDescent="0.2">
      <c r="A4" s="41" t="s">
        <v>86</v>
      </c>
      <c r="B4" s="41" t="s">
        <v>662</v>
      </c>
      <c r="C4" s="42">
        <f t="shared" ref="C4:C25" si="1">D4-"0:20"</f>
        <v>0.17777777777777776</v>
      </c>
      <c r="D4" s="42">
        <v>0.19166666666666665</v>
      </c>
      <c r="E4" s="83" t="s">
        <v>4737</v>
      </c>
      <c r="F4" s="41" t="str">
        <f>IF('Semaine P3old'!X9&lt;&gt;"",'Semaine P3old'!X9,"")</f>
        <v/>
      </c>
      <c r="G4" s="44" t="str">
        <f>IF('Semaine P3old'!X9&lt;&gt;"",'Semaine P3old'!A9,"")</f>
        <v/>
      </c>
      <c r="H4" s="41" t="str">
        <f t="shared" ref="H4:H23" si="2">IF(F4="","",INDEX($L$3:$M$40,MATCH(F4,$L$3:$L$40,0),2))</f>
        <v/>
      </c>
      <c r="I4" s="41" t="str">
        <f t="shared" ref="I4:I23" si="3">IF(F4="","",INDEX($L$3:$M$40,MATCH(F4,$L$3:$L$40,0),2))</f>
        <v/>
      </c>
      <c r="J4" s="45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S4" s="36"/>
      <c r="U4" s="77"/>
      <c r="V4" s="63"/>
      <c r="W4" s="62"/>
      <c r="X4" s="62"/>
      <c r="AC4"/>
      <c r="AJ4"/>
      <c r="AK4"/>
      <c r="AL4"/>
    </row>
    <row r="5" spans="1:38" x14ac:dyDescent="0.2">
      <c r="A5" s="41" t="s">
        <v>144</v>
      </c>
      <c r="B5" s="41" t="s">
        <v>665</v>
      </c>
      <c r="C5" s="42">
        <f t="shared" si="1"/>
        <v>0.18333333333333332</v>
      </c>
      <c r="D5" s="42">
        <v>0.19722222222222222</v>
      </c>
      <c r="E5" s="83" t="s">
        <v>4738</v>
      </c>
      <c r="F5" s="41" t="str">
        <f>IF('Semaine P3old'!S9&lt;&gt;"",'Semaine P3old'!S9,"")</f>
        <v/>
      </c>
      <c r="G5" s="44" t="str">
        <f>IF('Semaine P3old'!S9&lt;&gt;"",'Semaine P3old'!A9,"")</f>
        <v/>
      </c>
      <c r="H5" s="41" t="str">
        <f t="shared" si="2"/>
        <v/>
      </c>
      <c r="I5" s="41" t="str">
        <f t="shared" si="3"/>
        <v/>
      </c>
      <c r="J5" s="45" t="s">
        <v>486</v>
      </c>
      <c r="L5" s="34">
        <v>1003</v>
      </c>
      <c r="M5" s="34" t="str">
        <f t="shared" si="0"/>
        <v/>
      </c>
      <c r="N5" s="32"/>
      <c r="O5" s="62"/>
      <c r="P5" s="32"/>
      <c r="Q5" s="62"/>
      <c r="R5" s="62"/>
      <c r="U5" s="77"/>
      <c r="V5" s="64"/>
      <c r="W5" s="62"/>
      <c r="X5" s="62"/>
      <c r="AC5"/>
      <c r="AJ5"/>
      <c r="AK5"/>
      <c r="AL5"/>
    </row>
    <row r="6" spans="1:38" x14ac:dyDescent="0.2">
      <c r="A6" s="41" t="s">
        <v>86</v>
      </c>
      <c r="B6" s="41" t="s">
        <v>665</v>
      </c>
      <c r="C6" s="42">
        <f t="shared" si="1"/>
        <v>0.19166666666666668</v>
      </c>
      <c r="D6" s="42">
        <v>0.20555555555555557</v>
      </c>
      <c r="E6" s="83" t="s">
        <v>609</v>
      </c>
      <c r="F6" s="41" t="str">
        <f>IF('Semaine P3old'!X21&lt;&gt;"",'Semaine P3old'!X21,"")</f>
        <v/>
      </c>
      <c r="G6" s="44" t="str">
        <f>IF('Semaine P3old'!X21&lt;&gt;"",'Semaine P3old'!A21,"")</f>
        <v/>
      </c>
      <c r="H6" s="41" t="str">
        <f t="shared" si="2"/>
        <v/>
      </c>
      <c r="I6" s="41" t="str">
        <f t="shared" si="3"/>
        <v/>
      </c>
      <c r="J6" s="45" t="s">
        <v>486</v>
      </c>
      <c r="L6" s="34">
        <v>1004</v>
      </c>
      <c r="M6" s="34" t="str">
        <f t="shared" si="0"/>
        <v/>
      </c>
      <c r="N6" s="32"/>
      <c r="O6" s="32"/>
      <c r="P6" s="63"/>
      <c r="Q6" s="62"/>
      <c r="R6" s="62"/>
      <c r="U6" s="77"/>
      <c r="W6" s="62"/>
      <c r="X6" s="62"/>
      <c r="AC6"/>
      <c r="AJ6"/>
      <c r="AK6"/>
      <c r="AL6"/>
    </row>
    <row r="7" spans="1:38" x14ac:dyDescent="0.2">
      <c r="A7" s="41" t="s">
        <v>144</v>
      </c>
      <c r="B7" s="41" t="s">
        <v>667</v>
      </c>
      <c r="C7" s="42">
        <f t="shared" si="1"/>
        <v>0.19236111111111112</v>
      </c>
      <c r="D7" s="42">
        <v>0.20625000000000002</v>
      </c>
      <c r="E7" s="83" t="s">
        <v>4642</v>
      </c>
      <c r="F7" s="41" t="str">
        <f>IF('Semaine P3old'!S13&lt;&gt;"",'Semaine P3old'!S13,"")</f>
        <v/>
      </c>
      <c r="G7" s="44" t="str">
        <f>IF('Semaine P3old'!S13&lt;&gt;"",'Semaine P3old'!A13,"")</f>
        <v/>
      </c>
      <c r="H7" s="41" t="str">
        <f t="shared" si="2"/>
        <v/>
      </c>
      <c r="I7" s="41" t="str">
        <f t="shared" si="3"/>
        <v/>
      </c>
      <c r="J7" s="668" t="s">
        <v>491</v>
      </c>
      <c r="L7" s="34">
        <v>1005</v>
      </c>
      <c r="M7" s="34" t="str">
        <f t="shared" si="0"/>
        <v/>
      </c>
      <c r="N7" s="32"/>
      <c r="O7" s="32"/>
      <c r="P7" s="64"/>
      <c r="Q7" s="62"/>
      <c r="R7" s="62"/>
      <c r="U7" s="77"/>
      <c r="W7" s="62"/>
      <c r="X7" s="62"/>
      <c r="AC7"/>
      <c r="AJ7"/>
      <c r="AK7"/>
      <c r="AL7"/>
    </row>
    <row r="8" spans="1:38" x14ac:dyDescent="0.2">
      <c r="A8" s="41" t="s">
        <v>144</v>
      </c>
      <c r="B8" s="41" t="s">
        <v>617</v>
      </c>
      <c r="C8" s="42">
        <f t="shared" si="1"/>
        <v>0.19583333333333333</v>
      </c>
      <c r="D8" s="42">
        <v>0.20972222222222223</v>
      </c>
      <c r="E8" s="83" t="s">
        <v>493</v>
      </c>
      <c r="F8" s="41" t="str">
        <f>IF('Semaine P3old'!N9&lt;&gt;"",'Semaine P3old'!N9,"")</f>
        <v/>
      </c>
      <c r="G8" s="44" t="str">
        <f>IF('Semaine P3old'!N9&lt;&gt;"",'Semaine P3old'!A9,"")</f>
        <v/>
      </c>
      <c r="H8" s="41" t="str">
        <f t="shared" si="2"/>
        <v/>
      </c>
      <c r="I8" s="41" t="str">
        <f t="shared" si="3"/>
        <v/>
      </c>
      <c r="J8" s="45" t="s">
        <v>486</v>
      </c>
      <c r="L8" s="34">
        <v>1006</v>
      </c>
      <c r="M8" s="34" t="str">
        <f t="shared" si="0"/>
        <v/>
      </c>
      <c r="N8" s="32"/>
      <c r="O8" s="32"/>
      <c r="P8" s="32"/>
      <c r="Q8" s="62"/>
      <c r="R8" s="62"/>
      <c r="U8" s="77"/>
      <c r="W8" s="62"/>
      <c r="X8" s="62"/>
      <c r="AC8"/>
      <c r="AJ8"/>
      <c r="AK8"/>
      <c r="AL8"/>
    </row>
    <row r="9" spans="1:38" x14ac:dyDescent="0.2">
      <c r="A9" s="41" t="s">
        <v>86</v>
      </c>
      <c r="B9" s="41" t="s">
        <v>667</v>
      </c>
      <c r="C9" s="42">
        <f t="shared" si="1"/>
        <v>0.20069444444444445</v>
      </c>
      <c r="D9" s="42">
        <v>0.21458333333333335</v>
      </c>
      <c r="E9" s="83" t="s">
        <v>4739</v>
      </c>
      <c r="F9" s="41" t="str">
        <f>IF('Semaine P3old'!S21&lt;&gt;"",'Semaine P3old'!S21,"")</f>
        <v/>
      </c>
      <c r="G9" s="44" t="str">
        <f>IF('Semaine P3old'!S21&lt;&gt;"",'Semaine P3old'!A21,"")</f>
        <v/>
      </c>
      <c r="H9" s="41" t="str">
        <f t="shared" si="2"/>
        <v/>
      </c>
      <c r="I9" s="41" t="str">
        <f t="shared" si="3"/>
        <v/>
      </c>
      <c r="J9" s="45" t="s">
        <v>486</v>
      </c>
      <c r="L9" s="34">
        <v>1007</v>
      </c>
      <c r="M9" s="34" t="str">
        <f t="shared" ref="M9:M14" si="4">IF(WEEKDAY($A$1)=3,"X","")</f>
        <v/>
      </c>
      <c r="N9" s="32"/>
      <c r="O9" s="32"/>
      <c r="P9" s="32"/>
      <c r="Q9" s="62"/>
      <c r="R9" s="62"/>
      <c r="U9" s="77"/>
      <c r="W9" s="62"/>
      <c r="X9" s="62"/>
      <c r="AC9"/>
      <c r="AJ9"/>
      <c r="AK9"/>
      <c r="AL9"/>
    </row>
    <row r="10" spans="1:38" x14ac:dyDescent="0.2">
      <c r="A10" s="41" t="s">
        <v>144</v>
      </c>
      <c r="B10" s="41" t="s">
        <v>670</v>
      </c>
      <c r="C10" s="42">
        <f t="shared" si="1"/>
        <v>0.20624999999999999</v>
      </c>
      <c r="D10" s="42">
        <v>0.22013888888888888</v>
      </c>
      <c r="E10" s="83" t="s">
        <v>648</v>
      </c>
      <c r="F10" s="41" t="str">
        <f>IF('Semaine P3old'!N13&lt;&gt;"",'Semaine P3old'!N13,"")</f>
        <v/>
      </c>
      <c r="G10" s="44" t="str">
        <f>IF('Semaine P3old'!N13&lt;&gt;"",'Semaine P3old'!A13,"")</f>
        <v/>
      </c>
      <c r="H10" s="41" t="str">
        <f t="shared" si="2"/>
        <v/>
      </c>
      <c r="I10" s="41" t="str">
        <f t="shared" si="3"/>
        <v/>
      </c>
      <c r="J10" s="668" t="s">
        <v>491</v>
      </c>
      <c r="L10" s="34">
        <v>1008</v>
      </c>
      <c r="M10" s="34" t="str">
        <f t="shared" si="4"/>
        <v/>
      </c>
      <c r="N10" s="32"/>
      <c r="O10" s="32"/>
      <c r="P10" s="32"/>
      <c r="Q10" s="62"/>
      <c r="R10" s="62"/>
      <c r="U10" s="77"/>
      <c r="W10" s="62"/>
      <c r="X10" s="62"/>
      <c r="AC10"/>
      <c r="AJ10"/>
      <c r="AK10"/>
      <c r="AL10"/>
    </row>
    <row r="11" spans="1:38" x14ac:dyDescent="0.2">
      <c r="A11" s="41" t="s">
        <v>86</v>
      </c>
      <c r="B11" s="41" t="s">
        <v>617</v>
      </c>
      <c r="C11" s="42">
        <f t="shared" si="1"/>
        <v>0.20833333333333331</v>
      </c>
      <c r="D11" s="42">
        <v>0.22222222222222221</v>
      </c>
      <c r="E11" s="83" t="s">
        <v>4740</v>
      </c>
      <c r="F11" s="41">
        <f>IF('Semaine P3old'!I9&lt;&gt;"",'Semaine P3old'!I9,"")</f>
        <v>1018</v>
      </c>
      <c r="G11" s="44" t="str">
        <f>IF('Semaine P3old'!I9&lt;&gt;"",'Semaine P3old'!A9,"")</f>
        <v>R6</v>
      </c>
      <c r="H11" s="41" t="str">
        <f t="shared" si="2"/>
        <v/>
      </c>
      <c r="I11" s="41" t="str">
        <f t="shared" si="3"/>
        <v/>
      </c>
      <c r="J11" s="45" t="s">
        <v>486</v>
      </c>
      <c r="L11" s="34">
        <v>1009</v>
      </c>
      <c r="M11" s="34" t="str">
        <f t="shared" si="4"/>
        <v/>
      </c>
      <c r="N11" s="32"/>
      <c r="O11" s="32"/>
      <c r="P11" s="32"/>
      <c r="Q11" s="62"/>
      <c r="R11" s="62"/>
      <c r="U11" s="77"/>
      <c r="V11" s="63"/>
      <c r="W11" s="62"/>
      <c r="X11" s="62"/>
      <c r="AC11"/>
      <c r="AJ11"/>
      <c r="AK11"/>
      <c r="AL11"/>
    </row>
    <row r="12" spans="1:38" x14ac:dyDescent="0.2">
      <c r="A12" s="41" t="s">
        <v>144</v>
      </c>
      <c r="B12" s="41" t="s">
        <v>672</v>
      </c>
      <c r="C12" s="42">
        <f t="shared" si="1"/>
        <v>0.21111111111111111</v>
      </c>
      <c r="D12" s="42">
        <v>0.22500000000000001</v>
      </c>
      <c r="E12" s="83" t="s">
        <v>4741</v>
      </c>
      <c r="F12" s="41">
        <f>IF('Semaine P3old'!N21&lt;&gt;"",'Semaine P3old'!N21,"")</f>
        <v>1004</v>
      </c>
      <c r="G12" s="44" t="str">
        <f>IF('Semaine P3old'!N21&lt;&gt;"",'Semaine P3old'!A21,"")</f>
        <v>R3</v>
      </c>
      <c r="H12" s="41" t="str">
        <f t="shared" si="2"/>
        <v/>
      </c>
      <c r="I12" s="41" t="str">
        <f t="shared" si="3"/>
        <v/>
      </c>
      <c r="J12" s="45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U12" s="77"/>
      <c r="V12" s="64"/>
      <c r="W12" s="62"/>
      <c r="X12" s="62"/>
      <c r="AC12"/>
      <c r="AJ12"/>
      <c r="AK12"/>
      <c r="AL12"/>
    </row>
    <row r="13" spans="1:38" x14ac:dyDescent="0.2">
      <c r="A13" s="41" t="s">
        <v>86</v>
      </c>
      <c r="B13" s="41" t="s">
        <v>670</v>
      </c>
      <c r="C13" s="42">
        <f t="shared" si="1"/>
        <v>0.21458333333333332</v>
      </c>
      <c r="D13" s="42">
        <v>0.22847222222222222</v>
      </c>
      <c r="E13" s="83" t="s">
        <v>4742</v>
      </c>
      <c r="F13" s="41" t="str">
        <f>IF('Semaine P3old'!X29&lt;&gt;"",'Semaine P3old'!X29,"")</f>
        <v/>
      </c>
      <c r="G13" s="44" t="str">
        <f>IF('Semaine P3old'!X29&lt;&gt;"",'Semaine P3old'!A29,"")</f>
        <v/>
      </c>
      <c r="H13" s="41" t="str">
        <f t="shared" si="2"/>
        <v/>
      </c>
      <c r="I13" s="41" t="str">
        <f t="shared" si="3"/>
        <v/>
      </c>
      <c r="J13" s="45" t="s">
        <v>486</v>
      </c>
      <c r="L13" s="34">
        <v>1011</v>
      </c>
      <c r="M13" s="34" t="str">
        <f t="shared" si="4"/>
        <v/>
      </c>
      <c r="N13" s="32"/>
      <c r="O13" s="32"/>
      <c r="P13" s="64"/>
      <c r="Q13" s="62"/>
      <c r="R13" s="62"/>
      <c r="U13" s="77"/>
      <c r="W13" s="62"/>
      <c r="X13" s="62"/>
      <c r="AC13"/>
      <c r="AJ13"/>
      <c r="AK13"/>
      <c r="AL13"/>
    </row>
    <row r="14" spans="1:38" x14ac:dyDescent="0.2">
      <c r="A14" s="41" t="s">
        <v>86</v>
      </c>
      <c r="B14" s="41" t="s">
        <v>672</v>
      </c>
      <c r="C14" s="42">
        <f>D14-"0:20"</f>
        <v>0.21944444444444441</v>
      </c>
      <c r="D14" s="42">
        <v>0.23333333333333331</v>
      </c>
      <c r="E14" s="83" t="s">
        <v>498</v>
      </c>
      <c r="F14" s="41">
        <f>IF('Semaine P3old'!I21&lt;&gt;"",'Semaine P3old'!I21,"")</f>
        <v>1002</v>
      </c>
      <c r="G14" s="44" t="str">
        <f>IF('Semaine P3old'!I21&lt;&gt;"",'Semaine P3old'!A21,"")</f>
        <v>R3</v>
      </c>
      <c r="H14" s="41" t="str">
        <f t="shared" si="2"/>
        <v/>
      </c>
      <c r="I14" s="41" t="str">
        <f t="shared" si="3"/>
        <v/>
      </c>
      <c r="J14" s="45" t="s">
        <v>4743</v>
      </c>
      <c r="L14" s="34">
        <v>1012</v>
      </c>
      <c r="M14" s="34" t="str">
        <f t="shared" si="4"/>
        <v/>
      </c>
      <c r="N14" s="32"/>
      <c r="O14" s="32"/>
      <c r="P14" s="32"/>
      <c r="Q14" s="62"/>
      <c r="R14" s="62"/>
      <c r="U14" s="77"/>
      <c r="W14" s="62"/>
      <c r="X14" s="62"/>
      <c r="AC14"/>
      <c r="AJ14"/>
      <c r="AK14"/>
      <c r="AL14"/>
    </row>
    <row r="15" spans="1:38" x14ac:dyDescent="0.2">
      <c r="A15" s="41" t="s">
        <v>144</v>
      </c>
      <c r="B15" s="41" t="s">
        <v>674</v>
      </c>
      <c r="C15" s="42">
        <f>D15-"0:20"</f>
        <v>0.22430555555555556</v>
      </c>
      <c r="D15" s="42">
        <v>0.23819444444444446</v>
      </c>
      <c r="E15" s="83" t="s">
        <v>606</v>
      </c>
      <c r="F15" s="41" t="str">
        <f>IF('Semaine P3old'!I13&lt;&gt;"",'Semaine P3old'!I13,"")</f>
        <v/>
      </c>
      <c r="G15" s="44" t="str">
        <f>IF('Semaine P3old'!I13&lt;&gt;"",'Semaine P3old'!A13,"")</f>
        <v/>
      </c>
      <c r="H15" s="41" t="str">
        <f t="shared" si="2"/>
        <v/>
      </c>
      <c r="I15" s="41" t="str">
        <f t="shared" si="3"/>
        <v/>
      </c>
      <c r="J15" s="668" t="s">
        <v>491</v>
      </c>
      <c r="L15" s="34">
        <v>1013</v>
      </c>
      <c r="M15" s="34" t="str">
        <f t="shared" ref="M15:M20" si="5">IF(WEEKDAY($A$1)=4,"X","")</f>
        <v/>
      </c>
      <c r="N15" s="32"/>
      <c r="O15" s="32"/>
      <c r="P15" s="32"/>
      <c r="Q15" s="62"/>
      <c r="R15" s="62"/>
      <c r="U15" s="77"/>
      <c r="W15" s="62"/>
      <c r="X15" s="62"/>
      <c r="AC15"/>
      <c r="AJ15"/>
      <c r="AK15"/>
      <c r="AL15"/>
    </row>
    <row r="16" spans="1:38" x14ac:dyDescent="0.2">
      <c r="A16" s="41" t="s">
        <v>86</v>
      </c>
      <c r="B16" s="41" t="s">
        <v>674</v>
      </c>
      <c r="C16" s="42">
        <f>D16-"0:20"</f>
        <v>0.22500000000000001</v>
      </c>
      <c r="D16" s="42">
        <v>0.2388888888888889</v>
      </c>
      <c r="E16" s="83" t="s">
        <v>607</v>
      </c>
      <c r="F16" s="41" t="str">
        <f>IF('Semaine P3old'!X17&lt;&gt;"",'Semaine P3old'!X17,"")</f>
        <v/>
      </c>
      <c r="G16" s="44" t="str">
        <f>IF('Semaine P3old'!X17&lt;&gt;"",'Semaine P3old'!A17,"")</f>
        <v/>
      </c>
      <c r="H16" s="41" t="str">
        <f t="shared" si="2"/>
        <v/>
      </c>
      <c r="I16" s="41" t="str">
        <f t="shared" si="3"/>
        <v/>
      </c>
      <c r="J16" s="45" t="s">
        <v>486</v>
      </c>
      <c r="L16" s="34">
        <v>1014</v>
      </c>
      <c r="M16" s="34" t="str">
        <f t="shared" si="5"/>
        <v/>
      </c>
      <c r="N16" s="32"/>
      <c r="O16" s="32"/>
      <c r="P16" s="32"/>
      <c r="Q16" s="62"/>
      <c r="R16" s="62"/>
      <c r="U16" s="77"/>
      <c r="W16" s="62"/>
      <c r="X16" s="62"/>
      <c r="AC16"/>
      <c r="AJ16"/>
      <c r="AK16"/>
      <c r="AL16"/>
    </row>
    <row r="17" spans="1:38" x14ac:dyDescent="0.2">
      <c r="A17" s="41" t="s">
        <v>144</v>
      </c>
      <c r="B17" s="41" t="s">
        <v>622</v>
      </c>
      <c r="C17" s="42">
        <f t="shared" si="1"/>
        <v>0.2326388888888889</v>
      </c>
      <c r="D17" s="42">
        <v>0.24652777777777779</v>
      </c>
      <c r="E17" s="83" t="s">
        <v>4682</v>
      </c>
      <c r="F17" s="41" t="str">
        <f>IF('Semaine P3old'!X25&lt;&gt;"",'Semaine P3old'!X25,"")</f>
        <v/>
      </c>
      <c r="G17" s="44" t="str">
        <f>IF('Semaine P3old'!X25&lt;&gt;"",'Semaine P3old'!A25,"")</f>
        <v/>
      </c>
      <c r="H17" s="41" t="str">
        <f t="shared" si="2"/>
        <v/>
      </c>
      <c r="I17" s="41" t="str">
        <f t="shared" si="3"/>
        <v/>
      </c>
      <c r="J17" s="45" t="s">
        <v>486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U17" s="77"/>
      <c r="V17" s="63"/>
      <c r="W17" s="62"/>
      <c r="X17" s="62"/>
      <c r="AC17"/>
      <c r="AJ17"/>
      <c r="AK17"/>
      <c r="AL17"/>
    </row>
    <row r="18" spans="1:38" x14ac:dyDescent="0.2">
      <c r="A18" s="41" t="s">
        <v>86</v>
      </c>
      <c r="B18" s="41" t="s">
        <v>622</v>
      </c>
      <c r="C18" s="42">
        <f t="shared" si="1"/>
        <v>0.23402777777777778</v>
      </c>
      <c r="D18" s="42">
        <v>0.24791666666666667</v>
      </c>
      <c r="E18" s="83" t="s">
        <v>497</v>
      </c>
      <c r="F18" s="41" t="str">
        <f>IF('Semaine P3old'!S29&lt;&gt;"",'Semaine P3old'!S29,"")</f>
        <v/>
      </c>
      <c r="G18" s="44" t="str">
        <f>IF('Semaine P3old'!S29&lt;&gt;"",'Semaine P3old'!A29,"")</f>
        <v/>
      </c>
      <c r="H18" s="41" t="str">
        <f t="shared" si="2"/>
        <v/>
      </c>
      <c r="I18" s="41" t="str">
        <f t="shared" si="3"/>
        <v/>
      </c>
      <c r="J18" s="45" t="s">
        <v>486</v>
      </c>
      <c r="L18" s="34">
        <v>1016</v>
      </c>
      <c r="M18" s="34" t="str">
        <f t="shared" si="5"/>
        <v/>
      </c>
      <c r="N18" s="32"/>
      <c r="O18" s="32"/>
      <c r="P18" s="63"/>
      <c r="Q18" s="62"/>
      <c r="R18" s="62"/>
      <c r="U18" s="77"/>
      <c r="W18" s="62"/>
      <c r="X18" s="62"/>
      <c r="AC18"/>
      <c r="AJ18"/>
      <c r="AK18"/>
      <c r="AL18"/>
    </row>
    <row r="19" spans="1:38" x14ac:dyDescent="0.2">
      <c r="A19" s="41" t="s">
        <v>144</v>
      </c>
      <c r="B19" s="41" t="s">
        <v>677</v>
      </c>
      <c r="C19" s="42">
        <f t="shared" si="1"/>
        <v>0.23749999999999999</v>
      </c>
      <c r="D19" s="42">
        <v>0.25138888888888888</v>
      </c>
      <c r="E19" s="83" t="s">
        <v>4744</v>
      </c>
      <c r="F19" s="41" t="str">
        <f>IF('Semaine P3old'!S17&lt;&gt;"",'Semaine P3old'!S17,"")</f>
        <v/>
      </c>
      <c r="G19" s="44" t="str">
        <f>IF('Semaine P3old'!S17&lt;&gt;"",'Semaine P3old'!A17,"")</f>
        <v/>
      </c>
      <c r="H19" s="41" t="str">
        <f t="shared" si="2"/>
        <v/>
      </c>
      <c r="I19" s="41" t="str">
        <f t="shared" si="3"/>
        <v/>
      </c>
      <c r="J19" s="668" t="s">
        <v>491</v>
      </c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U19" s="77"/>
      <c r="V19" s="64"/>
      <c r="W19" s="62"/>
      <c r="X19" s="62"/>
      <c r="AC19"/>
      <c r="AJ19"/>
      <c r="AK19"/>
      <c r="AL19"/>
    </row>
    <row r="20" spans="1:38" x14ac:dyDescent="0.2">
      <c r="A20" s="41" t="s">
        <v>86</v>
      </c>
      <c r="B20" s="41" t="s">
        <v>677</v>
      </c>
      <c r="C20" s="42">
        <f t="shared" si="1"/>
        <v>0.24375000000000002</v>
      </c>
      <c r="D20" s="42">
        <v>0.25763888888888892</v>
      </c>
      <c r="E20" s="83" t="s">
        <v>4745</v>
      </c>
      <c r="F20" s="41" t="str">
        <f>IF('Semaine P3old'!S25&lt;&gt;"",'Semaine P3old'!S25,"")</f>
        <v/>
      </c>
      <c r="G20" s="44" t="str">
        <f>IF('Semaine P3old'!S25&lt;&gt;"",'Semaine P3old'!A25,"")</f>
        <v/>
      </c>
      <c r="H20" s="41" t="str">
        <f t="shared" si="2"/>
        <v/>
      </c>
      <c r="I20" s="41" t="str">
        <f t="shared" si="3"/>
        <v/>
      </c>
      <c r="J20" s="45" t="s">
        <v>486</v>
      </c>
      <c r="L20" s="34">
        <v>1018</v>
      </c>
      <c r="M20" s="34" t="str">
        <f t="shared" si="5"/>
        <v/>
      </c>
      <c r="N20" s="32"/>
      <c r="O20" s="32"/>
      <c r="P20" s="64"/>
      <c r="Q20" s="62"/>
      <c r="R20" s="62"/>
      <c r="U20" s="77"/>
      <c r="W20" s="62"/>
      <c r="X20" s="62"/>
      <c r="AC20"/>
      <c r="AJ20"/>
      <c r="AK20"/>
      <c r="AL20"/>
    </row>
    <row r="21" spans="1:38" x14ac:dyDescent="0.2">
      <c r="A21" s="41" t="s">
        <v>144</v>
      </c>
      <c r="B21" s="41" t="s">
        <v>679</v>
      </c>
      <c r="C21" s="42">
        <f>D21-"0:20"</f>
        <v>0.24722222222222223</v>
      </c>
      <c r="D21" s="42">
        <v>0.26111111111111113</v>
      </c>
      <c r="E21" s="83" t="s">
        <v>4644</v>
      </c>
      <c r="F21" s="41" t="str">
        <f>IF('Semaine P3old'!N25&lt;&gt;"",'Semaine P3old'!N25,"")</f>
        <v/>
      </c>
      <c r="G21" s="44" t="str">
        <f>IF('Semaine P3old'!N25&lt;&gt;"",'Semaine P3old'!A25,"")</f>
        <v/>
      </c>
      <c r="H21" s="41" t="str">
        <f t="shared" si="2"/>
        <v/>
      </c>
      <c r="I21" s="41" t="str">
        <f t="shared" si="3"/>
        <v/>
      </c>
      <c r="J21" s="45" t="s">
        <v>486</v>
      </c>
      <c r="L21" s="34">
        <v>1019</v>
      </c>
      <c r="M21" s="34" t="str">
        <f t="shared" ref="M21:M26" si="6">IF(WEEKDAY($A$1)=5,"X","")</f>
        <v/>
      </c>
      <c r="N21" s="32"/>
      <c r="O21" s="32"/>
      <c r="P21" s="32"/>
      <c r="Q21" s="62"/>
      <c r="R21" s="62"/>
      <c r="U21" s="77"/>
      <c r="W21" s="62"/>
      <c r="X21" s="62"/>
      <c r="AC21"/>
      <c r="AJ21"/>
      <c r="AK21"/>
      <c r="AL21"/>
    </row>
    <row r="22" spans="1:38" x14ac:dyDescent="0.2">
      <c r="A22" s="41" t="s">
        <v>86</v>
      </c>
      <c r="B22" s="41" t="s">
        <v>679</v>
      </c>
      <c r="C22" s="42">
        <f t="shared" si="1"/>
        <v>0.25972222222222219</v>
      </c>
      <c r="D22" s="42">
        <v>0.27361111111111108</v>
      </c>
      <c r="E22" s="83" t="s">
        <v>526</v>
      </c>
      <c r="F22" s="41">
        <f>IF('Semaine P3old'!I25&lt;&gt;"",'Semaine P3old'!I25,"")</f>
        <v>1020</v>
      </c>
      <c r="G22" s="44" t="str">
        <f>IF('Semaine P3old'!I25&lt;&gt;"",'Semaine P3old'!A25,"")</f>
        <v>R2</v>
      </c>
      <c r="H22" s="41" t="str">
        <f t="shared" si="2"/>
        <v/>
      </c>
      <c r="I22" s="41" t="str">
        <f t="shared" si="3"/>
        <v/>
      </c>
      <c r="J22" s="45" t="s">
        <v>486</v>
      </c>
      <c r="L22" s="34">
        <v>1020</v>
      </c>
      <c r="M22" s="34" t="str">
        <f t="shared" si="6"/>
        <v/>
      </c>
      <c r="N22" s="32"/>
      <c r="O22" s="32"/>
      <c r="P22" s="32"/>
      <c r="Q22" s="62"/>
      <c r="R22" s="62"/>
      <c r="U22" s="77"/>
      <c r="W22" s="62"/>
      <c r="X22" s="62"/>
      <c r="AC22"/>
      <c r="AJ22"/>
      <c r="AK22"/>
      <c r="AL22"/>
    </row>
    <row r="23" spans="1:38" ht="13.5" thickBot="1" x14ac:dyDescent="0.25">
      <c r="A23" s="361" t="s">
        <v>144</v>
      </c>
      <c r="B23" s="361">
        <v>11</v>
      </c>
      <c r="C23" s="672">
        <f t="shared" si="1"/>
        <v>0.26249999999999996</v>
      </c>
      <c r="D23" s="672">
        <v>0.27638888888888885</v>
      </c>
      <c r="E23" s="456" t="s">
        <v>4746</v>
      </c>
      <c r="F23" s="361" t="str">
        <f>IF('Semaine P3old'!N17&lt;&gt;"",'Semaine P3old'!N17,"")</f>
        <v/>
      </c>
      <c r="G23" s="361" t="str">
        <f>IF('Semaine P3old'!N17&lt;&gt;"",'Semaine P3old'!A17,"")</f>
        <v/>
      </c>
      <c r="H23" s="361" t="str">
        <f t="shared" si="2"/>
        <v/>
      </c>
      <c r="I23" s="361" t="str">
        <f t="shared" si="3"/>
        <v/>
      </c>
      <c r="J23" s="673" t="s">
        <v>491</v>
      </c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U23" s="77"/>
      <c r="W23" s="62"/>
      <c r="X23" s="62"/>
      <c r="AC23"/>
      <c r="AJ23"/>
      <c r="AK23"/>
      <c r="AL23"/>
    </row>
    <row r="24" spans="1:38" ht="13.5" thickTop="1" x14ac:dyDescent="0.2">
      <c r="A24" s="41" t="s">
        <v>86</v>
      </c>
      <c r="B24" s="41">
        <v>5</v>
      </c>
      <c r="C24" s="42">
        <f t="shared" si="1"/>
        <v>0.62222222222222234</v>
      </c>
      <c r="D24" s="42">
        <v>0.63611111111111118</v>
      </c>
      <c r="E24" s="455" t="s">
        <v>4747</v>
      </c>
      <c r="F24" s="41"/>
      <c r="G24" s="41"/>
      <c r="H24" s="41"/>
      <c r="I24" s="41" t="str">
        <f>IF(F24="","",INDEX($L$37:$M$73,MATCH(F24,$L$37:$L$73,0),2))</f>
        <v/>
      </c>
      <c r="J24" s="437"/>
      <c r="L24" s="34">
        <v>1022</v>
      </c>
      <c r="M24" s="34" t="str">
        <f t="shared" si="6"/>
        <v/>
      </c>
      <c r="N24" s="34"/>
      <c r="O24" s="34"/>
      <c r="P24" s="34"/>
      <c r="Q24" s="34"/>
      <c r="S24" s="36"/>
      <c r="U24" s="77"/>
      <c r="V24" s="64"/>
      <c r="W24" s="62"/>
      <c r="X24" s="62"/>
      <c r="AC24"/>
      <c r="AJ24"/>
      <c r="AK24"/>
      <c r="AL24"/>
    </row>
    <row r="25" spans="1:38" x14ac:dyDescent="0.2">
      <c r="A25" s="41" t="s">
        <v>86</v>
      </c>
      <c r="B25" s="41">
        <v>8</v>
      </c>
      <c r="C25" s="42">
        <f t="shared" si="1"/>
        <v>0.64930555555555558</v>
      </c>
      <c r="D25" s="42">
        <v>0.66319444444444442</v>
      </c>
      <c r="E25" s="83" t="s">
        <v>501</v>
      </c>
      <c r="F25" s="41"/>
      <c r="G25" s="44"/>
      <c r="H25" s="41"/>
      <c r="I25" s="41" t="str">
        <f>IF(F25="","",INDEX($L$37:$M$73,MATCH(F25,$L$37:$L$73,0),2))</f>
        <v/>
      </c>
      <c r="J25" s="45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U25" s="77"/>
      <c r="W25" s="62"/>
      <c r="X25" s="62"/>
      <c r="AC25"/>
      <c r="AJ25"/>
      <c r="AK25"/>
      <c r="AL25"/>
    </row>
    <row r="26" spans="1:38" s="90" customFormat="1" x14ac:dyDescent="0.2">
      <c r="L26" s="34">
        <v>1024</v>
      </c>
      <c r="M26" s="34" t="str">
        <f t="shared" si="6"/>
        <v/>
      </c>
      <c r="AB26" s="137"/>
    </row>
    <row r="27" spans="1:38" s="90" customFormat="1" x14ac:dyDescent="0.2">
      <c r="L27" s="34">
        <v>1025</v>
      </c>
      <c r="M27" s="34" t="str">
        <f t="shared" ref="M27:M32" si="7">IF(WEEKDAY($A$1)=6,"X","")</f>
        <v>X</v>
      </c>
      <c r="AB27" s="137"/>
    </row>
    <row r="28" spans="1:38" s="90" customFormat="1" x14ac:dyDescent="0.2">
      <c r="L28" s="34">
        <v>1026</v>
      </c>
      <c r="M28" s="34" t="str">
        <f t="shared" si="7"/>
        <v>X</v>
      </c>
      <c r="AB28" s="137"/>
    </row>
    <row r="29" spans="1:38" s="90" customFormat="1" x14ac:dyDescent="0.2">
      <c r="L29" s="34">
        <v>1027</v>
      </c>
      <c r="M29" s="34" t="str">
        <f t="shared" si="7"/>
        <v>X</v>
      </c>
      <c r="AB29" s="137"/>
    </row>
    <row r="30" spans="1:38" s="90" customFormat="1" x14ac:dyDescent="0.2">
      <c r="L30" s="34">
        <v>1028</v>
      </c>
      <c r="M30" s="34" t="str">
        <f t="shared" si="7"/>
        <v>X</v>
      </c>
      <c r="AB30" s="137"/>
    </row>
    <row r="31" spans="1:38" s="90" customFormat="1" x14ac:dyDescent="0.2">
      <c r="L31" s="34">
        <v>1029</v>
      </c>
      <c r="M31" s="34" t="str">
        <f t="shared" si="7"/>
        <v>X</v>
      </c>
      <c r="AB31" s="137"/>
    </row>
    <row r="32" spans="1:38" s="90" customFormat="1" x14ac:dyDescent="0.2">
      <c r="A32" s="37"/>
      <c r="B32" s="37"/>
      <c r="L32" s="34">
        <v>1030</v>
      </c>
      <c r="M32" s="34" t="str">
        <f t="shared" si="7"/>
        <v>X</v>
      </c>
      <c r="AB32" s="137"/>
    </row>
    <row r="33" spans="3:28" s="90" customFormat="1" x14ac:dyDescent="0.2">
      <c r="L33" s="34">
        <v>1031</v>
      </c>
      <c r="M33" s="34" t="str">
        <f>IF(WEEKDAY($A$1)=7,"X","")</f>
        <v/>
      </c>
      <c r="AB33" s="137"/>
    </row>
    <row r="34" spans="3:28" s="90" customFormat="1" x14ac:dyDescent="0.2">
      <c r="L34" s="34">
        <v>1032</v>
      </c>
      <c r="M34" s="34" t="str">
        <f>IF(WEEKDAY($A$1)=7,"X","")</f>
        <v/>
      </c>
      <c r="AB34" s="137"/>
    </row>
    <row r="35" spans="3:28" s="90" customFormat="1" x14ac:dyDescent="0.2">
      <c r="L35" s="34">
        <v>1033</v>
      </c>
      <c r="M35" s="34" t="str">
        <f>IF(WEEKDAY($A$1)=7,"X","")</f>
        <v/>
      </c>
      <c r="AB35" s="137"/>
    </row>
    <row r="36" spans="3:28" s="90" customFormat="1" x14ac:dyDescent="0.2">
      <c r="AB36" s="137"/>
    </row>
    <row r="37" spans="3:28" x14ac:dyDescent="0.2">
      <c r="C37" s="38"/>
      <c r="D37" s="37"/>
      <c r="E37" s="78"/>
      <c r="F37" s="36"/>
      <c r="G37" s="37"/>
      <c r="H37" s="300"/>
      <c r="I37" s="300"/>
      <c r="J37" s="300"/>
      <c r="P37" s="34"/>
      <c r="Q37" s="34"/>
      <c r="S37" s="36"/>
      <c r="U37" s="77"/>
      <c r="V37" s="63"/>
      <c r="W37" s="62"/>
      <c r="X37" s="62"/>
    </row>
    <row r="38" spans="3:28" x14ac:dyDescent="0.2">
      <c r="C38" s="38"/>
      <c r="D38" s="37"/>
      <c r="E38" s="78"/>
      <c r="F38" s="36"/>
      <c r="G38" s="37"/>
      <c r="H38" s="300"/>
      <c r="I38" s="300"/>
      <c r="J38" s="300"/>
      <c r="L38" s="34"/>
      <c r="M38" s="34"/>
      <c r="P38" s="34"/>
      <c r="Q38" s="34"/>
      <c r="S38" s="36"/>
      <c r="U38" s="77"/>
      <c r="V38" s="64"/>
      <c r="W38" s="62"/>
      <c r="X38" s="62"/>
    </row>
    <row r="39" spans="3:28" x14ac:dyDescent="0.2">
      <c r="C39" s="38"/>
      <c r="D39" s="37"/>
      <c r="E39" s="78"/>
      <c r="F39" s="36"/>
      <c r="G39" s="37"/>
      <c r="H39" s="300"/>
      <c r="I39" s="300"/>
      <c r="J39" s="300"/>
      <c r="P39" s="34"/>
      <c r="Q39" s="34"/>
      <c r="S39" s="36"/>
      <c r="U39" s="77"/>
      <c r="W39" s="62"/>
      <c r="X39" s="62"/>
    </row>
    <row r="40" spans="3:28" x14ac:dyDescent="0.2">
      <c r="C40" s="38"/>
      <c r="D40" s="37"/>
      <c r="E40" s="78"/>
      <c r="F40" s="36"/>
      <c r="G40" s="37"/>
      <c r="H40" s="300"/>
      <c r="I40" s="300"/>
      <c r="J40" s="300"/>
      <c r="P40" s="34"/>
      <c r="Q40" s="34"/>
      <c r="S40" s="36"/>
      <c r="U40" s="77"/>
      <c r="W40" s="62"/>
      <c r="X40" s="62"/>
    </row>
    <row r="41" spans="3:28" x14ac:dyDescent="0.2">
      <c r="C41" s="38"/>
      <c r="D41" s="37"/>
      <c r="E41" s="78"/>
      <c r="F41" s="36"/>
      <c r="G41" s="37"/>
      <c r="H41" s="300"/>
      <c r="I41" s="300"/>
      <c r="J41" s="300"/>
      <c r="P41" s="34"/>
      <c r="Q41" s="34"/>
      <c r="S41" s="36"/>
      <c r="U41" s="77"/>
      <c r="W41" s="62"/>
      <c r="X41" s="62"/>
    </row>
    <row r="42" spans="3:28" x14ac:dyDescent="0.2">
      <c r="C42" s="38"/>
      <c r="D42" s="37"/>
      <c r="E42" s="78"/>
      <c r="F42" s="36"/>
      <c r="G42" s="37"/>
      <c r="H42" s="300"/>
      <c r="I42" s="300"/>
      <c r="J42" s="300"/>
      <c r="Q42" s="36"/>
      <c r="S42" s="36"/>
      <c r="U42" s="77"/>
      <c r="W42" s="62"/>
      <c r="X42" s="62"/>
    </row>
    <row r="43" spans="3:28" x14ac:dyDescent="0.2">
      <c r="C43" s="38"/>
      <c r="D43" s="37"/>
      <c r="E43" s="78"/>
      <c r="F43" s="36"/>
      <c r="G43" s="37"/>
      <c r="H43" s="300"/>
      <c r="I43" s="300"/>
      <c r="J43" s="300"/>
      <c r="Q43" s="36"/>
      <c r="S43" s="36"/>
      <c r="U43" s="77"/>
      <c r="W43" s="62"/>
      <c r="X43" s="62"/>
    </row>
    <row r="44" spans="3:28" x14ac:dyDescent="0.2">
      <c r="C44" s="38"/>
      <c r="D44" s="37"/>
      <c r="E44" s="78"/>
      <c r="F44" s="36"/>
      <c r="G44" s="37"/>
      <c r="H44" s="300"/>
      <c r="I44" s="300"/>
      <c r="J44" s="300"/>
      <c r="Q44" s="36"/>
      <c r="S44" s="36"/>
      <c r="U44" s="77"/>
      <c r="V44" s="63"/>
      <c r="W44" s="62"/>
      <c r="X44" s="62"/>
    </row>
    <row r="45" spans="3:28" x14ac:dyDescent="0.2">
      <c r="C45" s="38"/>
      <c r="D45" s="37"/>
      <c r="E45" s="78"/>
      <c r="F45" s="36"/>
      <c r="G45" s="37"/>
      <c r="H45" s="300"/>
      <c r="I45" s="300"/>
      <c r="J45" s="300"/>
      <c r="Q45" s="36"/>
      <c r="S45" s="36"/>
      <c r="U45" s="77"/>
      <c r="V45" s="64"/>
      <c r="W45" s="62"/>
      <c r="X45" s="62"/>
    </row>
    <row r="46" spans="3:28" x14ac:dyDescent="0.2">
      <c r="C46" s="38"/>
      <c r="D46" s="37"/>
      <c r="E46" s="78"/>
      <c r="F46" s="36"/>
      <c r="G46" s="37"/>
      <c r="H46" s="300"/>
      <c r="I46" s="300"/>
      <c r="J46" s="300"/>
      <c r="Q46" s="36"/>
      <c r="S46" s="36"/>
      <c r="U46" s="77"/>
      <c r="W46" s="62"/>
      <c r="X46" s="62"/>
    </row>
    <row r="47" spans="3:28" x14ac:dyDescent="0.2">
      <c r="C47" s="38"/>
      <c r="D47" s="37"/>
      <c r="E47" s="78"/>
      <c r="F47" s="36"/>
      <c r="G47" s="37"/>
      <c r="H47" s="300"/>
      <c r="I47" s="300"/>
      <c r="J47" s="300"/>
      <c r="Q47" s="36"/>
      <c r="S47" s="36"/>
      <c r="U47" s="77"/>
      <c r="W47" s="62"/>
      <c r="X47" s="62"/>
    </row>
    <row r="48" spans="3:28" x14ac:dyDescent="0.2">
      <c r="C48" s="38"/>
      <c r="D48" s="37"/>
      <c r="E48" s="78"/>
      <c r="F48" s="36"/>
      <c r="G48" s="37"/>
      <c r="H48" s="300"/>
      <c r="I48" s="300"/>
      <c r="J48" s="300"/>
      <c r="Q48" s="36"/>
      <c r="S48" s="36"/>
      <c r="U48" s="77"/>
      <c r="W48" s="62"/>
      <c r="X48" s="62"/>
    </row>
    <row r="49" spans="3:24" x14ac:dyDescent="0.2">
      <c r="C49" s="38"/>
      <c r="D49" s="37"/>
      <c r="E49" s="78"/>
      <c r="F49" s="36"/>
      <c r="G49" s="37"/>
      <c r="H49" s="300"/>
      <c r="I49" s="300"/>
      <c r="J49" s="300"/>
      <c r="Q49" s="36"/>
      <c r="S49" s="36"/>
      <c r="U49" s="77"/>
      <c r="W49" s="62"/>
      <c r="X49" s="62"/>
    </row>
    <row r="50" spans="3:24" x14ac:dyDescent="0.2">
      <c r="C50" s="38"/>
      <c r="D50" s="37"/>
      <c r="E50" s="78"/>
      <c r="F50" s="36"/>
      <c r="G50" s="37"/>
      <c r="H50" s="300"/>
      <c r="I50" s="300"/>
      <c r="J50" s="300"/>
      <c r="Q50" s="36"/>
      <c r="S50" s="36"/>
      <c r="U50" s="77"/>
      <c r="W50" s="62"/>
      <c r="X50" s="62"/>
    </row>
    <row r="51" spans="3:24" x14ac:dyDescent="0.2">
      <c r="C51" s="38"/>
      <c r="D51" s="37"/>
      <c r="E51" s="78"/>
      <c r="F51" s="36"/>
      <c r="G51" s="37"/>
      <c r="H51" s="300"/>
      <c r="I51" s="300"/>
      <c r="J51" s="300"/>
      <c r="Q51" s="36"/>
      <c r="S51" s="36"/>
      <c r="U51" s="77"/>
      <c r="V51" s="63"/>
      <c r="W51" s="62"/>
      <c r="X51" s="62"/>
    </row>
    <row r="52" spans="3:24" x14ac:dyDescent="0.2">
      <c r="C52" s="38"/>
      <c r="D52" s="37"/>
      <c r="E52" s="78"/>
      <c r="F52" s="36"/>
      <c r="G52" s="37"/>
      <c r="H52" s="300"/>
      <c r="I52" s="300"/>
      <c r="J52" s="300"/>
      <c r="Q52" s="36"/>
      <c r="S52" s="36"/>
      <c r="U52" s="77"/>
      <c r="V52" s="64"/>
      <c r="W52" s="62"/>
      <c r="X52" s="62"/>
    </row>
    <row r="53" spans="3:24" x14ac:dyDescent="0.2">
      <c r="C53" s="38"/>
      <c r="D53" s="37"/>
      <c r="F53" s="36"/>
      <c r="G53" s="37"/>
      <c r="H53" s="300"/>
      <c r="I53" s="300"/>
      <c r="J53" s="300"/>
      <c r="Q53" s="36"/>
      <c r="S53" s="36"/>
      <c r="U53" s="77"/>
      <c r="W53" s="62"/>
      <c r="X53" s="62"/>
    </row>
    <row r="54" spans="3:24" x14ac:dyDescent="0.2">
      <c r="C54" s="38"/>
      <c r="D54" s="37"/>
      <c r="F54" s="36"/>
      <c r="G54" s="37"/>
      <c r="H54" s="300"/>
      <c r="I54" s="300"/>
      <c r="J54" s="300"/>
      <c r="Q54" s="36"/>
      <c r="S54" s="36"/>
      <c r="U54" s="77"/>
      <c r="W54" s="62"/>
      <c r="X54" s="62"/>
    </row>
    <row r="55" spans="3:24" x14ac:dyDescent="0.2">
      <c r="C55" s="38"/>
      <c r="D55" s="37"/>
      <c r="F55" s="36"/>
      <c r="G55" s="37"/>
      <c r="H55" s="300"/>
      <c r="I55" s="300"/>
      <c r="J55" s="300"/>
      <c r="Q55" s="36"/>
      <c r="S55" s="36"/>
      <c r="U55" s="77"/>
      <c r="W55" s="62"/>
      <c r="X55" s="62"/>
    </row>
    <row r="56" spans="3:24" x14ac:dyDescent="0.2">
      <c r="C56" s="38"/>
      <c r="D56" s="37"/>
      <c r="F56" s="36"/>
      <c r="G56" s="37"/>
      <c r="H56" s="300"/>
      <c r="I56" s="300"/>
      <c r="J56" s="300"/>
      <c r="Q56" s="36"/>
      <c r="S56" s="36"/>
      <c r="U56" s="77"/>
      <c r="W56" s="62"/>
      <c r="X56" s="62"/>
    </row>
    <row r="57" spans="3:24" x14ac:dyDescent="0.2">
      <c r="C57" s="38"/>
      <c r="D57" s="37"/>
      <c r="F57" s="36"/>
      <c r="G57" s="37"/>
      <c r="H57" s="300"/>
      <c r="I57" s="300"/>
      <c r="J57" s="300"/>
      <c r="Q57" s="36"/>
      <c r="S57" s="36"/>
      <c r="U57" s="77"/>
      <c r="W57" s="62"/>
      <c r="X57" s="62"/>
    </row>
    <row r="58" spans="3:24" x14ac:dyDescent="0.2">
      <c r="C58" s="38"/>
      <c r="D58" s="37"/>
      <c r="F58" s="36"/>
      <c r="G58" s="37"/>
      <c r="H58" s="300"/>
      <c r="I58" s="300"/>
      <c r="J58" s="300"/>
      <c r="Q58" s="36"/>
      <c r="S58" s="36"/>
      <c r="U58" s="77"/>
      <c r="V58" s="63"/>
      <c r="W58" s="62"/>
      <c r="X58" s="62"/>
    </row>
    <row r="59" spans="3:24" x14ac:dyDescent="0.2">
      <c r="C59" s="38"/>
      <c r="D59" s="37"/>
      <c r="F59" s="36"/>
      <c r="G59" s="37"/>
      <c r="H59" s="300"/>
      <c r="I59" s="300"/>
      <c r="J59" s="300"/>
      <c r="P59" s="35"/>
      <c r="Q59" s="36"/>
      <c r="S59" s="36"/>
      <c r="U59" s="77"/>
      <c r="V59" s="64"/>
      <c r="W59" s="62"/>
      <c r="X59" s="62"/>
    </row>
    <row r="60" spans="3:24" x14ac:dyDescent="0.2">
      <c r="C60" s="38"/>
      <c r="D60" s="37"/>
      <c r="F60" s="36"/>
      <c r="G60" s="37"/>
      <c r="H60" s="300"/>
      <c r="I60" s="300"/>
      <c r="J60" s="300"/>
      <c r="Q60" s="36"/>
      <c r="S60" s="36"/>
      <c r="U60" s="77"/>
      <c r="W60" s="62"/>
      <c r="X60" s="62"/>
    </row>
    <row r="61" spans="3:24" x14ac:dyDescent="0.2">
      <c r="C61" s="38"/>
      <c r="D61" s="37"/>
      <c r="F61" s="36"/>
      <c r="G61" s="37"/>
      <c r="H61" s="300"/>
      <c r="I61" s="300"/>
      <c r="J61" s="300"/>
      <c r="Q61" s="36"/>
      <c r="S61" s="36"/>
      <c r="U61" s="77"/>
      <c r="W61" s="62"/>
      <c r="X61" s="62"/>
    </row>
    <row r="62" spans="3:24" x14ac:dyDescent="0.2">
      <c r="C62" s="38"/>
      <c r="D62" s="37"/>
      <c r="F62" s="36"/>
      <c r="G62" s="37"/>
      <c r="H62" s="300"/>
      <c r="I62" s="300"/>
      <c r="J62" s="300"/>
      <c r="Q62" s="36"/>
      <c r="S62" s="36"/>
      <c r="U62" s="77"/>
      <c r="W62" s="62"/>
      <c r="X62" s="62"/>
    </row>
    <row r="63" spans="3:24" x14ac:dyDescent="0.2">
      <c r="C63" s="38"/>
      <c r="D63" s="37"/>
      <c r="F63" s="36"/>
      <c r="G63" s="37"/>
      <c r="H63" s="300"/>
      <c r="I63" s="300"/>
      <c r="J63" s="300"/>
      <c r="Q63" s="36"/>
      <c r="S63" s="36"/>
      <c r="U63" s="77"/>
      <c r="W63" s="62"/>
      <c r="X63" s="62"/>
    </row>
    <row r="64" spans="3:24" x14ac:dyDescent="0.2">
      <c r="C64" s="38"/>
      <c r="D64" s="37"/>
      <c r="F64" s="36"/>
      <c r="G64" s="37"/>
      <c r="H64" s="300"/>
      <c r="I64" s="300"/>
      <c r="J64" s="300"/>
      <c r="Q64" s="36"/>
      <c r="S64" s="36"/>
      <c r="U64" s="77"/>
      <c r="W64" s="62"/>
      <c r="X64" s="62"/>
    </row>
    <row r="65" spans="3:24" x14ac:dyDescent="0.2">
      <c r="C65" s="38"/>
      <c r="D65" s="37"/>
      <c r="F65" s="36"/>
      <c r="G65" s="37"/>
      <c r="H65" s="300"/>
      <c r="I65" s="300"/>
      <c r="J65" s="300"/>
      <c r="N65" s="34"/>
      <c r="O65" s="34"/>
      <c r="Q65" s="36"/>
      <c r="S65" s="36"/>
      <c r="U65" s="77"/>
      <c r="V65" s="63"/>
      <c r="W65" s="62"/>
      <c r="X65" s="62"/>
    </row>
    <row r="66" spans="3:24" x14ac:dyDescent="0.2">
      <c r="C66" s="38"/>
      <c r="D66" s="37"/>
      <c r="F66" s="36"/>
      <c r="G66" s="37"/>
      <c r="H66" s="300"/>
      <c r="I66" s="300"/>
      <c r="J66" s="300"/>
      <c r="Q66" s="36"/>
      <c r="S66" s="36"/>
      <c r="U66" s="77"/>
      <c r="V66" s="64"/>
      <c r="W66" s="62"/>
      <c r="X66" s="62"/>
    </row>
    <row r="67" spans="3:24" x14ac:dyDescent="0.2">
      <c r="C67" s="38"/>
      <c r="D67" s="37"/>
      <c r="F67" s="36"/>
      <c r="G67" s="37"/>
      <c r="H67" s="300"/>
      <c r="I67" s="300"/>
      <c r="J67" s="300"/>
      <c r="Q67" s="36"/>
      <c r="S67" s="36"/>
      <c r="U67" s="77"/>
      <c r="W67" s="62"/>
      <c r="X67" s="62"/>
    </row>
    <row r="68" spans="3:24" x14ac:dyDescent="0.2">
      <c r="C68" s="38"/>
      <c r="D68" s="37"/>
      <c r="F68" s="36"/>
      <c r="G68" s="37"/>
      <c r="H68" s="300"/>
      <c r="I68" s="300"/>
      <c r="J68" s="300"/>
      <c r="Q68" s="36"/>
      <c r="S68" s="36"/>
      <c r="U68" s="77"/>
      <c r="W68" s="62"/>
      <c r="X68" s="62"/>
    </row>
    <row r="69" spans="3:24" x14ac:dyDescent="0.2">
      <c r="C69" s="38"/>
      <c r="D69" s="37"/>
      <c r="F69" s="36"/>
      <c r="G69" s="37"/>
      <c r="H69" s="300"/>
      <c r="I69" s="300"/>
      <c r="J69" s="300"/>
      <c r="Q69" s="36"/>
      <c r="S69" s="36"/>
      <c r="U69" s="77"/>
      <c r="W69" s="62"/>
      <c r="X69" s="62"/>
    </row>
    <row r="70" spans="3:24" x14ac:dyDescent="0.2">
      <c r="C70" s="38"/>
      <c r="D70" s="37"/>
      <c r="F70" s="36"/>
      <c r="G70" s="37"/>
      <c r="H70" s="300"/>
      <c r="I70" s="300"/>
      <c r="J70" s="300"/>
      <c r="Q70" s="36"/>
      <c r="S70" s="36"/>
      <c r="U70" s="77"/>
      <c r="W70" s="62"/>
      <c r="X70" s="62"/>
    </row>
    <row r="71" spans="3:24" x14ac:dyDescent="0.2">
      <c r="C71" s="38"/>
      <c r="D71" s="37"/>
      <c r="F71" s="36"/>
      <c r="G71" s="37"/>
      <c r="H71" s="300"/>
      <c r="I71" s="300"/>
      <c r="J71" s="300"/>
      <c r="Q71" s="36"/>
      <c r="S71" s="36"/>
      <c r="U71" s="77"/>
      <c r="W71" s="62"/>
      <c r="X71" s="62"/>
    </row>
    <row r="72" spans="3:24" x14ac:dyDescent="0.2">
      <c r="C72" s="38"/>
      <c r="D72" s="37"/>
      <c r="F72" s="36"/>
      <c r="G72" s="37"/>
      <c r="H72" s="300"/>
      <c r="I72" s="300"/>
      <c r="J72" s="300"/>
      <c r="L72" s="90"/>
      <c r="M72" s="90"/>
      <c r="Q72" s="36"/>
      <c r="S72" s="36"/>
      <c r="U72" s="77"/>
      <c r="V72" s="63"/>
      <c r="W72" s="62"/>
      <c r="X72" s="62"/>
    </row>
    <row r="73" spans="3:24" x14ac:dyDescent="0.2">
      <c r="C73" s="38"/>
      <c r="D73" s="37"/>
      <c r="F73" s="36"/>
      <c r="G73" s="37"/>
      <c r="H73" s="300"/>
      <c r="I73" s="300"/>
      <c r="J73" s="300"/>
      <c r="L73" s="90"/>
      <c r="M73" s="90"/>
      <c r="Q73" s="36"/>
      <c r="S73" s="36"/>
      <c r="U73" s="77"/>
      <c r="V73" s="64"/>
      <c r="W73" s="62"/>
      <c r="X73" s="62"/>
    </row>
    <row r="74" spans="3:24" x14ac:dyDescent="0.2">
      <c r="C74" s="38"/>
      <c r="D74" s="37"/>
      <c r="F74" s="36"/>
      <c r="G74" s="37"/>
      <c r="H74" s="300"/>
      <c r="I74" s="300"/>
      <c r="J74" s="300"/>
      <c r="L74" s="90"/>
      <c r="M74" s="90"/>
      <c r="Q74" s="36"/>
      <c r="S74" s="36"/>
      <c r="U74" s="77"/>
      <c r="W74" s="62"/>
      <c r="X74" s="62"/>
    </row>
    <row r="75" spans="3:24" x14ac:dyDescent="0.2">
      <c r="C75" s="38"/>
      <c r="D75" s="37"/>
      <c r="F75" s="36"/>
      <c r="G75" s="37"/>
      <c r="H75" s="300"/>
      <c r="I75" s="300"/>
      <c r="J75" s="300"/>
      <c r="Q75" s="36"/>
      <c r="S75" s="36"/>
      <c r="U75" s="77"/>
      <c r="W75" s="62"/>
      <c r="X75" s="62"/>
    </row>
    <row r="76" spans="3:24" x14ac:dyDescent="0.2">
      <c r="C76" s="38"/>
      <c r="D76" s="37"/>
      <c r="F76" s="36"/>
      <c r="G76" s="37"/>
      <c r="H76" s="300"/>
      <c r="I76" s="300"/>
      <c r="J76" s="300"/>
      <c r="Q76" s="36"/>
      <c r="S76" s="36"/>
      <c r="U76" s="77"/>
      <c r="W76" s="62"/>
      <c r="X76" s="62"/>
    </row>
    <row r="77" spans="3:24" x14ac:dyDescent="0.2">
      <c r="C77" s="38"/>
      <c r="D77" s="37"/>
      <c r="F77" s="36"/>
      <c r="G77" s="37"/>
      <c r="H77" s="300"/>
      <c r="I77" s="300"/>
      <c r="J77" s="300"/>
      <c r="Q77" s="36"/>
      <c r="S77" s="36"/>
      <c r="U77" s="77"/>
      <c r="W77" s="62"/>
      <c r="X77" s="62"/>
    </row>
    <row r="78" spans="3:24" x14ac:dyDescent="0.2">
      <c r="C78" s="38"/>
      <c r="D78" s="37"/>
      <c r="F78" s="36"/>
      <c r="G78" s="37"/>
      <c r="H78" s="300"/>
      <c r="I78" s="300"/>
      <c r="J78" s="300"/>
      <c r="Q78" s="36"/>
      <c r="S78" s="36"/>
      <c r="U78" s="77"/>
      <c r="W78" s="62"/>
      <c r="X78" s="62"/>
    </row>
    <row r="79" spans="3:24" x14ac:dyDescent="0.2">
      <c r="C79" s="38"/>
      <c r="D79" s="37"/>
      <c r="E79" s="78"/>
      <c r="F79" s="36"/>
      <c r="G79" s="37"/>
      <c r="H79" s="300"/>
      <c r="I79" s="300"/>
      <c r="J79" s="300"/>
      <c r="Q79" s="36"/>
      <c r="S79" s="36"/>
      <c r="U79" s="77"/>
      <c r="V79" s="63"/>
      <c r="W79" s="62"/>
      <c r="X79" s="62"/>
    </row>
    <row r="80" spans="3:24" x14ac:dyDescent="0.2">
      <c r="C80" s="38"/>
      <c r="D80" s="37"/>
      <c r="E80" s="78"/>
      <c r="F80" s="36"/>
      <c r="G80" s="37"/>
      <c r="H80" s="300"/>
      <c r="I80" s="300"/>
      <c r="J80" s="300"/>
      <c r="Q80" s="36"/>
      <c r="S80" s="36"/>
      <c r="U80" s="77"/>
      <c r="V80" s="64"/>
      <c r="W80" s="62"/>
      <c r="X80" s="62"/>
    </row>
    <row r="81" spans="3:24" x14ac:dyDescent="0.2">
      <c r="C81" s="38"/>
      <c r="D81" s="37"/>
      <c r="E81" s="78"/>
      <c r="F81" s="36"/>
      <c r="G81" s="37"/>
      <c r="H81" s="300"/>
      <c r="I81" s="300"/>
      <c r="J81" s="300"/>
      <c r="Q81" s="36"/>
      <c r="S81" s="36"/>
      <c r="U81" s="77"/>
      <c r="W81" s="62"/>
      <c r="X81" s="62"/>
    </row>
    <row r="82" spans="3:24" x14ac:dyDescent="0.2">
      <c r="C82" s="38"/>
      <c r="D82" s="37"/>
      <c r="E82" s="78"/>
      <c r="F82" s="36"/>
      <c r="G82" s="37"/>
      <c r="H82" s="300"/>
      <c r="I82" s="300"/>
      <c r="J82" s="300"/>
      <c r="Q82" s="36"/>
      <c r="S82" s="36"/>
      <c r="U82" s="77"/>
      <c r="W82" s="62"/>
      <c r="X82" s="62"/>
    </row>
    <row r="83" spans="3:24" x14ac:dyDescent="0.2">
      <c r="C83" s="38"/>
      <c r="D83" s="37"/>
      <c r="E83" s="78"/>
      <c r="F83" s="36"/>
      <c r="G83" s="37"/>
      <c r="H83" s="300"/>
      <c r="I83" s="300"/>
      <c r="J83" s="300"/>
      <c r="Q83" s="36"/>
      <c r="S83" s="36"/>
      <c r="U83" s="77"/>
      <c r="W83" s="62"/>
      <c r="X83" s="62"/>
    </row>
    <row r="84" spans="3:24" x14ac:dyDescent="0.2">
      <c r="C84" s="38"/>
      <c r="D84" s="37"/>
      <c r="E84" s="78"/>
      <c r="F84" s="36"/>
      <c r="G84" s="37"/>
      <c r="H84" s="300"/>
      <c r="I84" s="300"/>
      <c r="J84" s="300"/>
      <c r="Q84" s="36"/>
      <c r="S84" s="36"/>
      <c r="U84" s="77"/>
      <c r="W84" s="62"/>
      <c r="X84" s="62"/>
    </row>
    <row r="85" spans="3:24" x14ac:dyDescent="0.2">
      <c r="C85" s="38"/>
      <c r="D85" s="37"/>
      <c r="E85" s="78"/>
      <c r="F85" s="36"/>
      <c r="G85" s="37"/>
      <c r="H85" s="300"/>
      <c r="I85" s="300"/>
      <c r="J85" s="300"/>
      <c r="Q85" s="36"/>
      <c r="S85" s="36"/>
      <c r="U85" s="77"/>
      <c r="W85" s="62"/>
      <c r="X85" s="62"/>
    </row>
    <row r="86" spans="3:24" x14ac:dyDescent="0.2">
      <c r="C86" s="38"/>
      <c r="D86" s="37"/>
      <c r="E86" s="78"/>
      <c r="F86" s="36"/>
      <c r="G86" s="37"/>
      <c r="H86" s="300"/>
      <c r="I86" s="300"/>
      <c r="J86" s="300"/>
      <c r="Q86" s="36"/>
      <c r="S86" s="36"/>
      <c r="U86" s="77"/>
      <c r="V86" s="63"/>
      <c r="W86" s="62"/>
      <c r="X86" s="62"/>
    </row>
    <row r="87" spans="3:24" x14ac:dyDescent="0.2">
      <c r="C87" s="38"/>
      <c r="D87" s="37"/>
      <c r="E87" s="78"/>
      <c r="F87" s="36"/>
      <c r="G87" s="37"/>
      <c r="H87" s="300"/>
      <c r="I87" s="300"/>
      <c r="J87" s="300"/>
      <c r="Q87" s="36"/>
      <c r="S87" s="36"/>
      <c r="U87" s="77"/>
      <c r="V87" s="64"/>
      <c r="W87" s="62"/>
      <c r="X87" s="62"/>
    </row>
    <row r="88" spans="3:24" x14ac:dyDescent="0.2">
      <c r="C88" s="38"/>
      <c r="D88" s="37"/>
      <c r="E88" s="78"/>
      <c r="F88" s="36"/>
      <c r="G88" s="37"/>
      <c r="H88" s="300"/>
      <c r="I88" s="300"/>
      <c r="J88" s="300"/>
      <c r="Q88" s="36"/>
      <c r="S88" s="36"/>
      <c r="U88" s="77"/>
      <c r="W88" s="62"/>
      <c r="X88" s="62"/>
    </row>
    <row r="89" spans="3:24" x14ac:dyDescent="0.2">
      <c r="C89" s="38"/>
      <c r="D89" s="37"/>
      <c r="E89" s="78"/>
      <c r="F89" s="36"/>
      <c r="G89" s="37"/>
      <c r="H89" s="300"/>
      <c r="I89" s="300"/>
      <c r="J89" s="300"/>
      <c r="Q89" s="36"/>
      <c r="S89" s="36"/>
      <c r="U89" s="77"/>
      <c r="W89" s="62"/>
      <c r="X89" s="62"/>
    </row>
    <row r="90" spans="3:24" x14ac:dyDescent="0.2">
      <c r="C90" s="38"/>
      <c r="D90" s="37"/>
      <c r="E90" s="78"/>
      <c r="F90" s="36"/>
      <c r="G90" s="37"/>
      <c r="H90" s="300"/>
      <c r="I90" s="300"/>
      <c r="J90" s="300"/>
      <c r="Q90" s="36"/>
      <c r="S90" s="36"/>
      <c r="U90" s="77"/>
      <c r="W90" s="62"/>
      <c r="X90" s="62"/>
    </row>
    <row r="91" spans="3:24" x14ac:dyDescent="0.2">
      <c r="C91" s="38"/>
      <c r="D91" s="37"/>
      <c r="E91" s="78"/>
      <c r="F91" s="36"/>
      <c r="G91" s="37"/>
      <c r="H91" s="300"/>
      <c r="I91" s="300"/>
      <c r="J91" s="300"/>
      <c r="Q91" s="36"/>
      <c r="S91" s="36"/>
      <c r="U91" s="77"/>
      <c r="W91" s="62"/>
      <c r="X91" s="62"/>
    </row>
    <row r="92" spans="3:24" x14ac:dyDescent="0.2">
      <c r="C92" s="38"/>
      <c r="D92" s="37"/>
      <c r="E92" s="78"/>
      <c r="F92" s="36"/>
      <c r="G92" s="37"/>
      <c r="H92" s="300"/>
      <c r="I92" s="300"/>
      <c r="J92" s="300"/>
      <c r="Q92" s="36"/>
      <c r="S92" s="36"/>
      <c r="U92" s="77"/>
      <c r="W92" s="62"/>
      <c r="X92" s="62"/>
    </row>
    <row r="93" spans="3:24" x14ac:dyDescent="0.2">
      <c r="C93" s="38"/>
      <c r="D93" s="37"/>
      <c r="E93" s="78"/>
      <c r="F93" s="36"/>
      <c r="G93" s="37"/>
      <c r="H93" s="300"/>
      <c r="I93" s="300"/>
      <c r="J93" s="300"/>
      <c r="Q93" s="36"/>
      <c r="S93" s="36"/>
      <c r="U93" s="77"/>
      <c r="V93" s="63"/>
      <c r="W93" s="62"/>
      <c r="X93" s="62"/>
    </row>
    <row r="94" spans="3:24" x14ac:dyDescent="0.2">
      <c r="C94" s="38"/>
      <c r="D94" s="37"/>
      <c r="E94" s="78"/>
      <c r="F94" s="36"/>
      <c r="G94" s="37"/>
      <c r="H94" s="300"/>
      <c r="I94" s="300"/>
      <c r="J94" s="300"/>
      <c r="Q94" s="36"/>
      <c r="S94" s="36"/>
      <c r="U94" s="77"/>
      <c r="V94" s="64"/>
      <c r="W94" s="62"/>
      <c r="X94" s="62"/>
    </row>
    <row r="95" spans="3:24" x14ac:dyDescent="0.2">
      <c r="C95" s="38"/>
      <c r="D95" s="37"/>
      <c r="E95" s="78"/>
      <c r="F95" s="36"/>
      <c r="G95" s="37"/>
      <c r="H95" s="300"/>
      <c r="I95" s="300"/>
      <c r="J95" s="300"/>
      <c r="Q95" s="36"/>
      <c r="S95" s="36"/>
      <c r="U95" s="77"/>
      <c r="W95" s="62"/>
      <c r="X95" s="62"/>
    </row>
    <row r="96" spans="3:24" x14ac:dyDescent="0.2">
      <c r="C96" s="38"/>
      <c r="D96" s="37"/>
      <c r="E96" s="78"/>
      <c r="F96" s="36"/>
      <c r="G96" s="37"/>
      <c r="H96" s="300"/>
      <c r="I96" s="300"/>
      <c r="J96" s="300"/>
      <c r="Q96" s="36"/>
      <c r="S96" s="36"/>
      <c r="U96" s="77"/>
      <c r="W96" s="62"/>
      <c r="X96" s="62"/>
    </row>
    <row r="97" spans="3:24" x14ac:dyDescent="0.2">
      <c r="C97" s="38"/>
      <c r="D97" s="37"/>
      <c r="E97" s="78"/>
      <c r="F97" s="36"/>
      <c r="G97" s="37"/>
      <c r="H97" s="300"/>
      <c r="I97" s="300"/>
      <c r="J97" s="300"/>
      <c r="Q97" s="36"/>
      <c r="S97" s="36"/>
      <c r="U97" s="77"/>
      <c r="W97" s="62"/>
      <c r="X97" s="62"/>
    </row>
    <row r="98" spans="3:24" x14ac:dyDescent="0.2">
      <c r="C98" s="38"/>
      <c r="D98" s="37"/>
      <c r="E98" s="78"/>
      <c r="F98" s="36"/>
      <c r="G98" s="37"/>
      <c r="H98" s="300"/>
      <c r="I98" s="300"/>
      <c r="J98" s="300"/>
      <c r="Q98" s="36"/>
      <c r="S98" s="36"/>
      <c r="U98" s="77"/>
      <c r="W98" s="62"/>
      <c r="X98" s="62"/>
    </row>
    <row r="99" spans="3:24" x14ac:dyDescent="0.2">
      <c r="C99" s="38"/>
      <c r="D99" s="37"/>
      <c r="E99" s="78"/>
      <c r="F99" s="36"/>
      <c r="G99" s="37"/>
      <c r="H99" s="300"/>
      <c r="I99" s="300"/>
      <c r="J99" s="300"/>
      <c r="Q99" s="36"/>
      <c r="S99" s="36"/>
      <c r="U99" s="77"/>
      <c r="W99" s="62"/>
      <c r="X99" s="62"/>
    </row>
    <row r="100" spans="3:24" x14ac:dyDescent="0.2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U100" s="77"/>
      <c r="V100" s="63"/>
      <c r="W100" s="62"/>
      <c r="X100" s="62"/>
    </row>
    <row r="101" spans="3:24" x14ac:dyDescent="0.2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U101" s="77"/>
      <c r="V101" s="64"/>
      <c r="W101" s="62"/>
      <c r="X101" s="62"/>
    </row>
    <row r="102" spans="3:24" x14ac:dyDescent="0.2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U102" s="77"/>
      <c r="W102" s="62"/>
      <c r="X102" s="62"/>
    </row>
    <row r="103" spans="3:24" x14ac:dyDescent="0.2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U103" s="77"/>
      <c r="W103" s="62"/>
      <c r="X103" s="62"/>
    </row>
    <row r="104" spans="3:24" x14ac:dyDescent="0.2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U104" s="77"/>
      <c r="W104" s="62"/>
      <c r="X104" s="62"/>
    </row>
    <row r="105" spans="3:24" x14ac:dyDescent="0.2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U105" s="77"/>
      <c r="W105" s="62"/>
      <c r="X105" s="62"/>
    </row>
    <row r="106" spans="3:24" x14ac:dyDescent="0.2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U106" s="77"/>
      <c r="W106" s="62"/>
      <c r="X106" s="62"/>
    </row>
    <row r="107" spans="3:24" x14ac:dyDescent="0.2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U107" s="77"/>
      <c r="V107" s="63"/>
      <c r="W107" s="62"/>
      <c r="X107" s="62"/>
    </row>
    <row r="108" spans="3:24" x14ac:dyDescent="0.2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U108" s="77"/>
      <c r="V108" s="64"/>
      <c r="W108" s="62"/>
      <c r="X108" s="62"/>
    </row>
    <row r="109" spans="3:24" x14ac:dyDescent="0.2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U109" s="77"/>
      <c r="W109" s="62"/>
      <c r="X109" s="62"/>
    </row>
    <row r="110" spans="3:24" x14ac:dyDescent="0.2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U110" s="77"/>
      <c r="W110" s="62"/>
      <c r="X110" s="62"/>
    </row>
    <row r="111" spans="3:24" x14ac:dyDescent="0.2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U111" s="77"/>
      <c r="W111" s="62"/>
      <c r="X111" s="62"/>
    </row>
    <row r="112" spans="3:24" x14ac:dyDescent="0.2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U112" s="77"/>
      <c r="W112" s="62"/>
      <c r="X112" s="62"/>
    </row>
    <row r="113" spans="3:24" x14ac:dyDescent="0.2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U113" s="77"/>
      <c r="W113" s="62"/>
      <c r="X113" s="62"/>
    </row>
    <row r="114" spans="3:24" x14ac:dyDescent="0.2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U114" s="77"/>
      <c r="V114" s="63"/>
      <c r="W114" s="62"/>
      <c r="X114" s="62"/>
    </row>
    <row r="115" spans="3:24" x14ac:dyDescent="0.2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U115" s="77"/>
      <c r="V115" s="64"/>
      <c r="W115" s="62"/>
      <c r="X115" s="62"/>
    </row>
    <row r="116" spans="3:24" x14ac:dyDescent="0.2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U116" s="77"/>
      <c r="W116" s="62"/>
      <c r="X116" s="62"/>
    </row>
    <row r="117" spans="3:24" x14ac:dyDescent="0.2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U117" s="77"/>
      <c r="W117" s="62"/>
      <c r="X117" s="62"/>
    </row>
    <row r="118" spans="3:24" x14ac:dyDescent="0.2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U118" s="77"/>
      <c r="W118" s="62"/>
      <c r="X118" s="62"/>
    </row>
    <row r="119" spans="3:24" x14ac:dyDescent="0.2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U119" s="77"/>
      <c r="W119" s="62"/>
      <c r="X119" s="62"/>
    </row>
    <row r="120" spans="3:24" x14ac:dyDescent="0.2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U120" s="77"/>
      <c r="W120" s="62"/>
      <c r="X120" s="62"/>
    </row>
    <row r="121" spans="3:24" x14ac:dyDescent="0.2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U121" s="77"/>
      <c r="V121" s="63"/>
      <c r="W121" s="62"/>
      <c r="X121" s="62"/>
    </row>
    <row r="122" spans="3:24" x14ac:dyDescent="0.2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U122" s="77"/>
      <c r="V122" s="64"/>
      <c r="W122" s="62"/>
      <c r="X122" s="62"/>
    </row>
    <row r="123" spans="3:24" x14ac:dyDescent="0.2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U123" s="77"/>
      <c r="W123" s="62"/>
      <c r="X123" s="62"/>
    </row>
    <row r="124" spans="3:24" x14ac:dyDescent="0.2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U124" s="77"/>
      <c r="W124" s="62"/>
      <c r="X124" s="62"/>
    </row>
    <row r="125" spans="3:24" x14ac:dyDescent="0.2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U125" s="77"/>
      <c r="W125" s="62"/>
      <c r="X125" s="62"/>
    </row>
    <row r="126" spans="3:24" x14ac:dyDescent="0.2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U126" s="77"/>
      <c r="W126" s="62"/>
      <c r="X126" s="62"/>
    </row>
    <row r="127" spans="3:24" x14ac:dyDescent="0.2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U127" s="77"/>
      <c r="W127" s="62"/>
      <c r="X127" s="62"/>
    </row>
    <row r="128" spans="3:24" x14ac:dyDescent="0.2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U128" s="77"/>
      <c r="V128" s="63"/>
      <c r="W128" s="62"/>
      <c r="X128" s="62"/>
    </row>
    <row r="129" spans="3:24" x14ac:dyDescent="0.2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U129" s="77"/>
      <c r="V129" s="64"/>
      <c r="W129" s="62"/>
      <c r="X129" s="62"/>
    </row>
    <row r="130" spans="3:24" x14ac:dyDescent="0.2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U130" s="77"/>
      <c r="W130" s="62"/>
      <c r="X130" s="62"/>
    </row>
    <row r="131" spans="3:24" x14ac:dyDescent="0.2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U131" s="77"/>
      <c r="W131" s="62"/>
      <c r="X131" s="62"/>
    </row>
    <row r="132" spans="3:24" x14ac:dyDescent="0.2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U132" s="77"/>
      <c r="W132" s="62"/>
      <c r="X132" s="62"/>
    </row>
    <row r="133" spans="3:24" x14ac:dyDescent="0.2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U133" s="77"/>
      <c r="W133" s="62"/>
      <c r="X133" s="62"/>
    </row>
    <row r="134" spans="3:24" x14ac:dyDescent="0.2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U134" s="77"/>
      <c r="W134" s="62"/>
      <c r="X134" s="62"/>
    </row>
    <row r="135" spans="3:24" x14ac:dyDescent="0.2">
      <c r="C135" s="38"/>
      <c r="D135" s="37"/>
      <c r="F135" s="36"/>
      <c r="G135" s="37"/>
      <c r="H135" s="300"/>
      <c r="I135" s="300"/>
      <c r="J135" s="300"/>
      <c r="Q135" s="36"/>
      <c r="S135" s="36"/>
      <c r="U135" s="77"/>
      <c r="V135" s="63"/>
      <c r="W135" s="62"/>
      <c r="X135" s="62"/>
    </row>
    <row r="136" spans="3:24" x14ac:dyDescent="0.2">
      <c r="C136" s="38"/>
      <c r="D136" s="37"/>
      <c r="F136" s="36"/>
      <c r="G136" s="37"/>
      <c r="H136" s="300"/>
      <c r="I136" s="300"/>
      <c r="J136" s="300"/>
      <c r="Q136" s="36"/>
      <c r="S136" s="36"/>
      <c r="U136" s="77"/>
      <c r="V136" s="64"/>
      <c r="W136" s="62"/>
      <c r="X136" s="62"/>
    </row>
    <row r="137" spans="3:24" x14ac:dyDescent="0.2">
      <c r="C137" s="38"/>
      <c r="D137" s="37"/>
      <c r="F137" s="36"/>
      <c r="G137" s="37"/>
      <c r="H137" s="300"/>
      <c r="I137" s="300"/>
      <c r="J137" s="300"/>
      <c r="Q137" s="36"/>
      <c r="S137" s="36"/>
      <c r="U137" s="77"/>
      <c r="W137" s="62"/>
      <c r="X137" s="62"/>
    </row>
    <row r="138" spans="3:24" x14ac:dyDescent="0.2">
      <c r="C138" s="38"/>
      <c r="D138" s="37"/>
      <c r="F138" s="36"/>
      <c r="G138" s="37"/>
      <c r="H138" s="300"/>
      <c r="I138" s="300"/>
      <c r="J138" s="300"/>
      <c r="Q138" s="36"/>
      <c r="S138" s="36"/>
      <c r="U138" s="77"/>
      <c r="W138" s="62"/>
      <c r="X138" s="62"/>
    </row>
    <row r="139" spans="3:24" x14ac:dyDescent="0.2">
      <c r="C139" s="38"/>
      <c r="D139" s="37"/>
      <c r="F139" s="36"/>
      <c r="G139" s="37"/>
      <c r="H139" s="300"/>
      <c r="I139" s="300"/>
      <c r="J139" s="300"/>
      <c r="Q139" s="36"/>
      <c r="S139" s="36"/>
      <c r="U139" s="77"/>
      <c r="W139" s="62"/>
      <c r="X139" s="62"/>
    </row>
    <row r="140" spans="3:24" x14ac:dyDescent="0.2">
      <c r="C140" s="38"/>
      <c r="D140" s="37"/>
      <c r="F140" s="36"/>
      <c r="G140" s="37"/>
      <c r="H140" s="300"/>
      <c r="I140" s="300"/>
      <c r="J140" s="300"/>
      <c r="Q140" s="36"/>
      <c r="S140" s="36"/>
      <c r="U140" s="77"/>
      <c r="W140" s="62"/>
      <c r="X140" s="62"/>
    </row>
    <row r="141" spans="3:24" x14ac:dyDescent="0.2">
      <c r="C141" s="38"/>
      <c r="D141" s="37"/>
      <c r="F141" s="36"/>
      <c r="G141" s="37"/>
      <c r="H141" s="300"/>
      <c r="I141" s="300"/>
      <c r="J141" s="300"/>
      <c r="Q141" s="36"/>
      <c r="S141" s="36"/>
      <c r="U141" s="77"/>
      <c r="W141" s="62"/>
      <c r="X141" s="62"/>
    </row>
    <row r="142" spans="3:24" x14ac:dyDescent="0.2">
      <c r="C142" s="38"/>
      <c r="D142" s="37"/>
      <c r="F142" s="36"/>
      <c r="G142" s="37"/>
      <c r="H142" s="300"/>
      <c r="I142" s="300"/>
      <c r="J142" s="300"/>
      <c r="Q142" s="36"/>
      <c r="S142" s="36"/>
      <c r="U142" s="77"/>
      <c r="V142" s="63"/>
      <c r="W142" s="62"/>
      <c r="X142" s="62"/>
    </row>
    <row r="143" spans="3:24" x14ac:dyDescent="0.2">
      <c r="C143" s="38"/>
      <c r="D143" s="37"/>
      <c r="F143" s="36"/>
      <c r="G143" s="37"/>
      <c r="H143" s="300"/>
      <c r="I143" s="300"/>
      <c r="J143" s="300"/>
      <c r="Q143" s="36"/>
      <c r="S143" s="36"/>
      <c r="U143" s="77"/>
      <c r="V143" s="64"/>
      <c r="W143" s="62"/>
      <c r="X143" s="62"/>
    </row>
    <row r="144" spans="3:24" x14ac:dyDescent="0.2">
      <c r="C144" s="38"/>
      <c r="D144" s="37"/>
      <c r="F144" s="36"/>
      <c r="G144" s="37"/>
      <c r="H144" s="300"/>
      <c r="I144" s="300"/>
      <c r="J144" s="300"/>
      <c r="Q144" s="36"/>
      <c r="S144" s="36"/>
      <c r="U144" s="77"/>
      <c r="W144" s="62"/>
      <c r="X144" s="62"/>
    </row>
    <row r="145" spans="3:24" x14ac:dyDescent="0.2">
      <c r="C145" s="38"/>
      <c r="D145" s="37"/>
      <c r="F145" s="36"/>
      <c r="G145" s="37"/>
      <c r="H145" s="300"/>
      <c r="I145" s="300"/>
      <c r="J145" s="300"/>
      <c r="Q145" s="36"/>
      <c r="S145" s="36"/>
      <c r="U145" s="77"/>
      <c r="W145" s="62"/>
      <c r="X145" s="62"/>
    </row>
    <row r="146" spans="3:24" x14ac:dyDescent="0.2">
      <c r="C146" s="38"/>
      <c r="D146" s="37"/>
      <c r="F146" s="36"/>
      <c r="G146" s="37"/>
      <c r="H146" s="300"/>
      <c r="I146" s="300"/>
      <c r="J146" s="300"/>
      <c r="Q146" s="36"/>
      <c r="S146" s="36"/>
      <c r="U146" s="77"/>
      <c r="W146" s="62"/>
      <c r="X146" s="62"/>
    </row>
    <row r="147" spans="3:24" x14ac:dyDescent="0.2">
      <c r="C147" s="38"/>
      <c r="D147" s="37"/>
      <c r="F147" s="36"/>
      <c r="G147" s="37"/>
      <c r="H147" s="300"/>
      <c r="I147" s="300"/>
      <c r="J147" s="300"/>
      <c r="Q147" s="36"/>
      <c r="S147" s="36"/>
      <c r="U147" s="77"/>
      <c r="W147" s="62"/>
      <c r="X147" s="62"/>
    </row>
    <row r="148" spans="3:24" x14ac:dyDescent="0.2">
      <c r="C148" s="38"/>
      <c r="D148" s="37"/>
      <c r="F148" s="36"/>
      <c r="G148" s="37"/>
      <c r="H148" s="300"/>
      <c r="I148" s="300"/>
      <c r="J148" s="300"/>
      <c r="Q148" s="36"/>
      <c r="S148" s="36"/>
      <c r="U148" s="77"/>
      <c r="W148" s="62"/>
      <c r="X148" s="62"/>
    </row>
    <row r="149" spans="3:24" x14ac:dyDescent="0.2">
      <c r="C149" s="38"/>
      <c r="D149" s="37"/>
      <c r="F149" s="36"/>
      <c r="G149" s="37"/>
      <c r="H149" s="300"/>
      <c r="I149" s="300"/>
      <c r="J149" s="300"/>
      <c r="Q149" s="36"/>
      <c r="S149" s="36"/>
      <c r="U149" s="77"/>
      <c r="V149" s="63"/>
      <c r="W149" s="62"/>
      <c r="X149" s="62"/>
    </row>
    <row r="150" spans="3:24" x14ac:dyDescent="0.2">
      <c r="C150" s="38"/>
      <c r="D150" s="37"/>
      <c r="F150" s="36"/>
      <c r="G150" s="37"/>
      <c r="H150" s="300"/>
      <c r="I150" s="300"/>
      <c r="J150" s="300"/>
      <c r="Q150" s="36"/>
      <c r="S150" s="36"/>
      <c r="U150" s="77"/>
      <c r="V150" s="64"/>
      <c r="W150" s="62"/>
      <c r="X150" s="62"/>
    </row>
    <row r="151" spans="3:24" x14ac:dyDescent="0.2">
      <c r="C151" s="38"/>
      <c r="D151" s="37"/>
      <c r="F151" s="36"/>
      <c r="G151" s="37"/>
      <c r="H151" s="300"/>
      <c r="I151" s="300"/>
      <c r="J151" s="300"/>
      <c r="Q151" s="36"/>
      <c r="S151" s="36"/>
      <c r="U151" s="77"/>
      <c r="W151" s="62"/>
      <c r="X151" s="62"/>
    </row>
    <row r="152" spans="3:24" x14ac:dyDescent="0.2">
      <c r="C152" s="38"/>
      <c r="D152" s="37"/>
      <c r="F152" s="36"/>
      <c r="G152" s="37"/>
      <c r="H152" s="300"/>
      <c r="I152" s="300"/>
      <c r="J152" s="300"/>
      <c r="Q152" s="36"/>
      <c r="S152" s="36"/>
      <c r="U152" s="77"/>
      <c r="W152" s="62"/>
      <c r="X152" s="62"/>
    </row>
    <row r="153" spans="3:24" x14ac:dyDescent="0.2">
      <c r="C153" s="38"/>
      <c r="D153" s="37"/>
      <c r="F153" s="36"/>
      <c r="G153" s="37"/>
      <c r="H153" s="300"/>
      <c r="I153" s="300"/>
      <c r="J153" s="300"/>
      <c r="Q153" s="36"/>
      <c r="S153" s="36"/>
      <c r="U153" s="77"/>
      <c r="W153" s="62"/>
      <c r="X153" s="62"/>
    </row>
    <row r="154" spans="3:24" x14ac:dyDescent="0.2">
      <c r="C154" s="38"/>
      <c r="D154" s="37"/>
      <c r="F154" s="36"/>
      <c r="G154" s="37"/>
      <c r="H154" s="300"/>
      <c r="I154" s="300"/>
      <c r="J154" s="300"/>
      <c r="Q154" s="36"/>
      <c r="S154" s="36"/>
      <c r="U154" s="77"/>
      <c r="W154" s="62"/>
      <c r="X154" s="62"/>
    </row>
    <row r="155" spans="3:24" x14ac:dyDescent="0.2">
      <c r="C155" s="38"/>
      <c r="D155" s="37"/>
      <c r="F155" s="36"/>
      <c r="G155" s="37"/>
      <c r="H155" s="300"/>
      <c r="I155" s="300"/>
      <c r="J155" s="300"/>
      <c r="Q155" s="36"/>
      <c r="S155" s="36"/>
      <c r="U155" s="77"/>
      <c r="W155" s="62"/>
      <c r="X155" s="62"/>
    </row>
    <row r="156" spans="3:24" x14ac:dyDescent="0.2">
      <c r="C156" s="38"/>
      <c r="D156" s="37"/>
      <c r="F156" s="36"/>
      <c r="G156" s="37"/>
      <c r="H156" s="300"/>
      <c r="I156" s="300"/>
      <c r="J156" s="300"/>
      <c r="Q156" s="36"/>
      <c r="S156" s="36"/>
      <c r="U156" s="77"/>
      <c r="V156" s="63"/>
      <c r="W156" s="62"/>
      <c r="X156" s="62"/>
    </row>
    <row r="157" spans="3:24" x14ac:dyDescent="0.2">
      <c r="C157" s="38"/>
      <c r="D157" s="37"/>
      <c r="F157" s="36"/>
      <c r="G157" s="37"/>
      <c r="H157" s="300"/>
      <c r="I157" s="300"/>
      <c r="J157" s="300"/>
      <c r="Q157" s="36"/>
      <c r="S157" s="36"/>
      <c r="U157" s="77"/>
      <c r="V157" s="64"/>
      <c r="W157" s="62"/>
      <c r="X157" s="62"/>
    </row>
    <row r="158" spans="3:24" x14ac:dyDescent="0.2">
      <c r="C158" s="38"/>
      <c r="D158" s="37"/>
      <c r="F158" s="36"/>
      <c r="G158" s="37"/>
      <c r="H158" s="300"/>
      <c r="I158" s="300"/>
      <c r="J158" s="300"/>
      <c r="Q158" s="36"/>
      <c r="S158" s="36"/>
      <c r="U158" s="77"/>
      <c r="W158" s="62"/>
      <c r="X158" s="62"/>
    </row>
    <row r="159" spans="3:24" x14ac:dyDescent="0.2">
      <c r="C159" s="38"/>
      <c r="D159" s="37"/>
      <c r="F159" s="36"/>
      <c r="G159" s="37"/>
      <c r="H159" s="300"/>
      <c r="I159" s="300"/>
      <c r="J159" s="300"/>
      <c r="Q159" s="36"/>
      <c r="S159" s="36"/>
      <c r="U159" s="77"/>
      <c r="W159" s="62"/>
      <c r="X159" s="62"/>
    </row>
    <row r="160" spans="3:24" x14ac:dyDescent="0.2">
      <c r="C160" s="38"/>
      <c r="D160" s="37"/>
      <c r="F160" s="36"/>
      <c r="G160" s="37"/>
      <c r="H160" s="300"/>
      <c r="I160" s="300"/>
      <c r="J160" s="300"/>
      <c r="Q160" s="36"/>
      <c r="S160" s="36"/>
      <c r="U160" s="77"/>
      <c r="W160" s="62"/>
      <c r="X160" s="62"/>
    </row>
    <row r="161" spans="3:24" x14ac:dyDescent="0.2">
      <c r="C161" s="38"/>
      <c r="D161" s="37"/>
      <c r="F161" s="36"/>
      <c r="G161" s="37"/>
      <c r="H161" s="300"/>
      <c r="I161" s="300"/>
      <c r="J161" s="300"/>
      <c r="N161" s="35"/>
      <c r="O161" s="90"/>
      <c r="P161" s="35"/>
      <c r="Q161" s="36"/>
      <c r="S161" s="36"/>
      <c r="U161" s="77"/>
      <c r="W161" s="62"/>
      <c r="X161" s="62"/>
    </row>
    <row r="162" spans="3:24" x14ac:dyDescent="0.2">
      <c r="C162" s="38"/>
      <c r="D162" s="37"/>
      <c r="F162" s="36"/>
      <c r="G162" s="37"/>
      <c r="H162" s="300"/>
      <c r="I162" s="300"/>
      <c r="J162" s="300"/>
      <c r="N162" s="35"/>
      <c r="O162" s="90"/>
      <c r="P162" s="35"/>
      <c r="Q162" s="36"/>
      <c r="S162" s="36"/>
      <c r="U162" s="77"/>
      <c r="W162" s="62"/>
      <c r="X162" s="62"/>
    </row>
    <row r="163" spans="3:24" x14ac:dyDescent="0.2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  <c r="V163" s="63"/>
      <c r="W163" s="62"/>
      <c r="X163" s="62"/>
    </row>
    <row r="164" spans="3:24" x14ac:dyDescent="0.2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  <c r="V164" s="64"/>
      <c r="W164" s="62"/>
      <c r="X164" s="62"/>
    </row>
    <row r="165" spans="3:24" x14ac:dyDescent="0.2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W165" s="62"/>
      <c r="X165" s="62"/>
    </row>
    <row r="166" spans="3:24" x14ac:dyDescent="0.2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W166" s="62"/>
      <c r="X166" s="62"/>
    </row>
    <row r="167" spans="3:24" x14ac:dyDescent="0.2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  <c r="W167" s="62"/>
      <c r="X167" s="62"/>
    </row>
    <row r="168" spans="3:24" x14ac:dyDescent="0.2">
      <c r="C168" s="38"/>
      <c r="D168" s="37"/>
      <c r="F168" s="36"/>
      <c r="G168" s="37"/>
      <c r="H168" s="300"/>
      <c r="I168" s="300"/>
      <c r="J168" s="300"/>
      <c r="O168" s="90"/>
      <c r="Q168" s="36"/>
      <c r="S168" s="36"/>
      <c r="U168" s="77"/>
      <c r="W168" s="62"/>
      <c r="X168" s="62"/>
    </row>
    <row r="169" spans="3:24" x14ac:dyDescent="0.2">
      <c r="C169" s="38"/>
      <c r="D169" s="37"/>
      <c r="F169" s="36"/>
      <c r="G169" s="37"/>
      <c r="H169" s="300"/>
      <c r="I169" s="300"/>
      <c r="J169" s="300"/>
      <c r="O169" s="90"/>
      <c r="Q169" s="36"/>
      <c r="S169" s="36"/>
      <c r="U169" s="77"/>
      <c r="W169" s="62"/>
      <c r="X169" s="62"/>
    </row>
    <row r="170" spans="3:24" x14ac:dyDescent="0.2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U170" s="77"/>
      <c r="V170" s="63"/>
      <c r="W170" s="62"/>
      <c r="X170" s="62"/>
    </row>
    <row r="171" spans="3:24" x14ac:dyDescent="0.2">
      <c r="U171" s="77"/>
      <c r="V171" s="64"/>
      <c r="W171" s="62"/>
      <c r="X171" s="62"/>
    </row>
    <row r="172" spans="3:24" x14ac:dyDescent="0.2">
      <c r="U172" s="77"/>
      <c r="W172" s="62"/>
      <c r="X172" s="62"/>
    </row>
    <row r="173" spans="3:24" x14ac:dyDescent="0.2">
      <c r="U173" s="77"/>
      <c r="W173" s="62"/>
      <c r="X173" s="62"/>
    </row>
    <row r="174" spans="3:24" x14ac:dyDescent="0.2">
      <c r="U174" s="77"/>
      <c r="W174" s="62"/>
      <c r="X174" s="62"/>
    </row>
    <row r="175" spans="3:24" x14ac:dyDescent="0.2">
      <c r="U175" s="77"/>
      <c r="W175" s="62"/>
      <c r="X175" s="62"/>
    </row>
    <row r="176" spans="3:24" x14ac:dyDescent="0.2">
      <c r="U176" s="77"/>
      <c r="W176" s="62"/>
      <c r="X176" s="62"/>
    </row>
    <row r="177" spans="21:24" x14ac:dyDescent="0.2">
      <c r="U177" s="77"/>
      <c r="V177" s="63"/>
      <c r="W177" s="62"/>
      <c r="X177" s="62"/>
    </row>
    <row r="178" spans="21:24" x14ac:dyDescent="0.2">
      <c r="U178" s="77"/>
      <c r="V178" s="64"/>
      <c r="W178" s="62"/>
      <c r="X178" s="62"/>
    </row>
    <row r="179" spans="21:24" x14ac:dyDescent="0.2">
      <c r="U179" s="77"/>
      <c r="W179" s="62"/>
      <c r="X179" s="62"/>
    </row>
    <row r="180" spans="21:24" x14ac:dyDescent="0.2">
      <c r="U180" s="77"/>
      <c r="W180" s="62"/>
      <c r="X180" s="62"/>
    </row>
    <row r="181" spans="21:24" x14ac:dyDescent="0.2">
      <c r="U181" s="77"/>
      <c r="W181" s="62"/>
      <c r="X181" s="62"/>
    </row>
    <row r="182" spans="21:24" x14ac:dyDescent="0.2">
      <c r="U182" s="77"/>
      <c r="W182" s="62"/>
      <c r="X182" s="62"/>
    </row>
    <row r="183" spans="21:24" x14ac:dyDescent="0.2">
      <c r="U183" s="77"/>
      <c r="W183" s="62"/>
      <c r="X183" s="62"/>
    </row>
    <row r="184" spans="21:24" x14ac:dyDescent="0.2">
      <c r="U184" s="77"/>
      <c r="V184" s="63"/>
      <c r="W184" s="62"/>
      <c r="X184" s="62"/>
    </row>
    <row r="185" spans="21:24" x14ac:dyDescent="0.2">
      <c r="U185" s="77"/>
      <c r="V185" s="64"/>
      <c r="W185" s="62"/>
      <c r="X185" s="62"/>
    </row>
    <row r="186" spans="21:24" x14ac:dyDescent="0.2">
      <c r="U186" s="77"/>
      <c r="W186" s="62"/>
      <c r="X186" s="62"/>
    </row>
    <row r="187" spans="21:24" x14ac:dyDescent="0.2">
      <c r="U187" s="77"/>
      <c r="W187" s="62"/>
      <c r="X187" s="62"/>
    </row>
    <row r="188" spans="21:24" x14ac:dyDescent="0.2">
      <c r="U188" s="77"/>
      <c r="W188" s="62"/>
      <c r="X188" s="62"/>
    </row>
    <row r="189" spans="21:24" x14ac:dyDescent="0.2">
      <c r="U189" s="77"/>
      <c r="W189" s="62"/>
      <c r="X189" s="62"/>
    </row>
    <row r="190" spans="21:24" x14ac:dyDescent="0.2">
      <c r="U190" s="77"/>
      <c r="W190" s="62"/>
      <c r="X190" s="62"/>
    </row>
    <row r="191" spans="21:24" x14ac:dyDescent="0.2">
      <c r="U191" s="77"/>
      <c r="V191" s="63"/>
      <c r="W191" s="62"/>
      <c r="X191" s="62"/>
    </row>
    <row r="192" spans="21:24" x14ac:dyDescent="0.2">
      <c r="U192" s="77"/>
      <c r="V192" s="64"/>
      <c r="W192" s="62"/>
      <c r="X192" s="62"/>
    </row>
    <row r="193" spans="21:24" x14ac:dyDescent="0.2">
      <c r="U193" s="77"/>
      <c r="W193" s="62"/>
      <c r="X193" s="62"/>
    </row>
    <row r="194" spans="21:24" x14ac:dyDescent="0.2">
      <c r="U194" s="77"/>
      <c r="W194" s="62"/>
      <c r="X194" s="62"/>
    </row>
    <row r="195" spans="21:24" x14ac:dyDescent="0.2">
      <c r="U195" s="77"/>
      <c r="W195" s="62"/>
      <c r="X195" s="62"/>
    </row>
    <row r="196" spans="21:24" x14ac:dyDescent="0.2">
      <c r="U196" s="77"/>
      <c r="W196" s="62"/>
      <c r="X196" s="62"/>
    </row>
    <row r="197" spans="21:24" x14ac:dyDescent="0.2">
      <c r="U197" s="77"/>
      <c r="W197" s="62"/>
      <c r="X197" s="62"/>
    </row>
    <row r="198" spans="21:24" x14ac:dyDescent="0.2">
      <c r="U198" s="77"/>
      <c r="V198" s="63"/>
      <c r="W198" s="62"/>
      <c r="X198" s="62"/>
    </row>
    <row r="199" spans="21:24" x14ac:dyDescent="0.2">
      <c r="U199" s="77"/>
      <c r="V199" s="64"/>
      <c r="W199" s="62"/>
      <c r="X199" s="62"/>
    </row>
    <row r="200" spans="21:24" x14ac:dyDescent="0.2">
      <c r="U200" s="77"/>
      <c r="W200" s="62"/>
      <c r="X200" s="62"/>
    </row>
    <row r="201" spans="21:24" x14ac:dyDescent="0.2">
      <c r="U201" s="77"/>
      <c r="W201" s="62"/>
      <c r="X201" s="62"/>
    </row>
    <row r="202" spans="21:24" x14ac:dyDescent="0.2">
      <c r="U202" s="77"/>
      <c r="W202" s="62"/>
      <c r="X202" s="62"/>
    </row>
    <row r="203" spans="21:24" x14ac:dyDescent="0.2">
      <c r="U203" s="77"/>
      <c r="W203" s="62"/>
      <c r="X203" s="62"/>
    </row>
    <row r="204" spans="21:24" x14ac:dyDescent="0.2">
      <c r="U204" s="77"/>
      <c r="W204" s="62"/>
      <c r="X204" s="62"/>
    </row>
    <row r="205" spans="21:24" x14ac:dyDescent="0.2">
      <c r="U205" s="77"/>
      <c r="V205" s="63"/>
      <c r="W205" s="62"/>
      <c r="X205" s="62"/>
    </row>
    <row r="206" spans="21:24" x14ac:dyDescent="0.2">
      <c r="U206" s="77"/>
      <c r="V206" s="64"/>
      <c r="W206" s="62"/>
      <c r="X206" s="62"/>
    </row>
    <row r="207" spans="21:24" x14ac:dyDescent="0.2">
      <c r="U207" s="77"/>
      <c r="W207" s="62"/>
      <c r="X207" s="62"/>
    </row>
    <row r="208" spans="21:24" x14ac:dyDescent="0.2">
      <c r="U208" s="77"/>
      <c r="W208" s="62"/>
      <c r="X208" s="62"/>
    </row>
    <row r="209" spans="21:24" x14ac:dyDescent="0.2">
      <c r="U209" s="77"/>
      <c r="W209" s="62"/>
      <c r="X209" s="62"/>
    </row>
    <row r="210" spans="21:24" x14ac:dyDescent="0.2">
      <c r="U210" s="77"/>
      <c r="W210" s="62"/>
      <c r="X210" s="62"/>
    </row>
    <row r="211" spans="21:24" x14ac:dyDescent="0.2">
      <c r="U211" s="77"/>
      <c r="W211" s="62"/>
      <c r="X211" s="62"/>
    </row>
    <row r="212" spans="21:24" x14ac:dyDescent="0.2">
      <c r="U212" s="77"/>
      <c r="V212" s="63"/>
      <c r="W212" s="62"/>
      <c r="X212" s="62"/>
    </row>
    <row r="213" spans="21:24" x14ac:dyDescent="0.2">
      <c r="U213" s="77"/>
      <c r="V213" s="64"/>
      <c r="W213" s="62"/>
      <c r="X213" s="62"/>
    </row>
    <row r="214" spans="21:24" x14ac:dyDescent="0.2">
      <c r="U214" s="77"/>
      <c r="W214" s="62"/>
      <c r="X214" s="62"/>
    </row>
    <row r="215" spans="21:24" x14ac:dyDescent="0.2">
      <c r="U215" s="77"/>
      <c r="W215" s="62"/>
      <c r="X215" s="62"/>
    </row>
    <row r="216" spans="21:24" x14ac:dyDescent="0.2">
      <c r="U216" s="77"/>
      <c r="W216" s="62"/>
      <c r="X216" s="62"/>
    </row>
    <row r="217" spans="21:24" x14ac:dyDescent="0.2">
      <c r="U217" s="77"/>
      <c r="W217" s="62"/>
      <c r="X217" s="62"/>
    </row>
    <row r="218" spans="21:24" x14ac:dyDescent="0.2">
      <c r="U218" s="77"/>
      <c r="W218" s="62"/>
      <c r="X218" s="62"/>
    </row>
    <row r="219" spans="21:24" x14ac:dyDescent="0.2">
      <c r="U219" s="77"/>
      <c r="V219" s="63"/>
      <c r="W219" s="62"/>
      <c r="X219" s="62"/>
    </row>
    <row r="220" spans="21:24" x14ac:dyDescent="0.2">
      <c r="U220" s="77"/>
      <c r="V220" s="64"/>
      <c r="W220" s="62"/>
      <c r="X220" s="62"/>
    </row>
    <row r="221" spans="21:24" x14ac:dyDescent="0.2">
      <c r="U221" s="77"/>
      <c r="W221" s="62"/>
      <c r="X221" s="62"/>
    </row>
    <row r="222" spans="21:24" x14ac:dyDescent="0.2">
      <c r="U222" s="77"/>
      <c r="W222" s="62"/>
      <c r="X222" s="62"/>
    </row>
    <row r="223" spans="21:24" x14ac:dyDescent="0.2">
      <c r="U223" s="77"/>
      <c r="W223" s="62"/>
      <c r="X223" s="62"/>
    </row>
    <row r="224" spans="21:24" x14ac:dyDescent="0.2">
      <c r="U224" s="77"/>
      <c r="W224" s="62"/>
      <c r="X224" s="62"/>
    </row>
    <row r="225" spans="21:24" x14ac:dyDescent="0.2">
      <c r="U225" s="77"/>
      <c r="W225" s="62"/>
      <c r="X225" s="62"/>
    </row>
    <row r="226" spans="21:24" x14ac:dyDescent="0.2">
      <c r="U226" s="77"/>
      <c r="V226" s="63"/>
      <c r="W226" s="62"/>
      <c r="X226" s="62"/>
    </row>
    <row r="227" spans="21:24" x14ac:dyDescent="0.2">
      <c r="U227" s="77"/>
      <c r="V227" s="64"/>
      <c r="W227" s="62"/>
      <c r="X227" s="62"/>
    </row>
    <row r="228" spans="21:24" x14ac:dyDescent="0.2">
      <c r="U228" s="77"/>
      <c r="W228" s="62"/>
      <c r="X228" s="62"/>
    </row>
    <row r="229" spans="21:24" x14ac:dyDescent="0.2">
      <c r="U229" s="77"/>
      <c r="W229" s="62"/>
      <c r="X229" s="62"/>
    </row>
    <row r="230" spans="21:24" x14ac:dyDescent="0.2">
      <c r="U230" s="77"/>
      <c r="W230" s="62"/>
      <c r="X230" s="62"/>
    </row>
    <row r="231" spans="21:24" x14ac:dyDescent="0.2">
      <c r="U231" s="77"/>
      <c r="W231" s="62"/>
      <c r="X231" s="62"/>
    </row>
    <row r="232" spans="21:24" x14ac:dyDescent="0.2">
      <c r="U232" s="77"/>
      <c r="W232" s="62"/>
      <c r="X232" s="62"/>
    </row>
    <row r="233" spans="21:24" x14ac:dyDescent="0.2">
      <c r="U233" s="77"/>
      <c r="V233" s="63"/>
      <c r="W233" s="62"/>
      <c r="X233" s="62"/>
    </row>
    <row r="234" spans="21:24" x14ac:dyDescent="0.2">
      <c r="U234" s="77"/>
      <c r="V234" s="64"/>
      <c r="W234" s="62"/>
      <c r="X234" s="62"/>
    </row>
    <row r="235" spans="21:24" x14ac:dyDescent="0.2">
      <c r="U235" s="77"/>
      <c r="W235" s="62"/>
      <c r="X235" s="62"/>
    </row>
    <row r="236" spans="21:24" x14ac:dyDescent="0.2">
      <c r="U236" s="77"/>
      <c r="W236" s="62"/>
      <c r="X236" s="62"/>
    </row>
    <row r="237" spans="21:24" x14ac:dyDescent="0.2">
      <c r="U237" s="77"/>
      <c r="W237" s="62"/>
      <c r="X237" s="62"/>
    </row>
    <row r="238" spans="21:24" x14ac:dyDescent="0.2">
      <c r="U238" s="77"/>
      <c r="W238" s="62"/>
      <c r="X238" s="62"/>
    </row>
    <row r="239" spans="21:24" x14ac:dyDescent="0.2">
      <c r="U239" s="77"/>
      <c r="W239" s="62"/>
      <c r="X239" s="62"/>
    </row>
    <row r="240" spans="21:24" x14ac:dyDescent="0.2">
      <c r="U240" s="77"/>
      <c r="V240" s="63"/>
      <c r="W240" s="62"/>
      <c r="X240" s="62"/>
    </row>
    <row r="241" spans="21:24" x14ac:dyDescent="0.2">
      <c r="U241" s="77"/>
      <c r="V241" s="64"/>
      <c r="W241" s="62"/>
      <c r="X241" s="62"/>
    </row>
    <row r="242" spans="21:24" x14ac:dyDescent="0.2">
      <c r="U242" s="77"/>
      <c r="W242" s="62"/>
      <c r="X242" s="62"/>
    </row>
    <row r="243" spans="21:24" x14ac:dyDescent="0.2">
      <c r="U243" s="77"/>
      <c r="W243" s="62"/>
      <c r="X243" s="62"/>
    </row>
    <row r="244" spans="21:24" x14ac:dyDescent="0.2">
      <c r="U244" s="77"/>
      <c r="W244" s="62"/>
      <c r="X244" s="62"/>
    </row>
    <row r="245" spans="21:24" x14ac:dyDescent="0.2">
      <c r="U245" s="77"/>
      <c r="W245" s="62"/>
      <c r="X245" s="62"/>
    </row>
    <row r="246" spans="21:24" x14ac:dyDescent="0.2">
      <c r="U246" s="77"/>
      <c r="W246" s="62"/>
      <c r="X246" s="62"/>
    </row>
    <row r="247" spans="21:24" x14ac:dyDescent="0.2">
      <c r="U247" s="77"/>
      <c r="V247" s="63"/>
      <c r="W247" s="62"/>
      <c r="X247" s="62"/>
    </row>
    <row r="248" spans="21:24" x14ac:dyDescent="0.2">
      <c r="U248" s="77"/>
      <c r="V248" s="64"/>
      <c r="W248" s="62"/>
      <c r="X248" s="62"/>
    </row>
    <row r="249" spans="21:24" x14ac:dyDescent="0.2">
      <c r="U249" s="77"/>
      <c r="W249" s="62"/>
      <c r="X249" s="62"/>
    </row>
    <row r="250" spans="21:24" x14ac:dyDescent="0.2">
      <c r="U250" s="77"/>
      <c r="W250" s="62"/>
      <c r="X250" s="62"/>
    </row>
    <row r="251" spans="21:24" x14ac:dyDescent="0.2">
      <c r="U251" s="77"/>
      <c r="W251" s="62"/>
      <c r="X251" s="62"/>
    </row>
    <row r="252" spans="21:24" x14ac:dyDescent="0.2">
      <c r="U252" s="77"/>
      <c r="W252" s="62"/>
      <c r="X252" s="62"/>
    </row>
    <row r="253" spans="21:24" x14ac:dyDescent="0.2">
      <c r="U253" s="77"/>
      <c r="W253" s="62"/>
      <c r="X253" s="62"/>
    </row>
    <row r="254" spans="21:24" x14ac:dyDescent="0.2">
      <c r="U254" s="77"/>
      <c r="V254" s="63"/>
      <c r="W254" s="62"/>
      <c r="X254" s="62"/>
    </row>
    <row r="255" spans="21:24" x14ac:dyDescent="0.2">
      <c r="U255" s="77"/>
      <c r="V255" s="64"/>
      <c r="W255" s="62"/>
      <c r="X255" s="62"/>
    </row>
    <row r="256" spans="21:24" x14ac:dyDescent="0.2">
      <c r="U256" s="77"/>
      <c r="W256" s="62"/>
      <c r="X256" s="62"/>
    </row>
    <row r="257" spans="21:24" x14ac:dyDescent="0.2">
      <c r="U257" s="77"/>
      <c r="W257" s="62"/>
      <c r="X257" s="62"/>
    </row>
    <row r="258" spans="21:24" x14ac:dyDescent="0.2">
      <c r="U258" s="77"/>
      <c r="W258" s="62"/>
      <c r="X258" s="62"/>
    </row>
    <row r="259" spans="21:24" x14ac:dyDescent="0.2">
      <c r="U259" s="77"/>
      <c r="W259" s="62"/>
      <c r="X259" s="62"/>
    </row>
    <row r="260" spans="21:24" x14ac:dyDescent="0.2">
      <c r="U260" s="77"/>
      <c r="W260" s="62"/>
      <c r="X260" s="62"/>
    </row>
    <row r="261" spans="21:24" x14ac:dyDescent="0.2">
      <c r="U261" s="77"/>
      <c r="V261" s="63"/>
      <c r="W261" s="62"/>
      <c r="X261" s="62"/>
    </row>
    <row r="262" spans="21:24" x14ac:dyDescent="0.2">
      <c r="U262" s="77"/>
      <c r="V262" s="64"/>
      <c r="W262" s="62"/>
      <c r="X262" s="62"/>
    </row>
    <row r="263" spans="21:24" x14ac:dyDescent="0.2">
      <c r="U263" s="77"/>
      <c r="W263" s="62"/>
      <c r="X263" s="62"/>
    </row>
    <row r="264" spans="21:24" x14ac:dyDescent="0.2">
      <c r="U264" s="77"/>
      <c r="W264" s="62"/>
      <c r="X264" s="62"/>
    </row>
    <row r="265" spans="21:24" x14ac:dyDescent="0.2">
      <c r="U265" s="77"/>
      <c r="W265" s="62"/>
      <c r="X265" s="62"/>
    </row>
    <row r="266" spans="21:24" x14ac:dyDescent="0.2">
      <c r="U266" s="77"/>
      <c r="W266" s="62"/>
      <c r="X266" s="62"/>
    </row>
    <row r="267" spans="21:24" x14ac:dyDescent="0.2">
      <c r="U267" s="77"/>
      <c r="W267" s="62"/>
      <c r="X267" s="62"/>
    </row>
    <row r="268" spans="21:24" x14ac:dyDescent="0.2">
      <c r="U268" s="77"/>
      <c r="V268" s="63"/>
      <c r="W268" s="62"/>
      <c r="X268" s="62"/>
    </row>
    <row r="269" spans="21:24" x14ac:dyDescent="0.2">
      <c r="U269" s="77"/>
      <c r="V269" s="64"/>
      <c r="W269" s="62"/>
      <c r="X269" s="62"/>
    </row>
    <row r="270" spans="21:24" x14ac:dyDescent="0.2">
      <c r="U270" s="77"/>
      <c r="W270" s="62"/>
      <c r="X270" s="62"/>
    </row>
    <row r="271" spans="21:24" x14ac:dyDescent="0.2">
      <c r="U271" s="77"/>
      <c r="W271" s="62"/>
      <c r="X271" s="62"/>
    </row>
    <row r="272" spans="21:24" x14ac:dyDescent="0.2">
      <c r="U272" s="77"/>
      <c r="W272" s="62"/>
      <c r="X272" s="62"/>
    </row>
    <row r="273" spans="21:24" x14ac:dyDescent="0.2">
      <c r="U273" s="77"/>
      <c r="W273" s="62"/>
      <c r="X273" s="62"/>
    </row>
    <row r="274" spans="21:24" x14ac:dyDescent="0.2">
      <c r="U274" s="77"/>
      <c r="W274" s="62"/>
      <c r="X274" s="62"/>
    </row>
    <row r="275" spans="21:24" x14ac:dyDescent="0.2">
      <c r="U275" s="77"/>
      <c r="V275" s="63"/>
      <c r="W275" s="62"/>
      <c r="X275" s="62"/>
    </row>
    <row r="276" spans="21:24" x14ac:dyDescent="0.2">
      <c r="U276" s="77"/>
      <c r="V276" s="64"/>
      <c r="W276" s="62"/>
      <c r="X276" s="62"/>
    </row>
    <row r="277" spans="21:24" x14ac:dyDescent="0.2">
      <c r="U277" s="77"/>
      <c r="W277" s="62"/>
      <c r="X277" s="62"/>
    </row>
    <row r="278" spans="21:24" x14ac:dyDescent="0.2">
      <c r="U278" s="77"/>
      <c r="W278" s="62"/>
      <c r="X278" s="62"/>
    </row>
    <row r="279" spans="21:24" x14ac:dyDescent="0.2">
      <c r="U279" s="77"/>
      <c r="W279" s="62"/>
      <c r="X279" s="62"/>
    </row>
    <row r="280" spans="21:24" x14ac:dyDescent="0.2">
      <c r="U280" s="77"/>
      <c r="W280" s="62"/>
      <c r="X280" s="62"/>
    </row>
    <row r="281" spans="21:24" x14ac:dyDescent="0.2">
      <c r="U281" s="77"/>
      <c r="W281" s="62"/>
      <c r="X281" s="62"/>
    </row>
    <row r="282" spans="21:24" x14ac:dyDescent="0.2">
      <c r="U282" s="77"/>
      <c r="V282" s="63"/>
      <c r="W282" s="62"/>
      <c r="X282" s="62"/>
    </row>
    <row r="283" spans="21:24" x14ac:dyDescent="0.2">
      <c r="U283" s="77"/>
      <c r="V283" s="64"/>
      <c r="W283" s="62"/>
      <c r="X283" s="62"/>
    </row>
    <row r="284" spans="21:24" x14ac:dyDescent="0.2">
      <c r="U284" s="77"/>
      <c r="W284" s="62"/>
      <c r="X284" s="62"/>
    </row>
    <row r="285" spans="21:24" x14ac:dyDescent="0.2">
      <c r="U285" s="77"/>
      <c r="W285" s="62"/>
      <c r="X285" s="62"/>
    </row>
    <row r="286" spans="21:24" x14ac:dyDescent="0.2">
      <c r="U286" s="77"/>
      <c r="W286" s="62"/>
      <c r="X286" s="62"/>
    </row>
    <row r="287" spans="21:24" x14ac:dyDescent="0.2">
      <c r="U287" s="77"/>
      <c r="W287" s="62"/>
      <c r="X287" s="62"/>
    </row>
    <row r="288" spans="21:24" x14ac:dyDescent="0.2">
      <c r="U288" s="77"/>
      <c r="W288" s="62"/>
      <c r="X288" s="62"/>
    </row>
    <row r="289" spans="21:24" x14ac:dyDescent="0.2">
      <c r="U289" s="77"/>
      <c r="V289" s="63"/>
      <c r="W289" s="62"/>
      <c r="X289" s="62"/>
    </row>
    <row r="290" spans="21:24" x14ac:dyDescent="0.2">
      <c r="U290" s="77"/>
      <c r="V290" s="64"/>
      <c r="W290" s="62"/>
      <c r="X290" s="62"/>
    </row>
    <row r="291" spans="21:24" x14ac:dyDescent="0.2">
      <c r="U291" s="77"/>
      <c r="W291" s="62"/>
      <c r="X291" s="62"/>
    </row>
    <row r="292" spans="21:24" x14ac:dyDescent="0.2">
      <c r="U292" s="77"/>
      <c r="W292" s="62"/>
      <c r="X292" s="62"/>
    </row>
    <row r="293" spans="21:24" x14ac:dyDescent="0.2">
      <c r="U293" s="77"/>
      <c r="W293" s="62"/>
      <c r="X293" s="62"/>
    </row>
    <row r="294" spans="21:24" x14ac:dyDescent="0.2">
      <c r="U294" s="77"/>
      <c r="W294" s="62"/>
      <c r="X294" s="62"/>
    </row>
    <row r="295" spans="21:24" x14ac:dyDescent="0.2">
      <c r="U295" s="77"/>
      <c r="W295" s="62"/>
      <c r="X295" s="62"/>
    </row>
    <row r="296" spans="21:24" x14ac:dyDescent="0.2">
      <c r="U296" s="77"/>
      <c r="V296" s="63"/>
      <c r="W296" s="62"/>
      <c r="X296" s="62"/>
    </row>
    <row r="297" spans="21:24" x14ac:dyDescent="0.2">
      <c r="U297" s="77"/>
      <c r="V297" s="64"/>
      <c r="W297" s="62"/>
      <c r="X297" s="62"/>
    </row>
    <row r="298" spans="21:24" x14ac:dyDescent="0.2">
      <c r="U298" s="77"/>
      <c r="W298" s="62"/>
      <c r="X298" s="62"/>
    </row>
    <row r="299" spans="21:24" x14ac:dyDescent="0.2">
      <c r="U299" s="77"/>
      <c r="W299" s="62"/>
      <c r="X299" s="62"/>
    </row>
    <row r="300" spans="21:24" x14ac:dyDescent="0.2">
      <c r="U300" s="77"/>
      <c r="W300" s="62"/>
      <c r="X300" s="62"/>
    </row>
    <row r="301" spans="21:24" x14ac:dyDescent="0.2">
      <c r="U301" s="77"/>
      <c r="W301" s="62"/>
      <c r="X301" s="62"/>
    </row>
    <row r="302" spans="21:24" x14ac:dyDescent="0.2">
      <c r="U302" s="77"/>
      <c r="W302" s="62"/>
      <c r="X302" s="62"/>
    </row>
    <row r="303" spans="21:24" x14ac:dyDescent="0.2">
      <c r="U303" s="77"/>
      <c r="V303" s="63"/>
      <c r="W303" s="62"/>
      <c r="X303" s="62"/>
    </row>
    <row r="304" spans="21:24" x14ac:dyDescent="0.2">
      <c r="U304" s="77"/>
      <c r="V304" s="64"/>
      <c r="W304" s="62"/>
      <c r="X304" s="62"/>
    </row>
    <row r="305" spans="21:24" x14ac:dyDescent="0.2">
      <c r="U305" s="77"/>
      <c r="W305" s="62"/>
      <c r="X305" s="62"/>
    </row>
    <row r="306" spans="21:24" x14ac:dyDescent="0.2">
      <c r="U306" s="77"/>
      <c r="W306" s="62"/>
      <c r="X306" s="62"/>
    </row>
    <row r="307" spans="21:24" x14ac:dyDescent="0.2">
      <c r="U307" s="77"/>
      <c r="W307" s="62"/>
      <c r="X307" s="62"/>
    </row>
    <row r="308" spans="21:24" x14ac:dyDescent="0.2">
      <c r="U308" s="77"/>
      <c r="W308" s="62"/>
      <c r="X308" s="62"/>
    </row>
    <row r="309" spans="21:24" x14ac:dyDescent="0.2">
      <c r="U309" s="77"/>
      <c r="W309" s="62"/>
      <c r="X309" s="62"/>
    </row>
    <row r="310" spans="21:24" x14ac:dyDescent="0.2">
      <c r="U310" s="77"/>
      <c r="V310" s="63"/>
      <c r="W310" s="62"/>
      <c r="X310" s="62"/>
    </row>
    <row r="311" spans="21:24" x14ac:dyDescent="0.2">
      <c r="U311" s="77"/>
      <c r="V311" s="64"/>
      <c r="W311" s="62"/>
      <c r="X311" s="62"/>
    </row>
    <row r="312" spans="21:24" x14ac:dyDescent="0.2">
      <c r="U312" s="77"/>
      <c r="W312" s="62"/>
      <c r="X312" s="62"/>
    </row>
    <row r="313" spans="21:24" x14ac:dyDescent="0.2">
      <c r="U313" s="77"/>
      <c r="W313" s="62"/>
      <c r="X313" s="62"/>
    </row>
    <row r="314" spans="21:24" x14ac:dyDescent="0.2">
      <c r="U314" s="77"/>
      <c r="W314" s="62"/>
      <c r="X314" s="62"/>
    </row>
    <row r="315" spans="21:24" x14ac:dyDescent="0.2">
      <c r="U315" s="77"/>
      <c r="W315" s="62"/>
      <c r="X315" s="62"/>
    </row>
    <row r="316" spans="21:24" x14ac:dyDescent="0.2">
      <c r="U316" s="77"/>
      <c r="W316" s="62"/>
      <c r="X316" s="62"/>
    </row>
    <row r="317" spans="21:24" x14ac:dyDescent="0.2">
      <c r="U317" s="77"/>
      <c r="V317" s="63"/>
      <c r="W317" s="62"/>
      <c r="X317" s="62"/>
    </row>
    <row r="318" spans="21:24" x14ac:dyDescent="0.2">
      <c r="U318" s="77"/>
      <c r="V318" s="64"/>
      <c r="W318" s="62"/>
      <c r="X318" s="62"/>
    </row>
    <row r="319" spans="21:24" x14ac:dyDescent="0.2">
      <c r="U319" s="77"/>
      <c r="W319" s="62"/>
      <c r="X319" s="62"/>
    </row>
    <row r="320" spans="21:24" x14ac:dyDescent="0.2">
      <c r="U320" s="77"/>
      <c r="W320" s="62"/>
      <c r="X320" s="62"/>
    </row>
    <row r="321" spans="21:24" x14ac:dyDescent="0.2">
      <c r="U321" s="77"/>
      <c r="W321" s="62"/>
      <c r="X321" s="62"/>
    </row>
    <row r="322" spans="21:24" x14ac:dyDescent="0.2">
      <c r="U322" s="77"/>
      <c r="W322" s="62"/>
      <c r="X322" s="62"/>
    </row>
    <row r="323" spans="21:24" x14ac:dyDescent="0.2">
      <c r="U323" s="77"/>
      <c r="W323" s="62"/>
      <c r="X323" s="62"/>
    </row>
    <row r="324" spans="21:24" x14ac:dyDescent="0.2">
      <c r="U324" s="77"/>
      <c r="V324" s="63"/>
      <c r="W324" s="62"/>
      <c r="X324" s="62"/>
    </row>
    <row r="325" spans="21:24" x14ac:dyDescent="0.2">
      <c r="U325" s="77"/>
      <c r="V325" s="64"/>
      <c r="W325" s="62"/>
      <c r="X325" s="62"/>
    </row>
    <row r="326" spans="21:24" x14ac:dyDescent="0.2">
      <c r="U326" s="77"/>
      <c r="W326" s="62"/>
      <c r="X326" s="62"/>
    </row>
    <row r="327" spans="21:24" x14ac:dyDescent="0.2">
      <c r="U327" s="77"/>
      <c r="W327" s="62"/>
      <c r="X327" s="62"/>
    </row>
    <row r="328" spans="21:24" x14ac:dyDescent="0.2">
      <c r="U328" s="77"/>
      <c r="W328" s="62"/>
      <c r="X328" s="62"/>
    </row>
    <row r="329" spans="21:24" x14ac:dyDescent="0.2">
      <c r="U329" s="77"/>
      <c r="W329" s="62"/>
      <c r="X329" s="62"/>
    </row>
    <row r="330" spans="21:24" x14ac:dyDescent="0.2">
      <c r="U330" s="77"/>
      <c r="W330" s="62"/>
      <c r="X330" s="62"/>
    </row>
    <row r="331" spans="21:24" x14ac:dyDescent="0.2">
      <c r="U331" s="77"/>
      <c r="V331" s="63"/>
      <c r="W331" s="62"/>
      <c r="X331" s="62"/>
    </row>
    <row r="332" spans="21:24" x14ac:dyDescent="0.2">
      <c r="U332" s="77"/>
      <c r="V332" s="64"/>
      <c r="W332" s="62"/>
      <c r="X332" s="62"/>
    </row>
    <row r="333" spans="21:24" x14ac:dyDescent="0.2">
      <c r="U333" s="77"/>
      <c r="W333" s="62"/>
      <c r="X333" s="62"/>
    </row>
    <row r="334" spans="21:24" x14ac:dyDescent="0.2">
      <c r="U334" s="77"/>
      <c r="W334" s="62"/>
      <c r="X334" s="62"/>
    </row>
    <row r="335" spans="21:24" x14ac:dyDescent="0.2">
      <c r="U335" s="77"/>
      <c r="W335" s="62"/>
      <c r="X335" s="62"/>
    </row>
    <row r="336" spans="21:24" x14ac:dyDescent="0.2">
      <c r="U336" s="77"/>
      <c r="W336" s="62"/>
      <c r="X336" s="62"/>
    </row>
    <row r="337" spans="21:24" x14ac:dyDescent="0.2">
      <c r="U337" s="77"/>
      <c r="W337" s="62"/>
      <c r="X337" s="62"/>
    </row>
    <row r="338" spans="21:24" x14ac:dyDescent="0.2">
      <c r="U338" s="77"/>
      <c r="V338" s="63"/>
      <c r="W338" s="62"/>
      <c r="X338" s="62"/>
    </row>
    <row r="339" spans="21:24" x14ac:dyDescent="0.2">
      <c r="U339" s="77"/>
      <c r="V339" s="64"/>
      <c r="W339" s="62"/>
      <c r="X339" s="62"/>
    </row>
    <row r="340" spans="21:24" x14ac:dyDescent="0.2">
      <c r="U340" s="77"/>
      <c r="W340" s="62"/>
      <c r="X340" s="62"/>
    </row>
    <row r="341" spans="21:24" x14ac:dyDescent="0.2">
      <c r="U341" s="77"/>
      <c r="W341" s="62"/>
      <c r="X341" s="62"/>
    </row>
    <row r="342" spans="21:24" x14ac:dyDescent="0.2">
      <c r="U342" s="77"/>
      <c r="W342" s="62"/>
      <c r="X342" s="62"/>
    </row>
    <row r="343" spans="21:24" x14ac:dyDescent="0.2">
      <c r="U343" s="77"/>
      <c r="W343" s="62"/>
      <c r="X343" s="62"/>
    </row>
    <row r="344" spans="21:24" x14ac:dyDescent="0.2">
      <c r="U344" s="77"/>
      <c r="W344" s="62"/>
      <c r="X344" s="62"/>
    </row>
    <row r="345" spans="21:24" x14ac:dyDescent="0.2">
      <c r="U345" s="77"/>
      <c r="V345" s="63"/>
      <c r="W345" s="62"/>
      <c r="X345" s="62"/>
    </row>
    <row r="346" spans="21:24" x14ac:dyDescent="0.2">
      <c r="U346" s="77"/>
      <c r="V346" s="64"/>
      <c r="W346" s="62"/>
      <c r="X346" s="62"/>
    </row>
    <row r="347" spans="21:24" x14ac:dyDescent="0.2">
      <c r="U347" s="77"/>
      <c r="W347" s="62"/>
      <c r="X347" s="62"/>
    </row>
    <row r="348" spans="21:24" x14ac:dyDescent="0.2">
      <c r="U348" s="77"/>
      <c r="W348" s="62"/>
      <c r="X348" s="62"/>
    </row>
    <row r="349" spans="21:24" x14ac:dyDescent="0.2">
      <c r="U349" s="77"/>
      <c r="W349" s="62"/>
      <c r="X349" s="62"/>
    </row>
    <row r="350" spans="21:24" x14ac:dyDescent="0.2">
      <c r="U350" s="77"/>
      <c r="W350" s="62"/>
      <c r="X350" s="62"/>
    </row>
    <row r="351" spans="21:24" x14ac:dyDescent="0.2">
      <c r="U351" s="77"/>
      <c r="W351" s="62"/>
      <c r="X351" s="62"/>
    </row>
    <row r="352" spans="21:24" x14ac:dyDescent="0.2">
      <c r="U352" s="77"/>
      <c r="V352" s="63"/>
      <c r="W352" s="62"/>
      <c r="X352" s="62"/>
    </row>
    <row r="353" spans="21:24" x14ac:dyDescent="0.2">
      <c r="U353" s="77"/>
      <c r="V353" s="64"/>
      <c r="W353" s="62"/>
      <c r="X353" s="62"/>
    </row>
    <row r="354" spans="21:24" x14ac:dyDescent="0.2">
      <c r="U354" s="77"/>
      <c r="W354" s="62"/>
      <c r="X354" s="62"/>
    </row>
    <row r="355" spans="21:24" x14ac:dyDescent="0.2">
      <c r="U355" s="77"/>
      <c r="W355" s="62"/>
      <c r="X355" s="62"/>
    </row>
    <row r="356" spans="21:24" x14ac:dyDescent="0.2">
      <c r="U356" s="77"/>
      <c r="W356" s="62"/>
      <c r="X356" s="62"/>
    </row>
    <row r="357" spans="21:24" x14ac:dyDescent="0.2">
      <c r="U357" s="77"/>
      <c r="W357" s="62"/>
      <c r="X357" s="62"/>
    </row>
    <row r="358" spans="21:24" x14ac:dyDescent="0.2">
      <c r="U358" s="77"/>
      <c r="W358" s="62"/>
      <c r="X358" s="62"/>
    </row>
    <row r="359" spans="21:24" x14ac:dyDescent="0.2">
      <c r="U359" s="77"/>
      <c r="V359" s="63"/>
      <c r="W359" s="62"/>
      <c r="X359" s="62"/>
    </row>
    <row r="360" spans="21:24" x14ac:dyDescent="0.2">
      <c r="U360" s="77"/>
      <c r="V360" s="64"/>
      <c r="W360" s="62"/>
      <c r="X360" s="62"/>
    </row>
    <row r="361" spans="21:24" x14ac:dyDescent="0.2">
      <c r="U361" s="77"/>
      <c r="W361" s="62"/>
      <c r="X361" s="62"/>
    </row>
    <row r="362" spans="21:24" x14ac:dyDescent="0.2">
      <c r="U362" s="77"/>
      <c r="W362" s="62"/>
      <c r="X362" s="62"/>
    </row>
    <row r="363" spans="21:24" x14ac:dyDescent="0.2">
      <c r="U363" s="77"/>
      <c r="W363" s="62"/>
      <c r="X363" s="62"/>
    </row>
    <row r="364" spans="21:24" x14ac:dyDescent="0.2">
      <c r="U364" s="77"/>
      <c r="W364" s="62"/>
      <c r="X364" s="62"/>
    </row>
    <row r="365" spans="21:24" x14ac:dyDescent="0.2">
      <c r="U365" s="77"/>
      <c r="W365" s="62"/>
      <c r="X365" s="62"/>
    </row>
    <row r="366" spans="21:24" x14ac:dyDescent="0.2">
      <c r="U366" s="77"/>
      <c r="V366" s="63"/>
      <c r="W366" s="62"/>
      <c r="X366" s="62"/>
    </row>
    <row r="367" spans="21:24" x14ac:dyDescent="0.2">
      <c r="U367" s="77"/>
      <c r="V367" s="64"/>
      <c r="W367" s="62"/>
      <c r="X367" s="62"/>
    </row>
    <row r="368" spans="21:24" x14ac:dyDescent="0.2">
      <c r="U368" s="77"/>
      <c r="W368" s="62"/>
      <c r="X368" s="62"/>
    </row>
    <row r="369" spans="21:24" x14ac:dyDescent="0.2">
      <c r="U369" s="77"/>
      <c r="W369" s="62"/>
      <c r="X369" s="62"/>
    </row>
    <row r="370" spans="21:24" x14ac:dyDescent="0.2">
      <c r="U370" s="77"/>
      <c r="W370" s="62"/>
      <c r="X370" s="62"/>
    </row>
    <row r="371" spans="21:24" x14ac:dyDescent="0.2">
      <c r="U371" s="77"/>
      <c r="W371" s="62"/>
      <c r="X371" s="62"/>
    </row>
    <row r="372" spans="21:24" x14ac:dyDescent="0.2">
      <c r="U372" s="77"/>
      <c r="W372" s="62"/>
      <c r="X372" s="62"/>
    </row>
    <row r="373" spans="21:24" x14ac:dyDescent="0.2">
      <c r="U373" s="77"/>
      <c r="V373" s="63"/>
      <c r="W373" s="62"/>
      <c r="X373" s="62"/>
    </row>
    <row r="374" spans="21:24" x14ac:dyDescent="0.2">
      <c r="U374" s="77"/>
      <c r="V374" s="64"/>
      <c r="W374" s="62"/>
      <c r="X374" s="62"/>
    </row>
    <row r="375" spans="21:24" x14ac:dyDescent="0.2">
      <c r="U375" s="77"/>
      <c r="W375" s="62"/>
      <c r="X375" s="62"/>
    </row>
    <row r="376" spans="21:24" x14ac:dyDescent="0.2">
      <c r="U376" s="77"/>
      <c r="W376" s="62"/>
      <c r="X376" s="62"/>
    </row>
    <row r="377" spans="21:24" x14ac:dyDescent="0.2">
      <c r="U377" s="77"/>
      <c r="W377" s="62"/>
      <c r="X377" s="62"/>
    </row>
    <row r="378" spans="21:24" x14ac:dyDescent="0.2">
      <c r="U378" s="77"/>
      <c r="W378" s="62"/>
      <c r="X378" s="62"/>
    </row>
    <row r="379" spans="21:24" x14ac:dyDescent="0.2">
      <c r="U379" s="77"/>
      <c r="W379" s="62"/>
      <c r="X379" s="62"/>
    </row>
    <row r="380" spans="21:24" x14ac:dyDescent="0.2">
      <c r="U380" s="77"/>
      <c r="V380" s="63"/>
      <c r="W380" s="62"/>
      <c r="X380" s="62"/>
    </row>
    <row r="381" spans="21:24" x14ac:dyDescent="0.2">
      <c r="U381" s="77"/>
      <c r="V381" s="64"/>
      <c r="W381" s="62"/>
      <c r="X381" s="62"/>
    </row>
    <row r="382" spans="21:24" x14ac:dyDescent="0.2">
      <c r="U382" s="77"/>
      <c r="W382" s="62"/>
      <c r="X382" s="62"/>
    </row>
    <row r="383" spans="21:24" x14ac:dyDescent="0.2">
      <c r="U383" s="77"/>
      <c r="W383" s="62"/>
      <c r="X383" s="62"/>
    </row>
    <row r="384" spans="21:24" x14ac:dyDescent="0.2">
      <c r="U384" s="77"/>
      <c r="W384" s="62"/>
      <c r="X384" s="62"/>
    </row>
    <row r="385" spans="21:24" x14ac:dyDescent="0.2">
      <c r="U385" s="77"/>
      <c r="W385" s="62"/>
      <c r="X385" s="62"/>
    </row>
    <row r="386" spans="21:24" x14ac:dyDescent="0.2">
      <c r="U386" s="77"/>
      <c r="W386" s="62"/>
      <c r="X386" s="62"/>
    </row>
    <row r="387" spans="21:24" x14ac:dyDescent="0.2">
      <c r="U387" s="77"/>
      <c r="V387" s="63"/>
      <c r="W387" s="62"/>
      <c r="X387" s="62"/>
    </row>
    <row r="388" spans="21:24" x14ac:dyDescent="0.2">
      <c r="U388" s="77"/>
      <c r="V388" s="64"/>
      <c r="W388" s="62"/>
      <c r="X388" s="62"/>
    </row>
    <row r="389" spans="21:24" x14ac:dyDescent="0.2">
      <c r="U389" s="77"/>
      <c r="W389" s="62"/>
      <c r="X389" s="62"/>
    </row>
    <row r="390" spans="21:24" x14ac:dyDescent="0.2">
      <c r="U390" s="77"/>
      <c r="W390" s="62"/>
      <c r="X390" s="62"/>
    </row>
    <row r="391" spans="21:24" x14ac:dyDescent="0.2">
      <c r="U391" s="77"/>
      <c r="W391" s="62"/>
      <c r="X391" s="62"/>
    </row>
    <row r="392" spans="21:24" x14ac:dyDescent="0.2">
      <c r="U392" s="77"/>
      <c r="W392" s="62"/>
      <c r="X392" s="62"/>
    </row>
    <row r="393" spans="21:24" x14ac:dyDescent="0.2">
      <c r="U393" s="77"/>
      <c r="W393" s="62"/>
      <c r="X393" s="62"/>
    </row>
    <row r="394" spans="21:24" x14ac:dyDescent="0.2">
      <c r="U394" s="77"/>
      <c r="V394" s="63"/>
      <c r="W394" s="62"/>
      <c r="X394" s="62"/>
    </row>
    <row r="395" spans="21:24" x14ac:dyDescent="0.2">
      <c r="U395" s="77"/>
      <c r="V395" s="64"/>
      <c r="W395" s="62"/>
      <c r="X395" s="62"/>
    </row>
    <row r="396" spans="21:24" x14ac:dyDescent="0.2">
      <c r="U396" s="77"/>
      <c r="W396" s="62"/>
      <c r="X396" s="62"/>
    </row>
    <row r="397" spans="21:24" x14ac:dyDescent="0.2">
      <c r="U397" s="77"/>
      <c r="W397" s="62"/>
      <c r="X397" s="62"/>
    </row>
    <row r="398" spans="21:24" x14ac:dyDescent="0.2">
      <c r="U398" s="77"/>
      <c r="W398" s="62"/>
      <c r="X398" s="62"/>
    </row>
    <row r="399" spans="21:24" x14ac:dyDescent="0.2">
      <c r="U399" s="77"/>
      <c r="W399" s="62"/>
      <c r="X399" s="62"/>
    </row>
    <row r="400" spans="21:24" x14ac:dyDescent="0.2">
      <c r="U400" s="77"/>
      <c r="W400" s="62"/>
      <c r="X400" s="62"/>
    </row>
    <row r="401" spans="21:24" x14ac:dyDescent="0.2">
      <c r="U401" s="77"/>
      <c r="V401" s="63"/>
      <c r="W401" s="62"/>
      <c r="X401" s="62"/>
    </row>
    <row r="402" spans="21:24" x14ac:dyDescent="0.2">
      <c r="U402" s="77"/>
      <c r="V402" s="64"/>
      <c r="W402" s="62"/>
      <c r="X402" s="62"/>
    </row>
    <row r="403" spans="21:24" x14ac:dyDescent="0.2">
      <c r="U403" s="77"/>
      <c r="W403" s="62"/>
      <c r="X403" s="62"/>
    </row>
    <row r="404" spans="21:24" x14ac:dyDescent="0.2">
      <c r="U404" s="77"/>
      <c r="W404" s="62"/>
      <c r="X404" s="62"/>
    </row>
    <row r="405" spans="21:24" x14ac:dyDescent="0.2">
      <c r="U405" s="77"/>
      <c r="W405" s="62"/>
      <c r="X405" s="62"/>
    </row>
    <row r="406" spans="21:24" x14ac:dyDescent="0.2">
      <c r="U406" s="77"/>
      <c r="W406" s="62"/>
      <c r="X406" s="62"/>
    </row>
    <row r="407" spans="21:24" x14ac:dyDescent="0.2">
      <c r="U407" s="77"/>
      <c r="W407" s="62"/>
      <c r="X407" s="62"/>
    </row>
    <row r="408" spans="21:24" x14ac:dyDescent="0.2">
      <c r="U408" s="77"/>
      <c r="V408" s="63"/>
      <c r="W408" s="62"/>
      <c r="X408" s="62"/>
    </row>
    <row r="409" spans="21:24" x14ac:dyDescent="0.2">
      <c r="U409" s="77"/>
      <c r="V409" s="64"/>
      <c r="W409" s="62"/>
      <c r="X409" s="62"/>
    </row>
    <row r="410" spans="21:24" x14ac:dyDescent="0.2">
      <c r="U410" s="77"/>
      <c r="W410" s="62"/>
      <c r="X410" s="62"/>
    </row>
    <row r="411" spans="21:24" x14ac:dyDescent="0.2">
      <c r="U411" s="77"/>
      <c r="W411" s="62"/>
      <c r="X411" s="62"/>
    </row>
    <row r="412" spans="21:24" x14ac:dyDescent="0.2">
      <c r="U412" s="77"/>
      <c r="W412" s="62"/>
      <c r="X412" s="62"/>
    </row>
    <row r="413" spans="21:24" x14ac:dyDescent="0.2">
      <c r="U413" s="77"/>
      <c r="W413" s="62"/>
      <c r="X413" s="62"/>
    </row>
    <row r="414" spans="21:24" x14ac:dyDescent="0.2">
      <c r="U414" s="77"/>
      <c r="W414" s="62"/>
      <c r="X414" s="62"/>
    </row>
    <row r="415" spans="21:24" x14ac:dyDescent="0.2">
      <c r="U415" s="77"/>
      <c r="V415" s="63"/>
      <c r="W415" s="62"/>
      <c r="X415" s="62"/>
    </row>
    <row r="416" spans="21:24" x14ac:dyDescent="0.2">
      <c r="U416" s="77"/>
      <c r="V416" s="64"/>
      <c r="W416" s="62"/>
      <c r="X416" s="62"/>
    </row>
    <row r="417" spans="21:24" x14ac:dyDescent="0.2">
      <c r="U417" s="77"/>
      <c r="W417" s="62"/>
      <c r="X417" s="62"/>
    </row>
    <row r="418" spans="21:24" x14ac:dyDescent="0.2">
      <c r="U418" s="77"/>
      <c r="W418" s="62"/>
      <c r="X418" s="62"/>
    </row>
    <row r="419" spans="21:24" x14ac:dyDescent="0.2">
      <c r="U419" s="77"/>
      <c r="W419" s="62"/>
      <c r="X419" s="62"/>
    </row>
    <row r="420" spans="21:24" x14ac:dyDescent="0.2">
      <c r="U420" s="77"/>
      <c r="W420" s="62"/>
      <c r="X420" s="62"/>
    </row>
    <row r="421" spans="21:24" x14ac:dyDescent="0.2">
      <c r="U421" s="77"/>
      <c r="W421" s="62"/>
      <c r="X421" s="62"/>
    </row>
    <row r="422" spans="21:24" x14ac:dyDescent="0.2">
      <c r="U422" s="77"/>
      <c r="V422" s="63"/>
      <c r="W422" s="62"/>
      <c r="X422" s="62"/>
    </row>
    <row r="423" spans="21:24" x14ac:dyDescent="0.2">
      <c r="U423" s="77"/>
      <c r="V423" s="64"/>
      <c r="W423" s="62"/>
      <c r="X423" s="62"/>
    </row>
    <row r="424" spans="21:24" x14ac:dyDescent="0.2">
      <c r="U424" s="77"/>
      <c r="W424" s="62"/>
      <c r="X424" s="62"/>
    </row>
    <row r="425" spans="21:24" x14ac:dyDescent="0.2">
      <c r="U425" s="77"/>
      <c r="W425" s="62"/>
      <c r="X425" s="62"/>
    </row>
    <row r="426" spans="21:24" x14ac:dyDescent="0.2">
      <c r="U426" s="77"/>
      <c r="W426" s="62"/>
      <c r="X426" s="62"/>
    </row>
    <row r="427" spans="21:24" x14ac:dyDescent="0.2">
      <c r="U427" s="77"/>
      <c r="W427" s="62"/>
      <c r="X427" s="62"/>
    </row>
    <row r="428" spans="21:24" x14ac:dyDescent="0.2">
      <c r="U428" s="77"/>
      <c r="W428" s="62"/>
      <c r="X428" s="62"/>
    </row>
    <row r="429" spans="21:24" x14ac:dyDescent="0.2">
      <c r="U429" s="77"/>
      <c r="V429" s="63"/>
      <c r="W429" s="62"/>
      <c r="X429" s="62"/>
    </row>
    <row r="430" spans="21:24" x14ac:dyDescent="0.2">
      <c r="U430" s="77"/>
      <c r="V430" s="64"/>
      <c r="W430" s="62"/>
      <c r="X430" s="62"/>
    </row>
    <row r="431" spans="21:24" x14ac:dyDescent="0.2">
      <c r="U431" s="77"/>
      <c r="W431" s="62"/>
      <c r="X431" s="62"/>
    </row>
    <row r="432" spans="21:24" x14ac:dyDescent="0.2">
      <c r="U432" s="77"/>
      <c r="W432" s="62"/>
      <c r="X432" s="62"/>
    </row>
    <row r="433" spans="21:24" x14ac:dyDescent="0.2">
      <c r="U433" s="77"/>
      <c r="W433" s="62"/>
      <c r="X433" s="62"/>
    </row>
    <row r="434" spans="21:24" x14ac:dyDescent="0.2">
      <c r="U434" s="77"/>
      <c r="W434" s="62"/>
      <c r="X434" s="62"/>
    </row>
    <row r="435" spans="21:24" x14ac:dyDescent="0.2">
      <c r="U435" s="77"/>
      <c r="W435" s="62"/>
      <c r="X435" s="62"/>
    </row>
    <row r="436" spans="21:24" x14ac:dyDescent="0.2">
      <c r="U436" s="77"/>
      <c r="V436" s="63"/>
      <c r="W436" s="62"/>
      <c r="X436" s="62"/>
    </row>
    <row r="437" spans="21:24" x14ac:dyDescent="0.2">
      <c r="U437" s="77"/>
      <c r="V437" s="64"/>
      <c r="W437" s="62"/>
      <c r="X437" s="62"/>
    </row>
    <row r="438" spans="21:24" x14ac:dyDescent="0.2">
      <c r="U438" s="77"/>
      <c r="W438" s="62"/>
      <c r="X438" s="62"/>
    </row>
    <row r="439" spans="21:24" x14ac:dyDescent="0.2">
      <c r="U439" s="77"/>
      <c r="W439" s="62"/>
      <c r="X439" s="62"/>
    </row>
    <row r="440" spans="21:24" x14ac:dyDescent="0.2">
      <c r="U440" s="77"/>
      <c r="W440" s="62"/>
      <c r="X440" s="62"/>
    </row>
    <row r="441" spans="21:24" x14ac:dyDescent="0.2">
      <c r="U441" s="77"/>
      <c r="W441" s="62"/>
      <c r="X441" s="62"/>
    </row>
    <row r="442" spans="21:24" x14ac:dyDescent="0.2">
      <c r="U442" s="77"/>
      <c r="W442" s="62"/>
      <c r="X442" s="62"/>
    </row>
    <row r="443" spans="21:24" x14ac:dyDescent="0.2">
      <c r="U443" s="77"/>
      <c r="V443" s="63"/>
      <c r="W443" s="62"/>
      <c r="X443" s="62"/>
    </row>
    <row r="444" spans="21:24" x14ac:dyDescent="0.2">
      <c r="U444" s="77"/>
      <c r="V444" s="64"/>
      <c r="W444" s="62"/>
      <c r="X444" s="62"/>
    </row>
    <row r="445" spans="21:24" x14ac:dyDescent="0.2">
      <c r="U445" s="77"/>
      <c r="W445" s="62"/>
      <c r="X445" s="62"/>
    </row>
    <row r="446" spans="21:24" x14ac:dyDescent="0.2">
      <c r="U446" s="77"/>
      <c r="W446" s="62"/>
      <c r="X446" s="62"/>
    </row>
    <row r="447" spans="21:24" x14ac:dyDescent="0.2">
      <c r="U447" s="77"/>
      <c r="W447" s="62"/>
      <c r="X447" s="62"/>
    </row>
    <row r="448" spans="21:24" x14ac:dyDescent="0.2">
      <c r="U448" s="77"/>
      <c r="W448" s="62"/>
      <c r="X448" s="62"/>
    </row>
    <row r="449" spans="21:24" x14ac:dyDescent="0.2">
      <c r="U449" s="77"/>
      <c r="W449" s="62"/>
      <c r="X449" s="62"/>
    </row>
    <row r="450" spans="21:24" x14ac:dyDescent="0.2">
      <c r="U450" s="77"/>
      <c r="V450" s="63"/>
      <c r="W450" s="62"/>
      <c r="X450" s="62"/>
    </row>
    <row r="451" spans="21:24" x14ac:dyDescent="0.2">
      <c r="U451" s="77"/>
      <c r="V451" s="64"/>
      <c r="W451" s="62"/>
      <c r="X451" s="62"/>
    </row>
    <row r="452" spans="21:24" x14ac:dyDescent="0.2">
      <c r="U452" s="77"/>
      <c r="W452" s="62"/>
      <c r="X452" s="62"/>
    </row>
    <row r="453" spans="21:24" x14ac:dyDescent="0.2">
      <c r="U453" s="77"/>
      <c r="W453" s="62"/>
      <c r="X453" s="62"/>
    </row>
    <row r="454" spans="21:24" x14ac:dyDescent="0.2">
      <c r="U454" s="77"/>
      <c r="W454" s="62"/>
      <c r="X454" s="62"/>
    </row>
    <row r="455" spans="21:24" x14ac:dyDescent="0.2">
      <c r="U455" s="77"/>
      <c r="W455" s="62"/>
      <c r="X455" s="62"/>
    </row>
    <row r="456" spans="21:24" x14ac:dyDescent="0.2">
      <c r="U456" s="77"/>
      <c r="W456" s="62"/>
      <c r="X456" s="62"/>
    </row>
    <row r="457" spans="21:24" x14ac:dyDescent="0.2">
      <c r="U457" s="77"/>
      <c r="V457" s="63"/>
      <c r="W457" s="62"/>
      <c r="X457" s="62"/>
    </row>
    <row r="458" spans="21:24" x14ac:dyDescent="0.2">
      <c r="U458" s="77"/>
      <c r="V458" s="64"/>
      <c r="W458" s="62"/>
      <c r="X458" s="62"/>
    </row>
    <row r="459" spans="21:24" x14ac:dyDescent="0.2">
      <c r="U459" s="77"/>
      <c r="W459" s="62"/>
      <c r="X459" s="62"/>
    </row>
    <row r="460" spans="21:24" x14ac:dyDescent="0.2">
      <c r="U460" s="77"/>
      <c r="W460" s="62"/>
      <c r="X460" s="62"/>
    </row>
    <row r="461" spans="21:24" x14ac:dyDescent="0.2">
      <c r="U461" s="77"/>
      <c r="W461" s="62"/>
      <c r="X461" s="62"/>
    </row>
    <row r="462" spans="21:24" x14ac:dyDescent="0.2">
      <c r="U462" s="77"/>
      <c r="W462" s="62"/>
      <c r="X462" s="62"/>
    </row>
    <row r="463" spans="21:24" x14ac:dyDescent="0.2">
      <c r="U463" s="77"/>
      <c r="W463" s="62"/>
      <c r="X463" s="62"/>
    </row>
    <row r="464" spans="21:24" x14ac:dyDescent="0.2">
      <c r="U464" s="77"/>
      <c r="V464" s="63"/>
      <c r="W464" s="62"/>
      <c r="X464" s="62"/>
    </row>
    <row r="465" spans="21:24" x14ac:dyDescent="0.2">
      <c r="U465" s="77"/>
      <c r="V465" s="64"/>
      <c r="W465" s="62"/>
      <c r="X465" s="62"/>
    </row>
    <row r="466" spans="21:24" x14ac:dyDescent="0.2">
      <c r="U466" s="77"/>
      <c r="W466" s="62"/>
      <c r="X466" s="62"/>
    </row>
    <row r="467" spans="21:24" x14ac:dyDescent="0.2">
      <c r="U467" s="77"/>
      <c r="W467" s="62"/>
      <c r="X467" s="62"/>
    </row>
    <row r="468" spans="21:24" x14ac:dyDescent="0.2">
      <c r="U468" s="77"/>
      <c r="W468" s="62"/>
      <c r="X468" s="62"/>
    </row>
    <row r="469" spans="21:24" x14ac:dyDescent="0.2">
      <c r="U469" s="77"/>
      <c r="W469" s="62"/>
      <c r="X469" s="62"/>
    </row>
    <row r="470" spans="21:24" x14ac:dyDescent="0.2">
      <c r="U470" s="77"/>
      <c r="W470" s="62"/>
      <c r="X470" s="62"/>
    </row>
    <row r="471" spans="21:24" x14ac:dyDescent="0.2">
      <c r="U471" s="77"/>
      <c r="V471" s="63"/>
      <c r="W471" s="62"/>
      <c r="X471" s="62"/>
    </row>
    <row r="472" spans="21:24" x14ac:dyDescent="0.2">
      <c r="U472" s="77"/>
      <c r="V472" s="64"/>
      <c r="W472" s="62"/>
      <c r="X472" s="62"/>
    </row>
    <row r="473" spans="21:24" x14ac:dyDescent="0.2">
      <c r="U473" s="77"/>
      <c r="W473" s="62"/>
      <c r="X473" s="62"/>
    </row>
    <row r="474" spans="21:24" x14ac:dyDescent="0.2">
      <c r="U474" s="77"/>
      <c r="W474" s="62"/>
      <c r="X474" s="62"/>
    </row>
    <row r="475" spans="21:24" x14ac:dyDescent="0.2">
      <c r="U475" s="77"/>
      <c r="W475" s="62"/>
      <c r="X475" s="62"/>
    </row>
    <row r="476" spans="21:24" x14ac:dyDescent="0.2">
      <c r="U476" s="77"/>
      <c r="W476" s="62"/>
      <c r="X476" s="62"/>
    </row>
    <row r="477" spans="21:24" x14ac:dyDescent="0.2">
      <c r="U477" s="77"/>
      <c r="W477" s="62"/>
      <c r="X477" s="62"/>
    </row>
    <row r="478" spans="21:24" x14ac:dyDescent="0.2">
      <c r="U478" s="77"/>
      <c r="V478" s="63"/>
      <c r="W478" s="62"/>
      <c r="X478" s="62"/>
    </row>
    <row r="479" spans="21:24" x14ac:dyDescent="0.2">
      <c r="U479" s="77"/>
      <c r="V479" s="64"/>
      <c r="W479" s="62"/>
      <c r="X479" s="62"/>
    </row>
    <row r="480" spans="21:24" x14ac:dyDescent="0.2">
      <c r="U480" s="77"/>
      <c r="W480" s="62"/>
      <c r="X480" s="62"/>
    </row>
    <row r="481" spans="21:24" x14ac:dyDescent="0.2">
      <c r="U481" s="77"/>
      <c r="W481" s="62"/>
      <c r="X481" s="62"/>
    </row>
    <row r="482" spans="21:24" x14ac:dyDescent="0.2">
      <c r="U482" s="77"/>
      <c r="W482" s="62"/>
      <c r="X482" s="62"/>
    </row>
    <row r="483" spans="21:24" x14ac:dyDescent="0.2">
      <c r="U483" s="77"/>
      <c r="W483" s="62"/>
      <c r="X483" s="62"/>
    </row>
    <row r="484" spans="21:24" x14ac:dyDescent="0.2">
      <c r="U484" s="77"/>
      <c r="W484" s="62"/>
      <c r="X484" s="62"/>
    </row>
    <row r="485" spans="21:24" x14ac:dyDescent="0.2">
      <c r="U485" s="77"/>
      <c r="V485" s="63"/>
      <c r="W485" s="62"/>
      <c r="X485" s="62"/>
    </row>
    <row r="486" spans="21:24" x14ac:dyDescent="0.2">
      <c r="U486" s="77"/>
      <c r="V486" s="64"/>
      <c r="W486" s="62"/>
      <c r="X486" s="62"/>
    </row>
    <row r="487" spans="21:24" x14ac:dyDescent="0.2">
      <c r="U487" s="77"/>
      <c r="W487" s="62"/>
      <c r="X487" s="62"/>
    </row>
    <row r="488" spans="21:24" x14ac:dyDescent="0.2">
      <c r="U488" s="77"/>
      <c r="W488" s="62"/>
      <c r="X488" s="62"/>
    </row>
    <row r="489" spans="21:24" x14ac:dyDescent="0.2">
      <c r="U489" s="77"/>
      <c r="W489" s="62"/>
      <c r="X489" s="62"/>
    </row>
    <row r="490" spans="21:24" x14ac:dyDescent="0.2">
      <c r="U490" s="77"/>
      <c r="W490" s="62"/>
      <c r="X490" s="62"/>
    </row>
    <row r="491" spans="21:24" x14ac:dyDescent="0.2">
      <c r="U491" s="77"/>
      <c r="W491" s="62"/>
      <c r="X491" s="62"/>
    </row>
    <row r="492" spans="21:24" x14ac:dyDescent="0.2">
      <c r="U492" s="77"/>
      <c r="V492" s="63"/>
      <c r="W492" s="62"/>
      <c r="X492" s="62"/>
    </row>
    <row r="493" spans="21:24" x14ac:dyDescent="0.2">
      <c r="U493" s="77"/>
      <c r="V493" s="64"/>
      <c r="W493" s="62"/>
      <c r="X493" s="62"/>
    </row>
    <row r="494" spans="21:24" x14ac:dyDescent="0.2">
      <c r="U494" s="77"/>
      <c r="W494" s="62"/>
      <c r="X494" s="62"/>
    </row>
    <row r="495" spans="21:24" x14ac:dyDescent="0.2">
      <c r="U495" s="77"/>
      <c r="W495" s="62"/>
      <c r="X495" s="62"/>
    </row>
    <row r="496" spans="21:24" x14ac:dyDescent="0.2">
      <c r="U496" s="77"/>
      <c r="W496" s="62"/>
      <c r="X496" s="62"/>
    </row>
    <row r="497" spans="21:24" x14ac:dyDescent="0.2">
      <c r="U497" s="77"/>
      <c r="W497" s="62"/>
      <c r="X497" s="62"/>
    </row>
    <row r="498" spans="21:24" x14ac:dyDescent="0.2">
      <c r="U498" s="77"/>
      <c r="W498" s="62"/>
      <c r="X498" s="62"/>
    </row>
    <row r="499" spans="21:24" x14ac:dyDescent="0.2">
      <c r="U499" s="77"/>
      <c r="V499" s="63"/>
      <c r="W499" s="62"/>
      <c r="X499" s="62"/>
    </row>
    <row r="500" spans="21:24" x14ac:dyDescent="0.2">
      <c r="U500" s="77"/>
      <c r="V500" s="64"/>
      <c r="W500" s="62"/>
      <c r="X500" s="62"/>
    </row>
    <row r="501" spans="21:24" x14ac:dyDescent="0.2">
      <c r="U501" s="77"/>
      <c r="W501" s="62"/>
      <c r="X501" s="62"/>
    </row>
    <row r="502" spans="21:24" x14ac:dyDescent="0.2">
      <c r="U502" s="77"/>
      <c r="W502" s="62"/>
      <c r="X502" s="62"/>
    </row>
    <row r="503" spans="21:24" x14ac:dyDescent="0.2">
      <c r="U503" s="77"/>
      <c r="W503" s="62"/>
      <c r="X503" s="62"/>
    </row>
    <row r="504" spans="21:24" x14ac:dyDescent="0.2">
      <c r="U504" s="77"/>
      <c r="W504" s="62"/>
      <c r="X504" s="62"/>
    </row>
    <row r="505" spans="21:24" x14ac:dyDescent="0.2">
      <c r="U505" s="77"/>
      <c r="W505" s="62"/>
      <c r="X505" s="62"/>
    </row>
    <row r="506" spans="21:24" x14ac:dyDescent="0.2">
      <c r="U506" s="77"/>
      <c r="V506" s="63"/>
      <c r="W506" s="62"/>
      <c r="X506" s="62"/>
    </row>
    <row r="507" spans="21:24" x14ac:dyDescent="0.2">
      <c r="U507" s="77"/>
      <c r="V507" s="64"/>
      <c r="W507" s="62"/>
      <c r="X507" s="62"/>
    </row>
    <row r="508" spans="21:24" x14ac:dyDescent="0.2">
      <c r="U508" s="77"/>
      <c r="W508" s="62"/>
      <c r="X508" s="62"/>
    </row>
    <row r="509" spans="21:24" x14ac:dyDescent="0.2">
      <c r="U509" s="77"/>
      <c r="W509" s="62"/>
      <c r="X509" s="62"/>
    </row>
    <row r="510" spans="21:24" x14ac:dyDescent="0.2">
      <c r="U510" s="77"/>
      <c r="W510" s="62"/>
      <c r="X510" s="62"/>
    </row>
    <row r="511" spans="21:24" x14ac:dyDescent="0.2">
      <c r="U511" s="77"/>
      <c r="W511" s="62"/>
      <c r="X511" s="62"/>
    </row>
    <row r="512" spans="21:24" x14ac:dyDescent="0.2">
      <c r="U512" s="77"/>
      <c r="W512" s="62"/>
      <c r="X512" s="62"/>
    </row>
    <row r="513" spans="21:24" x14ac:dyDescent="0.2">
      <c r="U513" s="77"/>
      <c r="V513" s="63"/>
      <c r="W513" s="62"/>
      <c r="X513" s="62"/>
    </row>
    <row r="514" spans="21:24" x14ac:dyDescent="0.2">
      <c r="U514" s="77"/>
      <c r="V514" s="64"/>
      <c r="W514" s="62"/>
      <c r="X514" s="62"/>
    </row>
    <row r="515" spans="21:24" x14ac:dyDescent="0.2">
      <c r="U515" s="77"/>
      <c r="W515" s="62"/>
      <c r="X515" s="62"/>
    </row>
    <row r="516" spans="21:24" x14ac:dyDescent="0.2">
      <c r="U516" s="77"/>
      <c r="W516" s="62"/>
      <c r="X516" s="62"/>
    </row>
    <row r="517" spans="21:24" x14ac:dyDescent="0.2">
      <c r="U517" s="77"/>
      <c r="W517" s="62"/>
      <c r="X517" s="62"/>
    </row>
    <row r="518" spans="21:24" x14ac:dyDescent="0.2">
      <c r="U518" s="77"/>
      <c r="W518" s="62"/>
      <c r="X518" s="62"/>
    </row>
    <row r="519" spans="21:24" x14ac:dyDescent="0.2">
      <c r="U519" s="77"/>
      <c r="W519" s="62"/>
      <c r="X519" s="62"/>
    </row>
    <row r="520" spans="21:24" x14ac:dyDescent="0.2">
      <c r="U520" s="77"/>
      <c r="V520" s="63"/>
      <c r="W520" s="62"/>
      <c r="X520" s="62"/>
    </row>
    <row r="521" spans="21:24" x14ac:dyDescent="0.2">
      <c r="U521" s="77"/>
      <c r="V521" s="64"/>
      <c r="W521" s="62"/>
      <c r="X521" s="62"/>
    </row>
    <row r="522" spans="21:24" x14ac:dyDescent="0.2">
      <c r="U522" s="77"/>
      <c r="W522" s="62"/>
      <c r="X522" s="62"/>
    </row>
    <row r="523" spans="21:24" x14ac:dyDescent="0.2">
      <c r="U523" s="77"/>
      <c r="W523" s="62"/>
      <c r="X523" s="62"/>
    </row>
    <row r="524" spans="21:24" x14ac:dyDescent="0.2">
      <c r="U524" s="77"/>
      <c r="W524" s="62"/>
      <c r="X524" s="62"/>
    </row>
    <row r="525" spans="21:24" x14ac:dyDescent="0.2">
      <c r="U525" s="77"/>
      <c r="W525" s="62"/>
      <c r="X525" s="62"/>
    </row>
    <row r="526" spans="21:24" x14ac:dyDescent="0.2">
      <c r="U526" s="77"/>
      <c r="W526" s="62"/>
      <c r="X526" s="62"/>
    </row>
    <row r="527" spans="21:24" x14ac:dyDescent="0.2">
      <c r="U527" s="77"/>
      <c r="V527" s="63"/>
      <c r="W527" s="62"/>
      <c r="X527" s="62"/>
    </row>
    <row r="528" spans="21:24" x14ac:dyDescent="0.2">
      <c r="U528" s="77"/>
      <c r="V528" s="64"/>
      <c r="W528" s="62"/>
      <c r="X528" s="62"/>
    </row>
    <row r="529" spans="21:24" x14ac:dyDescent="0.2">
      <c r="U529" s="77"/>
      <c r="W529" s="62"/>
      <c r="X529" s="62"/>
    </row>
    <row r="530" spans="21:24" x14ac:dyDescent="0.2">
      <c r="U530" s="77"/>
      <c r="W530" s="62"/>
      <c r="X530" s="62"/>
    </row>
    <row r="531" spans="21:24" x14ac:dyDescent="0.2">
      <c r="U531" s="77"/>
      <c r="W531" s="62"/>
      <c r="X531" s="62"/>
    </row>
    <row r="532" spans="21:24" x14ac:dyDescent="0.2">
      <c r="U532" s="77"/>
      <c r="W532" s="62"/>
      <c r="X532" s="62"/>
    </row>
    <row r="533" spans="21:24" x14ac:dyDescent="0.2">
      <c r="U533" s="77"/>
      <c r="W533" s="62"/>
      <c r="X533" s="62"/>
    </row>
    <row r="534" spans="21:24" x14ac:dyDescent="0.2">
      <c r="U534" s="77"/>
      <c r="V534" s="63"/>
      <c r="W534" s="62"/>
      <c r="X534" s="62"/>
    </row>
    <row r="535" spans="21:24" x14ac:dyDescent="0.2">
      <c r="U535" s="77"/>
      <c r="V535" s="64"/>
      <c r="W535" s="62"/>
      <c r="X535" s="62"/>
    </row>
    <row r="536" spans="21:24" x14ac:dyDescent="0.2">
      <c r="U536" s="77"/>
      <c r="W536" s="62"/>
      <c r="X536" s="62"/>
    </row>
    <row r="537" spans="21:24" x14ac:dyDescent="0.2">
      <c r="U537" s="77"/>
      <c r="W537" s="62"/>
      <c r="X537" s="62"/>
    </row>
    <row r="538" spans="21:24" x14ac:dyDescent="0.2">
      <c r="U538" s="77"/>
      <c r="W538" s="62"/>
      <c r="X538" s="62"/>
    </row>
    <row r="539" spans="21:24" x14ac:dyDescent="0.2">
      <c r="U539" s="77"/>
      <c r="W539" s="62"/>
      <c r="X539" s="62"/>
    </row>
    <row r="540" spans="21:24" x14ac:dyDescent="0.2">
      <c r="U540" s="77"/>
      <c r="W540" s="62"/>
      <c r="X540" s="62"/>
    </row>
    <row r="541" spans="21:24" x14ac:dyDescent="0.2">
      <c r="U541" s="77"/>
      <c r="V541" s="63"/>
      <c r="W541" s="62"/>
      <c r="X541" s="62"/>
    </row>
    <row r="542" spans="21:24" x14ac:dyDescent="0.2">
      <c r="U542" s="77"/>
      <c r="V542" s="64"/>
      <c r="W542" s="62"/>
      <c r="X542" s="62"/>
    </row>
    <row r="543" spans="21:24" x14ac:dyDescent="0.2">
      <c r="U543" s="77"/>
      <c r="W543" s="62"/>
      <c r="X543" s="62"/>
    </row>
    <row r="544" spans="21:24" x14ac:dyDescent="0.2">
      <c r="U544" s="77"/>
      <c r="W544" s="62"/>
      <c r="X544" s="62"/>
    </row>
    <row r="545" spans="21:24" x14ac:dyDescent="0.2">
      <c r="U545" s="77"/>
      <c r="W545" s="62"/>
      <c r="X545" s="62"/>
    </row>
    <row r="546" spans="21:24" x14ac:dyDescent="0.2">
      <c r="U546" s="77"/>
      <c r="W546" s="62"/>
      <c r="X546" s="62"/>
    </row>
    <row r="547" spans="21:24" x14ac:dyDescent="0.2">
      <c r="U547" s="77"/>
      <c r="W547" s="62"/>
      <c r="X547" s="62"/>
    </row>
    <row r="548" spans="21:24" x14ac:dyDescent="0.2">
      <c r="U548" s="77"/>
      <c r="V548" s="63"/>
      <c r="W548" s="62"/>
      <c r="X548" s="62"/>
    </row>
    <row r="549" spans="21:24" x14ac:dyDescent="0.2">
      <c r="U549" s="77"/>
      <c r="V549" s="64"/>
      <c r="W549" s="62"/>
      <c r="X549" s="62"/>
    </row>
    <row r="550" spans="21:24" x14ac:dyDescent="0.2">
      <c r="U550" s="77"/>
      <c r="W550" s="62"/>
      <c r="X550" s="62"/>
    </row>
    <row r="551" spans="21:24" x14ac:dyDescent="0.2">
      <c r="U551" s="77"/>
      <c r="W551" s="62"/>
      <c r="X551" s="62"/>
    </row>
    <row r="552" spans="21:24" x14ac:dyDescent="0.2">
      <c r="U552" s="77"/>
      <c r="W552" s="62"/>
      <c r="X552" s="62"/>
    </row>
    <row r="553" spans="21:24" x14ac:dyDescent="0.2">
      <c r="U553" s="77"/>
      <c r="W553" s="62"/>
      <c r="X553" s="62"/>
    </row>
    <row r="554" spans="21:24" x14ac:dyDescent="0.2">
      <c r="U554" s="77"/>
      <c r="W554" s="62"/>
      <c r="X554" s="62"/>
    </row>
    <row r="555" spans="21:24" x14ac:dyDescent="0.2">
      <c r="U555" s="77"/>
      <c r="V555" s="63"/>
      <c r="W555" s="62"/>
      <c r="X555" s="62"/>
    </row>
    <row r="556" spans="21:24" x14ac:dyDescent="0.2">
      <c r="U556" s="77"/>
      <c r="V556" s="64"/>
      <c r="W556" s="62"/>
      <c r="X556" s="62"/>
    </row>
    <row r="557" spans="21:24" x14ac:dyDescent="0.2">
      <c r="U557" s="77"/>
      <c r="W557" s="62"/>
      <c r="X557" s="62"/>
    </row>
    <row r="558" spans="21:24" x14ac:dyDescent="0.2">
      <c r="U558" s="77"/>
      <c r="W558" s="62"/>
      <c r="X558" s="62"/>
    </row>
    <row r="559" spans="21:24" x14ac:dyDescent="0.2">
      <c r="U559" s="77"/>
      <c r="W559" s="62"/>
      <c r="X559" s="62"/>
    </row>
    <row r="560" spans="21:24" x14ac:dyDescent="0.2">
      <c r="U560" s="77"/>
      <c r="W560" s="62"/>
      <c r="X560" s="62"/>
    </row>
    <row r="561" spans="21:24" x14ac:dyDescent="0.2">
      <c r="U561" s="77"/>
      <c r="W561" s="62"/>
      <c r="X561" s="62"/>
    </row>
    <row r="562" spans="21:24" x14ac:dyDescent="0.2">
      <c r="U562" s="77"/>
      <c r="V562" s="63"/>
      <c r="W562" s="62"/>
      <c r="X562" s="62"/>
    </row>
    <row r="563" spans="21:24" x14ac:dyDescent="0.2">
      <c r="U563" s="77"/>
      <c r="V563" s="64"/>
      <c r="W563" s="62"/>
      <c r="X563" s="62"/>
    </row>
    <row r="564" spans="21:24" x14ac:dyDescent="0.2">
      <c r="U564" s="77"/>
      <c r="W564" s="62"/>
      <c r="X564" s="62"/>
    </row>
    <row r="565" spans="21:24" x14ac:dyDescent="0.2">
      <c r="U565" s="77"/>
      <c r="W565" s="62"/>
      <c r="X565" s="62"/>
    </row>
    <row r="566" spans="21:24" x14ac:dyDescent="0.2">
      <c r="U566" s="77"/>
      <c r="W566" s="62"/>
      <c r="X566" s="62"/>
    </row>
    <row r="567" spans="21:24" x14ac:dyDescent="0.2">
      <c r="U567" s="77"/>
      <c r="W567" s="62"/>
      <c r="X567" s="62"/>
    </row>
    <row r="568" spans="21:24" x14ac:dyDescent="0.2">
      <c r="U568" s="77"/>
      <c r="W568" s="62"/>
      <c r="X568" s="62"/>
    </row>
    <row r="569" spans="21:24" x14ac:dyDescent="0.2">
      <c r="U569" s="77"/>
      <c r="V569" s="63"/>
      <c r="W569" s="62"/>
      <c r="X569" s="62"/>
    </row>
    <row r="570" spans="21:24" x14ac:dyDescent="0.2">
      <c r="U570" s="77"/>
      <c r="V570" s="64"/>
      <c r="W570" s="62"/>
      <c r="X570" s="62"/>
    </row>
    <row r="571" spans="21:24" x14ac:dyDescent="0.2">
      <c r="U571" s="77"/>
      <c r="W571" s="62"/>
      <c r="X571" s="62"/>
    </row>
    <row r="572" spans="21:24" x14ac:dyDescent="0.2">
      <c r="U572" s="77"/>
      <c r="W572" s="62"/>
      <c r="X572" s="62"/>
    </row>
    <row r="573" spans="21:24" x14ac:dyDescent="0.2">
      <c r="U573" s="77"/>
      <c r="W573" s="62"/>
      <c r="X573" s="62"/>
    </row>
    <row r="574" spans="21:24" x14ac:dyDescent="0.2">
      <c r="U574" s="77"/>
      <c r="W574" s="62"/>
      <c r="X574" s="62"/>
    </row>
    <row r="575" spans="21:24" x14ac:dyDescent="0.2">
      <c r="U575" s="77"/>
      <c r="W575" s="62"/>
      <c r="X575" s="62"/>
    </row>
    <row r="576" spans="21:24" x14ac:dyDescent="0.2">
      <c r="U576" s="77"/>
      <c r="V576" s="63"/>
      <c r="W576" s="62"/>
      <c r="X576" s="62"/>
    </row>
    <row r="577" spans="21:24" x14ac:dyDescent="0.2">
      <c r="U577" s="77"/>
      <c r="V577" s="64"/>
      <c r="W577" s="62"/>
      <c r="X577" s="62"/>
    </row>
    <row r="578" spans="21:24" x14ac:dyDescent="0.2">
      <c r="U578" s="77"/>
      <c r="W578" s="62"/>
      <c r="X578" s="62"/>
    </row>
    <row r="579" spans="21:24" x14ac:dyDescent="0.2">
      <c r="U579" s="77"/>
      <c r="W579" s="62"/>
      <c r="X579" s="62"/>
    </row>
    <row r="580" spans="21:24" x14ac:dyDescent="0.2">
      <c r="U580" s="77"/>
      <c r="W580" s="62"/>
      <c r="X580" s="62"/>
    </row>
    <row r="581" spans="21:24" x14ac:dyDescent="0.2">
      <c r="U581" s="77"/>
      <c r="W581" s="62"/>
      <c r="X581" s="62"/>
    </row>
    <row r="582" spans="21:24" x14ac:dyDescent="0.2">
      <c r="U582" s="77"/>
      <c r="W582" s="62"/>
      <c r="X582" s="62"/>
    </row>
    <row r="583" spans="21:24" x14ac:dyDescent="0.2">
      <c r="U583" s="77"/>
      <c r="V583" s="63"/>
      <c r="W583" s="62"/>
      <c r="X583" s="62"/>
    </row>
    <row r="584" spans="21:24" x14ac:dyDescent="0.2">
      <c r="U584" s="77"/>
      <c r="V584" s="64"/>
      <c r="W584" s="62"/>
      <c r="X584" s="62"/>
    </row>
    <row r="585" spans="21:24" x14ac:dyDescent="0.2">
      <c r="U585" s="77"/>
      <c r="W585" s="62"/>
      <c r="X585" s="62"/>
    </row>
    <row r="586" spans="21:24" x14ac:dyDescent="0.2">
      <c r="U586" s="77"/>
      <c r="W586" s="62"/>
      <c r="X586" s="62"/>
    </row>
    <row r="587" spans="21:24" x14ac:dyDescent="0.2">
      <c r="U587" s="77"/>
      <c r="W587" s="62"/>
      <c r="X587" s="62"/>
    </row>
    <row r="588" spans="21:24" x14ac:dyDescent="0.2">
      <c r="U588" s="77"/>
      <c r="W588" s="62"/>
      <c r="X588" s="62"/>
    </row>
    <row r="589" spans="21:24" x14ac:dyDescent="0.2">
      <c r="U589" s="77"/>
      <c r="W589" s="62"/>
      <c r="X589" s="62"/>
    </row>
    <row r="590" spans="21:24" x14ac:dyDescent="0.2">
      <c r="U590" s="77"/>
      <c r="V590" s="63"/>
      <c r="W590" s="62"/>
      <c r="X590" s="62"/>
    </row>
    <row r="591" spans="21:24" x14ac:dyDescent="0.2">
      <c r="U591" s="77"/>
      <c r="V591" s="64"/>
      <c r="W591" s="62"/>
      <c r="X591" s="62"/>
    </row>
    <row r="592" spans="21:24" x14ac:dyDescent="0.2">
      <c r="U592" s="77"/>
      <c r="W592" s="62"/>
      <c r="X592" s="62"/>
    </row>
    <row r="593" spans="21:24" x14ac:dyDescent="0.2">
      <c r="U593" s="77"/>
      <c r="W593" s="62"/>
      <c r="X593" s="62"/>
    </row>
    <row r="594" spans="21:24" x14ac:dyDescent="0.2">
      <c r="U594" s="77"/>
      <c r="W594" s="62"/>
      <c r="X594" s="62"/>
    </row>
    <row r="595" spans="21:24" x14ac:dyDescent="0.2">
      <c r="U595" s="77"/>
      <c r="W595" s="62"/>
      <c r="X595" s="62"/>
    </row>
    <row r="596" spans="21:24" x14ac:dyDescent="0.2">
      <c r="U596" s="77"/>
      <c r="W596" s="62"/>
      <c r="X596" s="62"/>
    </row>
    <row r="597" spans="21:24" x14ac:dyDescent="0.2">
      <c r="U597" s="77"/>
      <c r="V597" s="63"/>
      <c r="W597" s="62"/>
      <c r="X597" s="62"/>
    </row>
    <row r="598" spans="21:24" x14ac:dyDescent="0.2">
      <c r="U598" s="77"/>
      <c r="V598" s="64"/>
      <c r="W598" s="62"/>
      <c r="X598" s="62"/>
    </row>
    <row r="599" spans="21:24" x14ac:dyDescent="0.2">
      <c r="U599" s="77"/>
      <c r="W599" s="62"/>
      <c r="X599" s="62"/>
    </row>
    <row r="600" spans="21:24" x14ac:dyDescent="0.2">
      <c r="U600" s="77"/>
      <c r="W600" s="62"/>
      <c r="X600" s="62"/>
    </row>
    <row r="601" spans="21:24" x14ac:dyDescent="0.2">
      <c r="U601" s="77"/>
      <c r="W601" s="62"/>
      <c r="X601" s="62"/>
    </row>
    <row r="602" spans="21:24" x14ac:dyDescent="0.2">
      <c r="U602" s="77"/>
      <c r="W602" s="62"/>
      <c r="X602" s="62"/>
    </row>
    <row r="603" spans="21:24" x14ac:dyDescent="0.2">
      <c r="U603" s="77"/>
      <c r="W603" s="62"/>
      <c r="X603" s="62"/>
    </row>
    <row r="604" spans="21:24" x14ac:dyDescent="0.2">
      <c r="U604" s="77"/>
      <c r="V604" s="63"/>
      <c r="W604" s="62"/>
      <c r="X604" s="62"/>
    </row>
    <row r="605" spans="21:24" x14ac:dyDescent="0.2">
      <c r="U605" s="77"/>
      <c r="V605" s="64"/>
      <c r="W605" s="62"/>
      <c r="X605" s="62"/>
    </row>
    <row r="606" spans="21:24" x14ac:dyDescent="0.2">
      <c r="U606" s="77"/>
      <c r="W606" s="62"/>
      <c r="X606" s="62"/>
    </row>
    <row r="607" spans="21:24" x14ac:dyDescent="0.2">
      <c r="U607" s="77"/>
      <c r="W607" s="62"/>
      <c r="X607" s="62"/>
    </row>
    <row r="608" spans="21:24" x14ac:dyDescent="0.2">
      <c r="U608" s="77"/>
      <c r="W608" s="62"/>
      <c r="X608" s="62"/>
    </row>
    <row r="609" spans="21:24" x14ac:dyDescent="0.2">
      <c r="U609" s="77"/>
      <c r="W609" s="62"/>
      <c r="X609" s="62"/>
    </row>
    <row r="610" spans="21:24" x14ac:dyDescent="0.2">
      <c r="U610" s="77"/>
      <c r="W610" s="62"/>
      <c r="X610" s="62"/>
    </row>
    <row r="611" spans="21:24" x14ac:dyDescent="0.2">
      <c r="U611" s="77"/>
      <c r="V611" s="63"/>
      <c r="W611" s="62"/>
      <c r="X611" s="62"/>
    </row>
    <row r="612" spans="21:24" x14ac:dyDescent="0.2">
      <c r="U612" s="77"/>
      <c r="V612" s="64"/>
      <c r="W612" s="62"/>
      <c r="X612" s="62"/>
    </row>
    <row r="613" spans="21:24" x14ac:dyDescent="0.2">
      <c r="U613" s="77"/>
      <c r="W613" s="62"/>
      <c r="X613" s="62"/>
    </row>
    <row r="614" spans="21:24" x14ac:dyDescent="0.2">
      <c r="U614" s="77"/>
      <c r="W614" s="62"/>
      <c r="X614" s="62"/>
    </row>
    <row r="615" spans="21:24" x14ac:dyDescent="0.2">
      <c r="U615" s="77"/>
      <c r="W615" s="62"/>
      <c r="X615" s="62"/>
    </row>
    <row r="616" spans="21:24" x14ac:dyDescent="0.2">
      <c r="U616" s="77"/>
      <c r="W616" s="62"/>
      <c r="X616" s="62"/>
    </row>
    <row r="617" spans="21:24" x14ac:dyDescent="0.2">
      <c r="U617" s="77"/>
      <c r="W617" s="62"/>
      <c r="X617" s="62"/>
    </row>
    <row r="618" spans="21:24" x14ac:dyDescent="0.2">
      <c r="U618" s="77"/>
      <c r="V618" s="63"/>
      <c r="W618" s="62"/>
      <c r="X618" s="62"/>
    </row>
    <row r="619" spans="21:24" x14ac:dyDescent="0.2">
      <c r="U619" s="77"/>
      <c r="V619" s="64"/>
      <c r="W619" s="62"/>
      <c r="X619" s="62"/>
    </row>
    <row r="620" spans="21:24" x14ac:dyDescent="0.2">
      <c r="U620" s="77"/>
      <c r="W620" s="62"/>
      <c r="X620" s="62"/>
    </row>
    <row r="621" spans="21:24" x14ac:dyDescent="0.2">
      <c r="U621" s="77"/>
      <c r="W621" s="62"/>
      <c r="X621" s="62"/>
    </row>
    <row r="622" spans="21:24" x14ac:dyDescent="0.2">
      <c r="U622" s="77"/>
      <c r="W622" s="62"/>
      <c r="X622" s="62"/>
    </row>
    <row r="623" spans="21:24" x14ac:dyDescent="0.2">
      <c r="U623" s="77"/>
      <c r="W623" s="62"/>
      <c r="X623" s="62"/>
    </row>
    <row r="624" spans="21:24" x14ac:dyDescent="0.2">
      <c r="U624" s="77"/>
      <c r="W624" s="62"/>
      <c r="X624" s="62"/>
    </row>
    <row r="625" spans="21:24" x14ac:dyDescent="0.2">
      <c r="U625" s="77"/>
      <c r="V625" s="63"/>
      <c r="W625" s="62"/>
      <c r="X625" s="62"/>
    </row>
    <row r="626" spans="21:24" x14ac:dyDescent="0.2">
      <c r="U626" s="77"/>
      <c r="V626" s="64"/>
      <c r="W626" s="62"/>
      <c r="X626" s="62"/>
    </row>
    <row r="627" spans="21:24" x14ac:dyDescent="0.2">
      <c r="U627" s="77"/>
      <c r="W627" s="62"/>
      <c r="X627" s="62"/>
    </row>
    <row r="628" spans="21:24" x14ac:dyDescent="0.2">
      <c r="U628" s="77"/>
      <c r="W628" s="62"/>
      <c r="X628" s="62"/>
    </row>
    <row r="629" spans="21:24" x14ac:dyDescent="0.2">
      <c r="U629" s="77"/>
      <c r="W629" s="62"/>
      <c r="X629" s="62"/>
    </row>
    <row r="630" spans="21:24" x14ac:dyDescent="0.2">
      <c r="U630" s="77"/>
      <c r="W630" s="62"/>
      <c r="X630" s="62"/>
    </row>
    <row r="631" spans="21:24" x14ac:dyDescent="0.2">
      <c r="U631" s="77"/>
      <c r="W631" s="62"/>
      <c r="X631" s="62"/>
    </row>
    <row r="632" spans="21:24" x14ac:dyDescent="0.2">
      <c r="U632" s="77"/>
      <c r="V632" s="63"/>
      <c r="W632" s="62"/>
      <c r="X632" s="62"/>
    </row>
    <row r="633" spans="21:24" x14ac:dyDescent="0.2">
      <c r="U633" s="77"/>
      <c r="V633" s="64"/>
      <c r="W633" s="62"/>
      <c r="X633" s="62"/>
    </row>
    <row r="634" spans="21:24" x14ac:dyDescent="0.2">
      <c r="U634" s="77"/>
      <c r="W634" s="62"/>
      <c r="X634" s="62"/>
    </row>
    <row r="635" spans="21:24" x14ac:dyDescent="0.2">
      <c r="U635" s="77"/>
      <c r="W635" s="62"/>
      <c r="X635" s="62"/>
    </row>
    <row r="636" spans="21:24" x14ac:dyDescent="0.2">
      <c r="U636" s="77"/>
      <c r="W636" s="62"/>
      <c r="X636" s="62"/>
    </row>
    <row r="637" spans="21:24" x14ac:dyDescent="0.2">
      <c r="U637" s="77"/>
      <c r="W637" s="62"/>
      <c r="X637" s="62"/>
    </row>
    <row r="638" spans="21:24" x14ac:dyDescent="0.2">
      <c r="U638" s="77"/>
      <c r="W638" s="62"/>
      <c r="X638" s="62"/>
    </row>
    <row r="639" spans="21:24" x14ac:dyDescent="0.2">
      <c r="U639" s="77"/>
      <c r="V639" s="63"/>
      <c r="W639" s="62"/>
      <c r="X639" s="62"/>
    </row>
    <row r="640" spans="21:24" x14ac:dyDescent="0.2">
      <c r="U640" s="77"/>
      <c r="V640" s="64"/>
      <c r="W640" s="62"/>
      <c r="X640" s="62"/>
    </row>
    <row r="641" spans="21:24" x14ac:dyDescent="0.2">
      <c r="U641" s="77"/>
      <c r="W641" s="62"/>
      <c r="X641" s="62"/>
    </row>
    <row r="642" spans="21:24" x14ac:dyDescent="0.2">
      <c r="U642" s="77"/>
      <c r="W642" s="62"/>
      <c r="X642" s="62"/>
    </row>
    <row r="643" spans="21:24" x14ac:dyDescent="0.2">
      <c r="U643" s="77"/>
      <c r="W643" s="62"/>
      <c r="X643" s="62"/>
    </row>
    <row r="644" spans="21:24" x14ac:dyDescent="0.2">
      <c r="U644" s="77"/>
      <c r="W644" s="62"/>
      <c r="X644" s="62"/>
    </row>
    <row r="645" spans="21:24" x14ac:dyDescent="0.2">
      <c r="U645" s="77"/>
      <c r="W645" s="62"/>
      <c r="X645" s="62"/>
    </row>
    <row r="646" spans="21:24" x14ac:dyDescent="0.2">
      <c r="U646" s="77"/>
      <c r="V646" s="63"/>
      <c r="W646" s="62"/>
      <c r="X646" s="62"/>
    </row>
    <row r="647" spans="21:24" x14ac:dyDescent="0.2">
      <c r="U647" s="77"/>
      <c r="V647" s="64"/>
      <c r="W647" s="62"/>
      <c r="X647" s="62"/>
    </row>
    <row r="648" spans="21:24" x14ac:dyDescent="0.2">
      <c r="U648" s="77"/>
      <c r="W648" s="62"/>
      <c r="X648" s="62"/>
    </row>
    <row r="649" spans="21:24" x14ac:dyDescent="0.2">
      <c r="U649" s="77"/>
      <c r="W649" s="62"/>
      <c r="X649" s="62"/>
    </row>
    <row r="650" spans="21:24" x14ac:dyDescent="0.2">
      <c r="U650" s="77"/>
      <c r="W650" s="62"/>
      <c r="X650" s="62"/>
    </row>
    <row r="651" spans="21:24" x14ac:dyDescent="0.2">
      <c r="U651" s="77"/>
      <c r="W651" s="62"/>
      <c r="X651" s="62"/>
    </row>
    <row r="652" spans="21:24" x14ac:dyDescent="0.2">
      <c r="U652" s="77"/>
      <c r="W652" s="62"/>
      <c r="X652" s="62"/>
    </row>
    <row r="653" spans="21:24" x14ac:dyDescent="0.2">
      <c r="U653" s="77"/>
      <c r="V653" s="63"/>
      <c r="W653" s="62"/>
      <c r="X653" s="62"/>
    </row>
    <row r="654" spans="21:24" x14ac:dyDescent="0.2">
      <c r="U654" s="77"/>
      <c r="V654" s="64"/>
      <c r="W654" s="62"/>
      <c r="X654" s="62"/>
    </row>
    <row r="655" spans="21:24" x14ac:dyDescent="0.2">
      <c r="U655" s="77"/>
      <c r="W655" s="62"/>
      <c r="X655" s="62"/>
    </row>
    <row r="656" spans="21:24" x14ac:dyDescent="0.2">
      <c r="U656" s="77"/>
      <c r="W656" s="62"/>
      <c r="X656" s="62"/>
    </row>
    <row r="657" spans="21:24" x14ac:dyDescent="0.2">
      <c r="U657" s="77"/>
      <c r="W657" s="62"/>
      <c r="X657" s="62"/>
    </row>
    <row r="658" spans="21:24" x14ac:dyDescent="0.2">
      <c r="U658" s="77"/>
      <c r="W658" s="62"/>
      <c r="X658" s="62"/>
    </row>
    <row r="659" spans="21:24" x14ac:dyDescent="0.2">
      <c r="U659" s="77"/>
      <c r="W659" s="62"/>
      <c r="X659" s="62"/>
    </row>
    <row r="660" spans="21:24" x14ac:dyDescent="0.2">
      <c r="U660" s="77"/>
      <c r="V660" s="63"/>
      <c r="W660" s="62"/>
      <c r="X660" s="62"/>
    </row>
    <row r="661" spans="21:24" x14ac:dyDescent="0.2">
      <c r="U661" s="77"/>
      <c r="V661" s="64"/>
      <c r="W661" s="62"/>
      <c r="X661" s="62"/>
    </row>
    <row r="662" spans="21:24" x14ac:dyDescent="0.2">
      <c r="U662" s="77"/>
      <c r="V662" s="64"/>
      <c r="W662" s="62"/>
      <c r="X662" s="62"/>
    </row>
    <row r="663" spans="21:24" x14ac:dyDescent="0.2">
      <c r="U663" s="77"/>
      <c r="V663" s="64"/>
      <c r="W663" s="62"/>
      <c r="X663" s="62"/>
    </row>
    <row r="664" spans="21:24" x14ac:dyDescent="0.2">
      <c r="U664" s="77"/>
      <c r="V664" s="64"/>
      <c r="W664" s="62"/>
      <c r="X664" s="62"/>
    </row>
    <row r="665" spans="21:24" x14ac:dyDescent="0.2">
      <c r="U665" s="77"/>
      <c r="V665" s="64"/>
      <c r="W665" s="62"/>
      <c r="X665" s="62"/>
    </row>
    <row r="666" spans="21:24" x14ac:dyDescent="0.2">
      <c r="U666" s="77"/>
      <c r="V666" s="64"/>
      <c r="W666" s="62"/>
      <c r="X666" s="62"/>
    </row>
    <row r="667" spans="21:24" x14ac:dyDescent="0.2">
      <c r="U667" s="77"/>
      <c r="V667" s="64"/>
      <c r="W667" s="62"/>
      <c r="X667" s="62"/>
    </row>
    <row r="668" spans="21:24" x14ac:dyDescent="0.2">
      <c r="U668" s="77"/>
      <c r="V668" s="64"/>
      <c r="W668" s="62"/>
      <c r="X668" s="62"/>
    </row>
    <row r="669" spans="21:24" x14ac:dyDescent="0.2">
      <c r="U669" s="77"/>
      <c r="V669" s="64"/>
      <c r="W669" s="62"/>
      <c r="X669" s="62"/>
    </row>
    <row r="670" spans="21:24" x14ac:dyDescent="0.2">
      <c r="U670" s="77"/>
      <c r="V670" s="64"/>
      <c r="W670" s="62"/>
      <c r="X670" s="62"/>
    </row>
    <row r="671" spans="21:24" x14ac:dyDescent="0.2">
      <c r="U671" s="77"/>
      <c r="V671" s="64"/>
      <c r="W671" s="62"/>
      <c r="X671" s="62"/>
    </row>
    <row r="672" spans="21:24" x14ac:dyDescent="0.2">
      <c r="U672" s="77"/>
      <c r="V672" s="64"/>
      <c r="W672" s="62"/>
      <c r="X672" s="62"/>
    </row>
    <row r="673" spans="21:24" x14ac:dyDescent="0.2">
      <c r="U673" s="77"/>
      <c r="V673" s="64"/>
      <c r="W673" s="62"/>
      <c r="X673" s="62"/>
    </row>
    <row r="674" spans="21:24" x14ac:dyDescent="0.2">
      <c r="U674" s="77"/>
      <c r="V674" s="64"/>
      <c r="W674" s="62"/>
      <c r="X674" s="62"/>
    </row>
    <row r="675" spans="21:24" x14ac:dyDescent="0.2">
      <c r="U675" s="77"/>
      <c r="V675" s="64"/>
      <c r="W675" s="62"/>
      <c r="X675" s="62"/>
    </row>
    <row r="676" spans="21:24" x14ac:dyDescent="0.2">
      <c r="U676" s="77"/>
      <c r="V676" s="64"/>
      <c r="W676" s="62"/>
      <c r="X676" s="62"/>
    </row>
    <row r="677" spans="21:24" x14ac:dyDescent="0.2">
      <c r="U677" s="77"/>
      <c r="V677" s="64"/>
      <c r="W677" s="62"/>
      <c r="X677" s="62"/>
    </row>
    <row r="678" spans="21:24" x14ac:dyDescent="0.2">
      <c r="U678" s="77"/>
      <c r="V678" s="64"/>
      <c r="W678" s="62"/>
      <c r="X678" s="62"/>
    </row>
    <row r="679" spans="21:24" x14ac:dyDescent="0.2">
      <c r="U679" s="77"/>
      <c r="V679" s="64"/>
      <c r="W679" s="62"/>
      <c r="X679" s="62"/>
    </row>
    <row r="680" spans="21:24" x14ac:dyDescent="0.2">
      <c r="U680" s="77"/>
      <c r="V680" s="64"/>
      <c r="W680" s="62"/>
      <c r="X680" s="62"/>
    </row>
    <row r="681" spans="21:24" x14ac:dyDescent="0.2">
      <c r="U681" s="77"/>
      <c r="V681" s="64"/>
      <c r="W681" s="62"/>
      <c r="X681" s="62"/>
    </row>
    <row r="682" spans="21:24" x14ac:dyDescent="0.2">
      <c r="U682" s="77"/>
      <c r="V682" s="64"/>
      <c r="W682" s="62"/>
      <c r="X682" s="62"/>
    </row>
    <row r="683" spans="21:24" x14ac:dyDescent="0.2">
      <c r="U683" s="77"/>
      <c r="V683" s="64"/>
      <c r="W683" s="62"/>
      <c r="X683" s="62"/>
    </row>
    <row r="684" spans="21:24" x14ac:dyDescent="0.2">
      <c r="U684" s="77"/>
      <c r="V684" s="64"/>
      <c r="W684" s="62"/>
      <c r="X684" s="62"/>
    </row>
    <row r="685" spans="21:24" x14ac:dyDescent="0.2">
      <c r="U685" s="77"/>
      <c r="V685" s="64"/>
      <c r="W685" s="62"/>
      <c r="X685" s="62"/>
    </row>
    <row r="686" spans="21:24" x14ac:dyDescent="0.2">
      <c r="U686" s="77"/>
      <c r="V686" s="64"/>
      <c r="W686" s="62"/>
      <c r="X686" s="62"/>
    </row>
    <row r="687" spans="21:24" x14ac:dyDescent="0.2">
      <c r="U687" s="77"/>
      <c r="V687" s="64"/>
      <c r="W687" s="62"/>
      <c r="X687" s="62"/>
    </row>
    <row r="688" spans="21:24" x14ac:dyDescent="0.2">
      <c r="U688" s="77"/>
      <c r="V688" s="64"/>
      <c r="W688" s="62"/>
      <c r="X688" s="62"/>
    </row>
    <row r="689" spans="21:24" x14ac:dyDescent="0.2">
      <c r="U689" s="77"/>
      <c r="V689" s="64"/>
      <c r="W689" s="62"/>
      <c r="X689" s="62"/>
    </row>
    <row r="690" spans="21:24" x14ac:dyDescent="0.2">
      <c r="U690" s="77"/>
      <c r="V690" s="64"/>
      <c r="W690" s="62"/>
      <c r="X690" s="62"/>
    </row>
    <row r="691" spans="21:24" x14ac:dyDescent="0.2">
      <c r="U691" s="77"/>
      <c r="V691" s="64"/>
      <c r="W691" s="62"/>
      <c r="X691" s="62"/>
    </row>
    <row r="692" spans="21:24" x14ac:dyDescent="0.2">
      <c r="U692" s="77"/>
      <c r="V692" s="64"/>
      <c r="W692" s="62"/>
      <c r="X692" s="62"/>
    </row>
    <row r="693" spans="21:24" x14ac:dyDescent="0.2">
      <c r="U693" s="77"/>
      <c r="V693" s="64"/>
      <c r="W693" s="62"/>
      <c r="X693" s="62"/>
    </row>
    <row r="694" spans="21:24" x14ac:dyDescent="0.2">
      <c r="U694" s="77"/>
      <c r="V694" s="64"/>
      <c r="W694" s="62"/>
      <c r="X694" s="62"/>
    </row>
    <row r="695" spans="21:24" x14ac:dyDescent="0.2">
      <c r="U695" s="77"/>
      <c r="V695" s="64"/>
      <c r="W695" s="62"/>
      <c r="X695" s="62"/>
    </row>
    <row r="696" spans="21:24" x14ac:dyDescent="0.2">
      <c r="U696" s="77"/>
      <c r="V696" s="64"/>
      <c r="W696" s="62"/>
      <c r="X696" s="62"/>
    </row>
    <row r="697" spans="21:24" x14ac:dyDescent="0.2">
      <c r="U697" s="77"/>
      <c r="V697" s="64"/>
      <c r="W697" s="62"/>
      <c r="X697" s="62"/>
    </row>
    <row r="698" spans="21:24" x14ac:dyDescent="0.2">
      <c r="U698" s="77"/>
      <c r="V698" s="64"/>
      <c r="W698" s="62"/>
      <c r="X698" s="62"/>
    </row>
    <row r="699" spans="21:24" x14ac:dyDescent="0.2">
      <c r="U699" s="77"/>
      <c r="V699" s="64"/>
      <c r="W699" s="62"/>
      <c r="X699" s="62"/>
    </row>
    <row r="700" spans="21:24" x14ac:dyDescent="0.2">
      <c r="U700" s="77"/>
      <c r="V700" s="64"/>
      <c r="W700" s="62"/>
      <c r="X700" s="62"/>
    </row>
    <row r="701" spans="21:24" x14ac:dyDescent="0.2">
      <c r="U701" s="77"/>
      <c r="V701" s="64"/>
      <c r="W701" s="62"/>
      <c r="X701" s="62"/>
    </row>
    <row r="702" spans="21:24" x14ac:dyDescent="0.2">
      <c r="U702" s="77"/>
      <c r="V702" s="64"/>
      <c r="W702" s="62"/>
      <c r="X702" s="62"/>
    </row>
    <row r="703" spans="21:24" x14ac:dyDescent="0.2">
      <c r="U703" s="77"/>
      <c r="V703" s="64"/>
      <c r="W703" s="62"/>
      <c r="X703" s="62"/>
    </row>
    <row r="704" spans="21:24" x14ac:dyDescent="0.2">
      <c r="U704" s="77"/>
      <c r="V704" s="64"/>
      <c r="W704" s="62"/>
      <c r="X704" s="62"/>
    </row>
    <row r="705" spans="21:24" x14ac:dyDescent="0.2">
      <c r="U705" s="77"/>
      <c r="V705" s="64"/>
      <c r="W705" s="62"/>
      <c r="X705" s="62"/>
    </row>
    <row r="706" spans="21:24" x14ac:dyDescent="0.2">
      <c r="U706" s="77"/>
      <c r="V706" s="64"/>
      <c r="W706" s="62"/>
      <c r="X706" s="62"/>
    </row>
    <row r="707" spans="21:24" x14ac:dyDescent="0.2">
      <c r="U707" s="77"/>
      <c r="V707" s="64"/>
      <c r="W707" s="62"/>
      <c r="X707" s="62"/>
    </row>
    <row r="708" spans="21:24" x14ac:dyDescent="0.2">
      <c r="U708" s="77"/>
      <c r="V708" s="64"/>
      <c r="W708" s="62"/>
      <c r="X708" s="62"/>
    </row>
    <row r="709" spans="21:24" x14ac:dyDescent="0.2">
      <c r="U709" s="77"/>
      <c r="V709" s="64"/>
      <c r="W709" s="62"/>
      <c r="X709" s="62"/>
    </row>
    <row r="710" spans="21:24" x14ac:dyDescent="0.2">
      <c r="U710" s="77"/>
      <c r="V710" s="64"/>
      <c r="W710" s="62"/>
      <c r="X710" s="62"/>
    </row>
    <row r="711" spans="21:24" x14ac:dyDescent="0.2">
      <c r="U711" s="77"/>
      <c r="V711" s="64"/>
      <c r="W711" s="62"/>
      <c r="X711" s="62"/>
    </row>
    <row r="712" spans="21:24" x14ac:dyDescent="0.2">
      <c r="U712" s="77"/>
      <c r="V712" s="64"/>
      <c r="W712" s="62"/>
      <c r="X712" s="62"/>
    </row>
    <row r="713" spans="21:24" x14ac:dyDescent="0.2">
      <c r="U713" s="77"/>
      <c r="V713" s="64"/>
      <c r="W713" s="62"/>
      <c r="X713" s="62"/>
    </row>
    <row r="714" spans="21:24" x14ac:dyDescent="0.2">
      <c r="U714" s="77"/>
      <c r="V714" s="64"/>
      <c r="W714" s="62"/>
      <c r="X714" s="62"/>
    </row>
    <row r="715" spans="21:24" x14ac:dyDescent="0.2">
      <c r="U715" s="77"/>
      <c r="V715" s="64"/>
      <c r="W715" s="62"/>
      <c r="X715" s="62"/>
    </row>
    <row r="716" spans="21:24" x14ac:dyDescent="0.2">
      <c r="U716" s="77"/>
      <c r="V716" s="64"/>
      <c r="W716" s="62"/>
      <c r="X716" s="62"/>
    </row>
    <row r="717" spans="21:24" x14ac:dyDescent="0.2">
      <c r="U717" s="77"/>
      <c r="V717" s="64"/>
      <c r="W717" s="62"/>
      <c r="X717" s="62"/>
    </row>
    <row r="718" spans="21:24" x14ac:dyDescent="0.2">
      <c r="U718" s="77"/>
      <c r="V718" s="64"/>
      <c r="W718" s="62"/>
      <c r="X718" s="62"/>
    </row>
    <row r="719" spans="21:24" x14ac:dyDescent="0.2">
      <c r="U719" s="77"/>
      <c r="V719" s="64"/>
      <c r="W719" s="62"/>
      <c r="X719" s="62"/>
    </row>
    <row r="720" spans="21:24" x14ac:dyDescent="0.2">
      <c r="U720" s="77"/>
      <c r="V720" s="64"/>
      <c r="W720" s="62"/>
      <c r="X720" s="62"/>
    </row>
    <row r="721" spans="21:24" x14ac:dyDescent="0.2">
      <c r="U721" s="77"/>
      <c r="V721" s="64"/>
      <c r="W721" s="62"/>
      <c r="X721" s="62"/>
    </row>
    <row r="722" spans="21:24" x14ac:dyDescent="0.2">
      <c r="U722" s="77"/>
      <c r="V722" s="64"/>
      <c r="W722" s="62"/>
      <c r="X722" s="62"/>
    </row>
    <row r="723" spans="21:24" x14ac:dyDescent="0.2">
      <c r="U723" s="77"/>
      <c r="V723" s="64"/>
      <c r="W723" s="62"/>
      <c r="X723" s="62"/>
    </row>
    <row r="724" spans="21:24" x14ac:dyDescent="0.2">
      <c r="U724" s="77"/>
      <c r="V724" s="64"/>
      <c r="W724" s="62"/>
      <c r="X724" s="62"/>
    </row>
    <row r="725" spans="21:24" x14ac:dyDescent="0.2">
      <c r="U725" s="77"/>
      <c r="V725" s="64"/>
      <c r="W725" s="62"/>
      <c r="X725" s="62"/>
    </row>
    <row r="726" spans="21:24" x14ac:dyDescent="0.2">
      <c r="U726" s="77"/>
      <c r="V726" s="64"/>
      <c r="W726" s="62"/>
      <c r="X726" s="62"/>
    </row>
    <row r="727" spans="21:24" x14ac:dyDescent="0.2">
      <c r="U727" s="77"/>
      <c r="V727" s="64"/>
      <c r="W727" s="62"/>
      <c r="X727" s="62"/>
    </row>
    <row r="728" spans="21:24" x14ac:dyDescent="0.2">
      <c r="U728" s="77"/>
      <c r="V728" s="64"/>
      <c r="W728" s="62"/>
      <c r="X728" s="62"/>
    </row>
    <row r="729" spans="21:24" x14ac:dyDescent="0.2">
      <c r="U729" s="77"/>
      <c r="V729" s="64"/>
      <c r="W729" s="62"/>
      <c r="X729" s="62"/>
    </row>
    <row r="730" spans="21:24" x14ac:dyDescent="0.2">
      <c r="U730" s="77"/>
      <c r="V730" s="64"/>
      <c r="W730" s="62"/>
      <c r="X730" s="62"/>
    </row>
    <row r="731" spans="21:24" x14ac:dyDescent="0.2">
      <c r="U731" s="77"/>
      <c r="V731" s="64"/>
      <c r="W731" s="62"/>
      <c r="X731" s="62"/>
    </row>
    <row r="732" spans="21:24" x14ac:dyDescent="0.2">
      <c r="U732" s="77"/>
      <c r="V732" s="64"/>
      <c r="W732" s="62"/>
      <c r="X732" s="62"/>
    </row>
    <row r="733" spans="21:24" x14ac:dyDescent="0.2">
      <c r="U733" s="77"/>
      <c r="V733" s="64"/>
      <c r="W733" s="62"/>
      <c r="X733" s="62"/>
    </row>
    <row r="734" spans="21:24" x14ac:dyDescent="0.2">
      <c r="U734" s="77"/>
      <c r="V734" s="64"/>
      <c r="W734" s="62"/>
      <c r="X734" s="62"/>
    </row>
    <row r="735" spans="21:24" x14ac:dyDescent="0.2">
      <c r="U735" s="77"/>
      <c r="V735" s="64"/>
      <c r="W735" s="62"/>
      <c r="X735" s="62"/>
    </row>
    <row r="736" spans="21:24" x14ac:dyDescent="0.2">
      <c r="U736" s="77"/>
      <c r="V736" s="64"/>
      <c r="W736" s="62"/>
      <c r="X736" s="62"/>
    </row>
    <row r="737" spans="21:24" x14ac:dyDescent="0.2">
      <c r="U737" s="77"/>
      <c r="V737" s="64"/>
      <c r="W737" s="62"/>
      <c r="X737" s="62"/>
    </row>
    <row r="738" spans="21:24" x14ac:dyDescent="0.2">
      <c r="U738" s="77"/>
      <c r="V738" s="64"/>
      <c r="W738" s="62"/>
      <c r="X738" s="62"/>
    </row>
    <row r="739" spans="21:24" x14ac:dyDescent="0.2">
      <c r="U739" s="77"/>
      <c r="V739" s="64"/>
      <c r="W739" s="62"/>
      <c r="X739" s="62"/>
    </row>
    <row r="740" spans="21:24" x14ac:dyDescent="0.2">
      <c r="U740" s="77"/>
      <c r="V740" s="64"/>
      <c r="W740" s="62"/>
      <c r="X740" s="62"/>
    </row>
    <row r="741" spans="21:24" x14ac:dyDescent="0.2">
      <c r="U741" s="77"/>
      <c r="V741" s="64"/>
      <c r="W741" s="62"/>
      <c r="X741" s="62"/>
    </row>
    <row r="742" spans="21:24" x14ac:dyDescent="0.2">
      <c r="U742" s="77"/>
      <c r="V742" s="64"/>
      <c r="W742" s="62"/>
      <c r="X742" s="62"/>
    </row>
    <row r="743" spans="21:24" x14ac:dyDescent="0.2">
      <c r="U743" s="77"/>
      <c r="V743" s="64"/>
      <c r="W743" s="62"/>
      <c r="X743" s="62"/>
    </row>
    <row r="744" spans="21:24" x14ac:dyDescent="0.2">
      <c r="U744" s="77"/>
      <c r="V744" s="64"/>
      <c r="W744" s="62"/>
      <c r="X744" s="62"/>
    </row>
    <row r="745" spans="21:24" x14ac:dyDescent="0.2">
      <c r="U745" s="77"/>
      <c r="V745" s="64"/>
      <c r="W745" s="62"/>
      <c r="X745" s="62"/>
    </row>
    <row r="746" spans="21:24" x14ac:dyDescent="0.2">
      <c r="U746" s="77"/>
      <c r="V746" s="64"/>
      <c r="W746" s="62"/>
      <c r="X746" s="62"/>
    </row>
    <row r="747" spans="21:24" x14ac:dyDescent="0.2">
      <c r="U747" s="77"/>
      <c r="V747" s="64"/>
      <c r="W747" s="62"/>
      <c r="X747" s="62"/>
    </row>
    <row r="748" spans="21:24" x14ac:dyDescent="0.2">
      <c r="U748" s="77"/>
      <c r="V748" s="64"/>
      <c r="W748" s="62"/>
      <c r="X748" s="62"/>
    </row>
    <row r="749" spans="21:24" x14ac:dyDescent="0.2">
      <c r="U749" s="77"/>
      <c r="V749" s="64"/>
      <c r="W749" s="62"/>
      <c r="X749" s="62"/>
    </row>
    <row r="750" spans="21:24" x14ac:dyDescent="0.2">
      <c r="U750" s="77"/>
      <c r="V750" s="64"/>
      <c r="W750" s="62"/>
      <c r="X750" s="62"/>
    </row>
    <row r="751" spans="21:24" x14ac:dyDescent="0.2">
      <c r="U751" s="77"/>
      <c r="V751" s="64"/>
      <c r="W751" s="62"/>
      <c r="X751" s="62"/>
    </row>
    <row r="752" spans="21:24" x14ac:dyDescent="0.2">
      <c r="U752" s="77"/>
      <c r="V752" s="64"/>
      <c r="W752" s="62"/>
      <c r="X752" s="62"/>
    </row>
    <row r="753" spans="21:24" x14ac:dyDescent="0.2">
      <c r="U753" s="77"/>
      <c r="V753" s="64"/>
      <c r="W753" s="62"/>
      <c r="X753" s="62"/>
    </row>
    <row r="754" spans="21:24" x14ac:dyDescent="0.2">
      <c r="U754" s="77"/>
      <c r="V754" s="64"/>
      <c r="W754" s="62"/>
      <c r="X754" s="62"/>
    </row>
    <row r="755" spans="21:24" x14ac:dyDescent="0.2">
      <c r="U755" s="77"/>
      <c r="V755" s="64"/>
      <c r="W755" s="62"/>
      <c r="X755" s="62"/>
    </row>
    <row r="756" spans="21:24" x14ac:dyDescent="0.2">
      <c r="U756" s="77"/>
      <c r="V756" s="64"/>
      <c r="W756" s="62"/>
      <c r="X756" s="62"/>
    </row>
    <row r="757" spans="21:24" x14ac:dyDescent="0.2">
      <c r="U757" s="77"/>
      <c r="V757" s="64"/>
      <c r="W757" s="62"/>
      <c r="X757" s="62"/>
    </row>
    <row r="758" spans="21:24" x14ac:dyDescent="0.2">
      <c r="U758" s="77"/>
      <c r="V758" s="64"/>
      <c r="W758" s="62"/>
      <c r="X758" s="62"/>
    </row>
    <row r="759" spans="21:24" x14ac:dyDescent="0.2">
      <c r="U759" s="77"/>
      <c r="V759" s="64"/>
      <c r="W759" s="62"/>
      <c r="X759" s="62"/>
    </row>
    <row r="760" spans="21:24" x14ac:dyDescent="0.2">
      <c r="U760" s="77"/>
      <c r="V760" s="64"/>
      <c r="W760" s="62"/>
      <c r="X760" s="62"/>
    </row>
    <row r="761" spans="21:24" x14ac:dyDescent="0.2">
      <c r="U761" s="77"/>
      <c r="V761" s="64"/>
      <c r="W761" s="62"/>
      <c r="X761" s="62"/>
    </row>
    <row r="762" spans="21:24" x14ac:dyDescent="0.2">
      <c r="U762" s="77"/>
      <c r="V762" s="64"/>
      <c r="W762" s="62"/>
      <c r="X762" s="62"/>
    </row>
    <row r="763" spans="21:24" x14ac:dyDescent="0.2">
      <c r="U763" s="77"/>
      <c r="V763" s="64"/>
      <c r="W763" s="62"/>
      <c r="X763" s="62"/>
    </row>
    <row r="764" spans="21:24" x14ac:dyDescent="0.2">
      <c r="U764" s="77"/>
      <c r="V764" s="64"/>
      <c r="W764" s="62"/>
      <c r="X764" s="62"/>
    </row>
    <row r="765" spans="21:24" x14ac:dyDescent="0.2">
      <c r="U765" s="77"/>
      <c r="V765" s="64"/>
      <c r="W765" s="62"/>
      <c r="X765" s="62"/>
    </row>
    <row r="766" spans="21:24" x14ac:dyDescent="0.2">
      <c r="U766" s="77"/>
      <c r="V766" s="64"/>
      <c r="W766" s="62"/>
      <c r="X766" s="62"/>
    </row>
    <row r="767" spans="21:24" x14ac:dyDescent="0.2">
      <c r="U767" s="77"/>
      <c r="V767" s="64"/>
      <c r="W767" s="62"/>
      <c r="X767" s="62"/>
    </row>
    <row r="768" spans="21:24" x14ac:dyDescent="0.2">
      <c r="U768" s="77"/>
      <c r="V768" s="64"/>
      <c r="W768" s="62"/>
      <c r="X768" s="62"/>
    </row>
    <row r="769" spans="21:24" x14ac:dyDescent="0.2">
      <c r="U769" s="77"/>
      <c r="V769" s="64"/>
      <c r="W769" s="62"/>
      <c r="X769" s="62"/>
    </row>
    <row r="770" spans="21:24" x14ac:dyDescent="0.2">
      <c r="U770" s="77"/>
      <c r="V770" s="64"/>
      <c r="W770" s="62"/>
      <c r="X770" s="62"/>
    </row>
    <row r="771" spans="21:24" x14ac:dyDescent="0.2">
      <c r="U771" s="77"/>
      <c r="V771" s="64"/>
      <c r="W771" s="62"/>
      <c r="X771" s="62"/>
    </row>
    <row r="772" spans="21:24" x14ac:dyDescent="0.2">
      <c r="U772" s="77"/>
      <c r="V772" s="64"/>
      <c r="W772" s="62"/>
      <c r="X772" s="62"/>
    </row>
    <row r="773" spans="21:24" x14ac:dyDescent="0.2">
      <c r="U773" s="77"/>
      <c r="V773" s="64"/>
      <c r="W773" s="62"/>
      <c r="X773" s="62"/>
    </row>
    <row r="774" spans="21:24" x14ac:dyDescent="0.2">
      <c r="U774" s="77"/>
      <c r="V774" s="64"/>
      <c r="W774" s="62"/>
      <c r="X774" s="62"/>
    </row>
    <row r="775" spans="21:24" x14ac:dyDescent="0.2">
      <c r="U775" s="77"/>
      <c r="V775" s="64"/>
      <c r="W775" s="62"/>
      <c r="X775" s="62"/>
    </row>
    <row r="776" spans="21:24" x14ac:dyDescent="0.2">
      <c r="U776" s="77"/>
      <c r="V776" s="64"/>
      <c r="W776" s="62"/>
      <c r="X776" s="62"/>
    </row>
    <row r="777" spans="21:24" x14ac:dyDescent="0.2">
      <c r="U777" s="77"/>
      <c r="V777" s="64"/>
      <c r="W777" s="62"/>
      <c r="X777" s="62"/>
    </row>
    <row r="778" spans="21:24" x14ac:dyDescent="0.2">
      <c r="U778" s="77"/>
      <c r="V778" s="64"/>
      <c r="W778" s="62"/>
      <c r="X778" s="62"/>
    </row>
    <row r="779" spans="21:24" x14ac:dyDescent="0.2">
      <c r="U779" s="77"/>
      <c r="V779" s="64"/>
      <c r="W779" s="62"/>
      <c r="X779" s="62"/>
    </row>
    <row r="780" spans="21:24" x14ac:dyDescent="0.2">
      <c r="U780" s="77"/>
      <c r="V780" s="64"/>
      <c r="W780" s="62"/>
      <c r="X780" s="62"/>
    </row>
    <row r="781" spans="21:24" x14ac:dyDescent="0.2">
      <c r="U781" s="77"/>
      <c r="V781" s="64"/>
      <c r="W781" s="62"/>
      <c r="X781" s="62"/>
    </row>
    <row r="782" spans="21:24" x14ac:dyDescent="0.2">
      <c r="U782" s="77"/>
      <c r="V782" s="64"/>
      <c r="W782" s="62"/>
      <c r="X782" s="62"/>
    </row>
    <row r="783" spans="21:24" x14ac:dyDescent="0.2">
      <c r="U783" s="77"/>
      <c r="V783" s="64"/>
      <c r="W783" s="62"/>
      <c r="X783" s="62"/>
    </row>
    <row r="784" spans="21:24" x14ac:dyDescent="0.2">
      <c r="U784" s="77"/>
      <c r="V784" s="64"/>
      <c r="W784" s="62"/>
      <c r="X784" s="62"/>
    </row>
    <row r="785" spans="21:24" x14ac:dyDescent="0.2">
      <c r="U785" s="77"/>
      <c r="V785" s="64"/>
      <c r="W785" s="62"/>
      <c r="X785" s="62"/>
    </row>
    <row r="786" spans="21:24" x14ac:dyDescent="0.2">
      <c r="U786" s="77"/>
      <c r="V786" s="64"/>
      <c r="W786" s="62"/>
      <c r="X786" s="62"/>
    </row>
    <row r="787" spans="21:24" x14ac:dyDescent="0.2">
      <c r="U787" s="77"/>
      <c r="V787" s="64"/>
      <c r="W787" s="62"/>
      <c r="X787" s="62"/>
    </row>
    <row r="788" spans="21:24" x14ac:dyDescent="0.2">
      <c r="U788" s="77"/>
      <c r="V788" s="64"/>
      <c r="W788" s="62"/>
      <c r="X788" s="62"/>
    </row>
    <row r="789" spans="21:24" x14ac:dyDescent="0.2">
      <c r="U789" s="77"/>
      <c r="V789" s="64"/>
      <c r="W789" s="62"/>
      <c r="X789" s="62"/>
    </row>
    <row r="790" spans="21:24" x14ac:dyDescent="0.2">
      <c r="U790" s="77"/>
      <c r="V790" s="64"/>
      <c r="W790" s="62"/>
      <c r="X790" s="62"/>
    </row>
    <row r="791" spans="21:24" x14ac:dyDescent="0.2">
      <c r="U791" s="77"/>
      <c r="V791" s="64"/>
      <c r="W791" s="62"/>
      <c r="X791" s="62"/>
    </row>
    <row r="792" spans="21:24" x14ac:dyDescent="0.2">
      <c r="U792" s="77"/>
      <c r="V792" s="64"/>
      <c r="W792" s="62"/>
      <c r="X792" s="62"/>
    </row>
    <row r="793" spans="21:24" x14ac:dyDescent="0.2">
      <c r="U793" s="77"/>
      <c r="V793" s="64"/>
      <c r="W793" s="62"/>
      <c r="X793" s="62"/>
    </row>
    <row r="794" spans="21:24" x14ac:dyDescent="0.2">
      <c r="U794" s="77"/>
      <c r="V794" s="64"/>
      <c r="W794" s="62"/>
      <c r="X794" s="62"/>
    </row>
    <row r="795" spans="21:24" x14ac:dyDescent="0.2">
      <c r="U795" s="77"/>
      <c r="V795" s="64"/>
      <c r="W795" s="62"/>
      <c r="X795" s="62"/>
    </row>
    <row r="796" spans="21:24" x14ac:dyDescent="0.2">
      <c r="U796" s="77"/>
      <c r="V796" s="64"/>
      <c r="W796" s="62"/>
      <c r="X796" s="62"/>
    </row>
    <row r="797" spans="21:24" x14ac:dyDescent="0.2">
      <c r="U797" s="77"/>
      <c r="V797" s="64"/>
      <c r="W797" s="62"/>
      <c r="X797" s="62"/>
    </row>
    <row r="798" spans="21:24" x14ac:dyDescent="0.2">
      <c r="U798" s="77"/>
      <c r="V798" s="64"/>
      <c r="W798" s="62"/>
      <c r="X798" s="62"/>
    </row>
    <row r="799" spans="21:24" x14ac:dyDescent="0.2">
      <c r="U799" s="77"/>
      <c r="V799" s="64"/>
      <c r="W799" s="62"/>
      <c r="X799" s="62"/>
    </row>
    <row r="800" spans="21:24" x14ac:dyDescent="0.2">
      <c r="U800" s="77"/>
      <c r="V800" s="64"/>
      <c r="W800" s="62"/>
      <c r="X800" s="62"/>
    </row>
    <row r="801" spans="21:24" x14ac:dyDescent="0.2">
      <c r="U801" s="77"/>
      <c r="V801" s="64"/>
      <c r="W801" s="62"/>
      <c r="X801" s="62"/>
    </row>
    <row r="802" spans="21:24" x14ac:dyDescent="0.2">
      <c r="U802" s="77"/>
      <c r="V802" s="64"/>
      <c r="W802" s="62"/>
      <c r="X802" s="62"/>
    </row>
    <row r="803" spans="21:24" x14ac:dyDescent="0.2">
      <c r="U803" s="77"/>
      <c r="V803" s="64"/>
      <c r="W803" s="62"/>
      <c r="X803" s="62"/>
    </row>
    <row r="804" spans="21:24" x14ac:dyDescent="0.2">
      <c r="U804" s="77"/>
      <c r="V804" s="64"/>
      <c r="W804" s="62"/>
      <c r="X804" s="62"/>
    </row>
    <row r="805" spans="21:24" x14ac:dyDescent="0.2">
      <c r="U805" s="77"/>
      <c r="V805" s="64"/>
      <c r="W805" s="62"/>
      <c r="X805" s="62"/>
    </row>
    <row r="806" spans="21:24" x14ac:dyDescent="0.2">
      <c r="U806" s="77"/>
      <c r="V806" s="64"/>
      <c r="W806" s="62"/>
      <c r="X806" s="62"/>
    </row>
    <row r="807" spans="21:24" x14ac:dyDescent="0.2">
      <c r="U807" s="77"/>
      <c r="V807" s="64"/>
      <c r="W807" s="62"/>
      <c r="X807" s="62"/>
    </row>
    <row r="808" spans="21:24" x14ac:dyDescent="0.2">
      <c r="U808" s="77"/>
      <c r="V808" s="64"/>
      <c r="W808" s="62"/>
      <c r="X808" s="62"/>
    </row>
    <row r="809" spans="21:24" x14ac:dyDescent="0.2">
      <c r="U809" s="77"/>
      <c r="V809" s="64"/>
      <c r="W809" s="62"/>
      <c r="X809" s="62"/>
    </row>
    <row r="810" spans="21:24" x14ac:dyDescent="0.2">
      <c r="U810" s="77"/>
      <c r="V810" s="64"/>
      <c r="W810" s="62"/>
      <c r="X810" s="62"/>
    </row>
    <row r="811" spans="21:24" x14ac:dyDescent="0.2">
      <c r="U811" s="77"/>
      <c r="V811" s="64"/>
      <c r="W811" s="62"/>
      <c r="X811" s="62"/>
    </row>
    <row r="812" spans="21:24" x14ac:dyDescent="0.2">
      <c r="U812" s="77"/>
      <c r="V812" s="64"/>
      <c r="W812" s="62"/>
      <c r="X812" s="62"/>
    </row>
    <row r="813" spans="21:24" x14ac:dyDescent="0.2">
      <c r="U813" s="77"/>
      <c r="V813" s="64"/>
      <c r="W813" s="62"/>
      <c r="X813" s="62"/>
    </row>
    <row r="814" spans="21:24" x14ac:dyDescent="0.2">
      <c r="U814" s="77"/>
      <c r="V814" s="64"/>
      <c r="W814" s="62"/>
      <c r="X814" s="62"/>
    </row>
    <row r="815" spans="21:24" x14ac:dyDescent="0.2">
      <c r="U815" s="77"/>
      <c r="V815" s="64"/>
      <c r="W815" s="62"/>
      <c r="X815" s="62"/>
    </row>
    <row r="816" spans="21:24" x14ac:dyDescent="0.2">
      <c r="U816" s="77"/>
      <c r="V816" s="64"/>
      <c r="W816" s="62"/>
      <c r="X816" s="62"/>
    </row>
    <row r="817" spans="21:24" x14ac:dyDescent="0.2">
      <c r="U817" s="77"/>
      <c r="V817" s="64"/>
      <c r="W817" s="62"/>
      <c r="X817" s="62"/>
    </row>
    <row r="818" spans="21:24" x14ac:dyDescent="0.2">
      <c r="U818" s="77"/>
      <c r="V818" s="64"/>
      <c r="W818" s="62"/>
      <c r="X818" s="62"/>
    </row>
    <row r="819" spans="21:24" x14ac:dyDescent="0.2">
      <c r="U819" s="77"/>
      <c r="V819" s="64"/>
      <c r="W819" s="62"/>
      <c r="X819" s="62"/>
    </row>
    <row r="820" spans="21:24" x14ac:dyDescent="0.2">
      <c r="U820" s="77"/>
      <c r="V820" s="64"/>
      <c r="W820" s="62"/>
      <c r="X820" s="62"/>
    </row>
    <row r="821" spans="21:24" x14ac:dyDescent="0.2">
      <c r="U821" s="77"/>
      <c r="V821" s="64"/>
      <c r="W821" s="62"/>
      <c r="X821" s="62"/>
    </row>
    <row r="822" spans="21:24" x14ac:dyDescent="0.2">
      <c r="U822" s="77"/>
      <c r="V822" s="64"/>
      <c r="W822" s="62"/>
      <c r="X822" s="62"/>
    </row>
    <row r="823" spans="21:24" x14ac:dyDescent="0.2">
      <c r="U823" s="77"/>
      <c r="V823" s="64"/>
      <c r="W823" s="62"/>
      <c r="X823" s="62"/>
    </row>
    <row r="824" spans="21:24" x14ac:dyDescent="0.2">
      <c r="U824" s="77"/>
      <c r="V824" s="64"/>
      <c r="W824" s="62"/>
      <c r="X824" s="62"/>
    </row>
    <row r="825" spans="21:24" x14ac:dyDescent="0.2">
      <c r="U825" s="77"/>
      <c r="V825" s="64"/>
      <c r="W825" s="62"/>
      <c r="X825" s="62"/>
    </row>
    <row r="826" spans="21:24" x14ac:dyDescent="0.2">
      <c r="U826" s="77"/>
      <c r="V826" s="64"/>
      <c r="W826" s="62"/>
      <c r="X826" s="62"/>
    </row>
    <row r="827" spans="21:24" x14ac:dyDescent="0.2">
      <c r="U827" s="77"/>
      <c r="V827" s="64"/>
      <c r="W827" s="62"/>
      <c r="X827" s="62"/>
    </row>
    <row r="828" spans="21:24" x14ac:dyDescent="0.2">
      <c r="U828" s="77"/>
      <c r="V828" s="64"/>
      <c r="W828" s="62"/>
      <c r="X828" s="62"/>
    </row>
    <row r="829" spans="21:24" x14ac:dyDescent="0.2">
      <c r="U829" s="77"/>
      <c r="V829" s="64"/>
      <c r="W829" s="62"/>
      <c r="X829" s="62"/>
    </row>
    <row r="830" spans="21:24" x14ac:dyDescent="0.2">
      <c r="U830" s="77"/>
      <c r="V830" s="64"/>
      <c r="W830" s="62"/>
      <c r="X830" s="62"/>
    </row>
    <row r="831" spans="21:24" x14ac:dyDescent="0.2">
      <c r="U831" s="77"/>
      <c r="V831" s="64"/>
      <c r="W831" s="62"/>
      <c r="X831" s="62"/>
    </row>
    <row r="832" spans="21:24" x14ac:dyDescent="0.2">
      <c r="U832" s="77"/>
      <c r="V832" s="64"/>
      <c r="W832" s="62"/>
      <c r="X832" s="62"/>
    </row>
    <row r="833" spans="21:24" x14ac:dyDescent="0.2">
      <c r="U833" s="77"/>
      <c r="V833" s="64"/>
      <c r="W833" s="62"/>
      <c r="X833" s="62"/>
    </row>
    <row r="834" spans="21:24" x14ac:dyDescent="0.2">
      <c r="U834" s="77"/>
      <c r="V834" s="64"/>
      <c r="W834" s="62"/>
      <c r="X834" s="62"/>
    </row>
    <row r="835" spans="21:24" x14ac:dyDescent="0.2">
      <c r="U835" s="77"/>
      <c r="V835" s="64"/>
      <c r="W835" s="62"/>
      <c r="X835" s="62"/>
    </row>
    <row r="836" spans="21:24" x14ac:dyDescent="0.2">
      <c r="U836" s="77"/>
      <c r="V836" s="64"/>
      <c r="W836" s="62"/>
      <c r="X836" s="62"/>
    </row>
    <row r="837" spans="21:24" x14ac:dyDescent="0.2">
      <c r="U837" s="77"/>
      <c r="V837" s="64"/>
      <c r="W837" s="62"/>
      <c r="X837" s="62"/>
    </row>
    <row r="838" spans="21:24" x14ac:dyDescent="0.2">
      <c r="U838" s="77"/>
      <c r="V838" s="64"/>
      <c r="W838" s="62"/>
      <c r="X838" s="62"/>
    </row>
    <row r="839" spans="21:24" x14ac:dyDescent="0.2">
      <c r="U839" s="77"/>
      <c r="V839" s="64"/>
      <c r="W839" s="62"/>
      <c r="X839" s="62"/>
    </row>
    <row r="840" spans="21:24" x14ac:dyDescent="0.2">
      <c r="U840" s="77"/>
      <c r="V840" s="64"/>
      <c r="W840" s="62"/>
      <c r="X840" s="62"/>
    </row>
    <row r="841" spans="21:24" x14ac:dyDescent="0.2">
      <c r="U841" s="77"/>
      <c r="V841" s="64"/>
      <c r="W841" s="62"/>
      <c r="X841" s="62"/>
    </row>
    <row r="842" spans="21:24" x14ac:dyDescent="0.2">
      <c r="U842" s="77"/>
      <c r="V842" s="64"/>
      <c r="W842" s="62"/>
      <c r="X842" s="62"/>
    </row>
    <row r="843" spans="21:24" x14ac:dyDescent="0.2">
      <c r="U843" s="77"/>
      <c r="V843" s="64"/>
      <c r="W843" s="62"/>
      <c r="X843" s="62"/>
    </row>
    <row r="844" spans="21:24" x14ac:dyDescent="0.2">
      <c r="U844" s="77"/>
      <c r="V844" s="64"/>
      <c r="W844" s="62"/>
      <c r="X844" s="62"/>
    </row>
    <row r="845" spans="21:24" x14ac:dyDescent="0.2">
      <c r="U845" s="77"/>
      <c r="V845" s="64"/>
      <c r="W845" s="62"/>
      <c r="X845" s="62"/>
    </row>
    <row r="846" spans="21:24" x14ac:dyDescent="0.2">
      <c r="U846" s="77"/>
      <c r="V846" s="64"/>
      <c r="W846" s="62"/>
      <c r="X846" s="62"/>
    </row>
    <row r="847" spans="21:24" x14ac:dyDescent="0.2">
      <c r="U847" s="77"/>
      <c r="V847" s="64"/>
      <c r="W847" s="62"/>
      <c r="X847" s="62"/>
    </row>
    <row r="848" spans="21:24" x14ac:dyDescent="0.2">
      <c r="U848" s="77"/>
      <c r="V848" s="64"/>
      <c r="W848" s="62"/>
      <c r="X848" s="62"/>
    </row>
    <row r="849" spans="21:24" x14ac:dyDescent="0.2">
      <c r="U849" s="77"/>
      <c r="V849" s="64"/>
      <c r="W849" s="62"/>
      <c r="X849" s="62"/>
    </row>
    <row r="850" spans="21:24" x14ac:dyDescent="0.2">
      <c r="U850" s="77"/>
      <c r="V850" s="64"/>
      <c r="W850" s="62"/>
      <c r="X850" s="62"/>
    </row>
    <row r="851" spans="21:24" x14ac:dyDescent="0.2">
      <c r="U851" s="77"/>
      <c r="V851" s="64"/>
      <c r="W851" s="62"/>
      <c r="X851" s="62"/>
    </row>
    <row r="852" spans="21:24" x14ac:dyDescent="0.2">
      <c r="U852" s="77"/>
      <c r="V852" s="64"/>
      <c r="W852" s="62"/>
      <c r="X852" s="62"/>
    </row>
    <row r="853" spans="21:24" x14ac:dyDescent="0.2">
      <c r="U853" s="77"/>
      <c r="V853" s="64"/>
      <c r="W853" s="62"/>
      <c r="X853" s="62"/>
    </row>
    <row r="854" spans="21:24" x14ac:dyDescent="0.2">
      <c r="U854" s="77"/>
      <c r="V854" s="64"/>
      <c r="W854" s="62"/>
      <c r="X854" s="62"/>
    </row>
    <row r="855" spans="21:24" x14ac:dyDescent="0.2">
      <c r="U855" s="77"/>
      <c r="V855" s="64"/>
      <c r="W855" s="62"/>
      <c r="X855" s="62"/>
    </row>
    <row r="856" spans="21:24" x14ac:dyDescent="0.2">
      <c r="U856" s="77"/>
      <c r="V856" s="64"/>
      <c r="W856" s="62"/>
      <c r="X856" s="62"/>
    </row>
    <row r="857" spans="21:24" x14ac:dyDescent="0.2">
      <c r="U857" s="77"/>
      <c r="V857" s="64"/>
      <c r="W857" s="62"/>
      <c r="X857" s="62"/>
    </row>
    <row r="858" spans="21:24" x14ac:dyDescent="0.2">
      <c r="U858" s="77"/>
      <c r="V858" s="64"/>
      <c r="W858" s="62"/>
      <c r="X858" s="62"/>
    </row>
    <row r="859" spans="21:24" x14ac:dyDescent="0.2">
      <c r="U859" s="77"/>
      <c r="V859" s="64"/>
      <c r="W859" s="62"/>
      <c r="X859" s="62"/>
    </row>
    <row r="860" spans="21:24" x14ac:dyDescent="0.2">
      <c r="U860" s="77"/>
      <c r="V860" s="64"/>
      <c r="W860" s="62"/>
      <c r="X860" s="62"/>
    </row>
    <row r="861" spans="21:24" x14ac:dyDescent="0.2">
      <c r="U861" s="77"/>
      <c r="V861" s="64"/>
      <c r="W861" s="62"/>
      <c r="X861" s="62"/>
    </row>
    <row r="862" spans="21:24" x14ac:dyDescent="0.2">
      <c r="U862" s="77"/>
      <c r="V862" s="64"/>
      <c r="W862" s="62"/>
      <c r="X862" s="62"/>
    </row>
    <row r="863" spans="21:24" x14ac:dyDescent="0.2">
      <c r="U863" s="77"/>
      <c r="V863" s="64"/>
      <c r="W863" s="62"/>
      <c r="X863" s="62"/>
    </row>
    <row r="864" spans="21:24" x14ac:dyDescent="0.2">
      <c r="U864" s="77"/>
      <c r="V864" s="64"/>
      <c r="W864" s="62"/>
      <c r="X864" s="62"/>
    </row>
    <row r="865" spans="21:24" x14ac:dyDescent="0.2">
      <c r="U865" s="77"/>
      <c r="V865" s="64"/>
      <c r="W865" s="62"/>
      <c r="X865" s="62"/>
    </row>
    <row r="866" spans="21:24" x14ac:dyDescent="0.2">
      <c r="U866" s="77"/>
      <c r="V866" s="64"/>
      <c r="W866" s="62"/>
      <c r="X866" s="62"/>
    </row>
    <row r="867" spans="21:24" x14ac:dyDescent="0.2">
      <c r="U867" s="77"/>
      <c r="V867" s="64"/>
      <c r="W867" s="62"/>
      <c r="X867" s="62"/>
    </row>
    <row r="868" spans="21:24" x14ac:dyDescent="0.2">
      <c r="U868" s="77"/>
      <c r="V868" s="64"/>
      <c r="W868" s="62"/>
      <c r="X868" s="62"/>
    </row>
    <row r="869" spans="21:24" x14ac:dyDescent="0.2">
      <c r="U869" s="77"/>
      <c r="V869" s="64"/>
      <c r="W869" s="62"/>
      <c r="X869" s="62"/>
    </row>
    <row r="870" spans="21:24" x14ac:dyDescent="0.2">
      <c r="U870" s="77"/>
      <c r="V870" s="64"/>
      <c r="W870" s="62"/>
      <c r="X870" s="62"/>
    </row>
    <row r="871" spans="21:24" x14ac:dyDescent="0.2">
      <c r="U871" s="77"/>
      <c r="V871" s="64"/>
      <c r="W871" s="62"/>
      <c r="X871" s="62"/>
    </row>
    <row r="872" spans="21:24" x14ac:dyDescent="0.2">
      <c r="U872" s="77"/>
      <c r="V872" s="64"/>
      <c r="W872" s="62"/>
      <c r="X872" s="62"/>
    </row>
    <row r="873" spans="21:24" x14ac:dyDescent="0.2">
      <c r="U873" s="77"/>
      <c r="V873" s="64"/>
      <c r="W873" s="62"/>
      <c r="X873" s="62"/>
    </row>
    <row r="874" spans="21:24" x14ac:dyDescent="0.2">
      <c r="U874" s="77"/>
      <c r="V874" s="64"/>
      <c r="W874" s="62"/>
      <c r="X874" s="62"/>
    </row>
    <row r="875" spans="21:24" x14ac:dyDescent="0.2">
      <c r="U875" s="77"/>
      <c r="V875" s="64"/>
      <c r="W875" s="62"/>
      <c r="X875" s="62"/>
    </row>
    <row r="876" spans="21:24" x14ac:dyDescent="0.2">
      <c r="U876" s="77"/>
      <c r="V876" s="64"/>
      <c r="W876" s="62"/>
      <c r="X876" s="62"/>
    </row>
    <row r="877" spans="21:24" x14ac:dyDescent="0.2">
      <c r="U877" s="77"/>
      <c r="V877" s="64"/>
      <c r="W877" s="62"/>
      <c r="X877" s="62"/>
    </row>
    <row r="878" spans="21:24" x14ac:dyDescent="0.2">
      <c r="U878" s="77"/>
      <c r="V878" s="64"/>
      <c r="W878" s="62"/>
      <c r="X878" s="62"/>
    </row>
    <row r="879" spans="21:24" x14ac:dyDescent="0.2">
      <c r="U879" s="77"/>
      <c r="V879" s="64"/>
      <c r="W879" s="62"/>
      <c r="X879" s="62"/>
    </row>
    <row r="880" spans="21:24" x14ac:dyDescent="0.2">
      <c r="U880" s="77"/>
      <c r="V880" s="64"/>
      <c r="W880" s="62"/>
      <c r="X880" s="62"/>
    </row>
    <row r="881" spans="21:24" x14ac:dyDescent="0.2">
      <c r="U881" s="77"/>
      <c r="V881" s="64"/>
      <c r="W881" s="62"/>
      <c r="X881" s="62"/>
    </row>
    <row r="882" spans="21:24" x14ac:dyDescent="0.2">
      <c r="U882" s="77"/>
      <c r="V882" s="64"/>
      <c r="W882" s="62"/>
      <c r="X882" s="62"/>
    </row>
    <row r="883" spans="21:24" x14ac:dyDescent="0.2">
      <c r="U883" s="77"/>
      <c r="V883" s="64"/>
      <c r="W883" s="62"/>
      <c r="X883" s="62"/>
    </row>
    <row r="884" spans="21:24" x14ac:dyDescent="0.2">
      <c r="U884" s="77"/>
      <c r="V884" s="64"/>
      <c r="W884" s="62"/>
      <c r="X884" s="62"/>
    </row>
    <row r="885" spans="21:24" x14ac:dyDescent="0.2">
      <c r="U885" s="77"/>
      <c r="V885" s="64"/>
      <c r="W885" s="62"/>
      <c r="X885" s="62"/>
    </row>
    <row r="886" spans="21:24" x14ac:dyDescent="0.2">
      <c r="U886" s="77"/>
      <c r="V886" s="64"/>
      <c r="W886" s="62"/>
      <c r="X886" s="62"/>
    </row>
    <row r="887" spans="21:24" x14ac:dyDescent="0.2">
      <c r="U887" s="77"/>
      <c r="V887" s="64"/>
      <c r="W887" s="62"/>
      <c r="X887" s="62"/>
    </row>
    <row r="888" spans="21:24" x14ac:dyDescent="0.2">
      <c r="U888" s="77"/>
      <c r="V888" s="64"/>
      <c r="W888" s="62"/>
      <c r="X888" s="62"/>
    </row>
    <row r="889" spans="21:24" x14ac:dyDescent="0.2">
      <c r="U889" s="77"/>
      <c r="V889" s="64"/>
      <c r="W889" s="62"/>
      <c r="X889" s="62"/>
    </row>
    <row r="890" spans="21:24" x14ac:dyDescent="0.2">
      <c r="U890" s="77"/>
      <c r="V890" s="64"/>
      <c r="W890" s="62"/>
      <c r="X890" s="62"/>
    </row>
    <row r="891" spans="21:24" x14ac:dyDescent="0.2">
      <c r="U891" s="77"/>
      <c r="V891" s="64"/>
      <c r="W891" s="62"/>
      <c r="X891" s="62"/>
    </row>
    <row r="892" spans="21:24" x14ac:dyDescent="0.2">
      <c r="U892" s="77"/>
      <c r="V892" s="64"/>
      <c r="W892" s="62"/>
      <c r="X892" s="62"/>
    </row>
    <row r="893" spans="21:24" x14ac:dyDescent="0.2">
      <c r="U893" s="77"/>
      <c r="V893" s="64"/>
      <c r="W893" s="62"/>
      <c r="X893" s="62"/>
    </row>
    <row r="894" spans="21:24" x14ac:dyDescent="0.2">
      <c r="U894" s="77"/>
      <c r="V894" s="64"/>
      <c r="W894" s="62"/>
      <c r="X894" s="62"/>
    </row>
    <row r="895" spans="21:24" x14ac:dyDescent="0.2">
      <c r="U895" s="77"/>
      <c r="V895" s="64"/>
      <c r="W895" s="62"/>
      <c r="X895" s="62"/>
    </row>
    <row r="896" spans="21:24" x14ac:dyDescent="0.2">
      <c r="U896" s="77"/>
      <c r="V896" s="64"/>
      <c r="W896" s="62"/>
      <c r="X896" s="62"/>
    </row>
    <row r="897" spans="21:24" x14ac:dyDescent="0.2">
      <c r="U897" s="77"/>
      <c r="V897" s="64"/>
      <c r="W897" s="62"/>
      <c r="X897" s="62"/>
    </row>
    <row r="898" spans="21:24" x14ac:dyDescent="0.2">
      <c r="U898" s="77"/>
      <c r="V898" s="64"/>
      <c r="W898" s="62"/>
      <c r="X898" s="62"/>
    </row>
    <row r="899" spans="21:24" x14ac:dyDescent="0.2">
      <c r="U899" s="77"/>
      <c r="V899" s="64"/>
      <c r="W899" s="62"/>
      <c r="X899" s="62"/>
    </row>
    <row r="900" spans="21:24" x14ac:dyDescent="0.2">
      <c r="U900" s="77"/>
      <c r="V900" s="64"/>
      <c r="W900" s="62"/>
      <c r="X900" s="62"/>
    </row>
    <row r="901" spans="21:24" x14ac:dyDescent="0.2">
      <c r="U901" s="77"/>
      <c r="V901" s="64"/>
      <c r="W901" s="62"/>
      <c r="X901" s="62"/>
    </row>
    <row r="902" spans="21:24" x14ac:dyDescent="0.2">
      <c r="U902" s="77"/>
      <c r="V902" s="64"/>
      <c r="W902" s="62"/>
      <c r="X902" s="62"/>
    </row>
    <row r="903" spans="21:24" x14ac:dyDescent="0.2">
      <c r="U903" s="77"/>
      <c r="V903" s="64"/>
      <c r="W903" s="62"/>
      <c r="X903" s="62"/>
    </row>
    <row r="904" spans="21:24" x14ac:dyDescent="0.2">
      <c r="U904" s="77"/>
      <c r="V904" s="64"/>
      <c r="W904" s="62"/>
      <c r="X904" s="62"/>
    </row>
    <row r="905" spans="21:24" x14ac:dyDescent="0.2">
      <c r="U905" s="77"/>
      <c r="V905" s="64"/>
      <c r="W905" s="62"/>
      <c r="X905" s="62"/>
    </row>
    <row r="906" spans="21:24" x14ac:dyDescent="0.2">
      <c r="U906" s="77"/>
      <c r="V906" s="64"/>
      <c r="W906" s="62"/>
      <c r="X906" s="62"/>
    </row>
    <row r="907" spans="21:24" x14ac:dyDescent="0.2">
      <c r="U907" s="77"/>
      <c r="V907" s="64"/>
      <c r="W907" s="62"/>
      <c r="X907" s="62"/>
    </row>
    <row r="908" spans="21:24" x14ac:dyDescent="0.2">
      <c r="U908" s="77"/>
      <c r="V908" s="64"/>
      <c r="W908" s="62"/>
      <c r="X908" s="62"/>
    </row>
    <row r="909" spans="21:24" x14ac:dyDescent="0.2">
      <c r="U909" s="77"/>
      <c r="V909" s="64"/>
      <c r="W909" s="62"/>
      <c r="X909" s="62"/>
    </row>
    <row r="910" spans="21:24" x14ac:dyDescent="0.2">
      <c r="U910" s="77"/>
      <c r="V910" s="64"/>
      <c r="W910" s="62"/>
      <c r="X910" s="62"/>
    </row>
    <row r="911" spans="21:24" x14ac:dyDescent="0.2">
      <c r="U911" s="77"/>
      <c r="V911" s="64"/>
      <c r="W911" s="62"/>
      <c r="X911" s="62"/>
    </row>
    <row r="912" spans="21:24" x14ac:dyDescent="0.2">
      <c r="U912" s="77"/>
      <c r="V912" s="64"/>
      <c r="W912" s="62"/>
      <c r="X912" s="62"/>
    </row>
    <row r="913" spans="21:24" x14ac:dyDescent="0.2">
      <c r="U913" s="77"/>
      <c r="V913" s="64"/>
      <c r="W913" s="62"/>
      <c r="X913" s="62"/>
    </row>
    <row r="914" spans="21:24" x14ac:dyDescent="0.2">
      <c r="U914" s="77"/>
      <c r="V914" s="64"/>
      <c r="W914" s="62"/>
      <c r="X914" s="62"/>
    </row>
    <row r="915" spans="21:24" x14ac:dyDescent="0.2">
      <c r="U915" s="77"/>
      <c r="V915" s="64"/>
      <c r="W915" s="62"/>
      <c r="X915" s="62"/>
    </row>
    <row r="916" spans="21:24" x14ac:dyDescent="0.2">
      <c r="U916" s="77"/>
      <c r="V916" s="64"/>
      <c r="W916" s="62"/>
      <c r="X916" s="62"/>
    </row>
    <row r="917" spans="21:24" x14ac:dyDescent="0.2">
      <c r="U917" s="77"/>
      <c r="V917" s="64"/>
      <c r="W917" s="62"/>
      <c r="X917" s="62"/>
    </row>
    <row r="918" spans="21:24" x14ac:dyDescent="0.2">
      <c r="U918" s="77"/>
      <c r="V918" s="64"/>
      <c r="W918" s="62"/>
      <c r="X918" s="62"/>
    </row>
    <row r="919" spans="21:24" x14ac:dyDescent="0.2">
      <c r="U919" s="77"/>
      <c r="V919" s="64"/>
      <c r="W919" s="62"/>
      <c r="X919" s="62"/>
    </row>
    <row r="920" spans="21:24" x14ac:dyDescent="0.2">
      <c r="U920" s="77"/>
      <c r="V920" s="64"/>
      <c r="W920" s="62"/>
      <c r="X920" s="62"/>
    </row>
    <row r="921" spans="21:24" x14ac:dyDescent="0.2">
      <c r="U921" s="77"/>
      <c r="V921" s="64"/>
      <c r="W921" s="62"/>
      <c r="X921" s="62"/>
    </row>
    <row r="922" spans="21:24" x14ac:dyDescent="0.2">
      <c r="U922" s="77"/>
      <c r="V922" s="64"/>
      <c r="W922" s="62"/>
      <c r="X922" s="62"/>
    </row>
    <row r="923" spans="21:24" x14ac:dyDescent="0.2">
      <c r="U923" s="77"/>
      <c r="V923" s="64"/>
      <c r="W923" s="62"/>
      <c r="X923" s="62"/>
    </row>
    <row r="924" spans="21:24" x14ac:dyDescent="0.2">
      <c r="U924" s="77"/>
      <c r="V924" s="64"/>
      <c r="W924" s="62"/>
      <c r="X924" s="62"/>
    </row>
    <row r="925" spans="21:24" x14ac:dyDescent="0.2">
      <c r="U925" s="77"/>
      <c r="V925" s="64"/>
      <c r="W925" s="62"/>
      <c r="X925" s="62"/>
    </row>
    <row r="926" spans="21:24" x14ac:dyDescent="0.2">
      <c r="U926" s="77"/>
      <c r="V926" s="64"/>
      <c r="W926" s="62"/>
      <c r="X926" s="62"/>
    </row>
    <row r="927" spans="21:24" x14ac:dyDescent="0.2">
      <c r="U927" s="77"/>
      <c r="V927" s="64"/>
      <c r="W927" s="62"/>
      <c r="X927" s="62"/>
    </row>
    <row r="928" spans="21:24" x14ac:dyDescent="0.2">
      <c r="U928" s="77"/>
      <c r="V928" s="64"/>
      <c r="W928" s="62"/>
      <c r="X928" s="62"/>
    </row>
    <row r="929" spans="21:24" x14ac:dyDescent="0.2">
      <c r="U929" s="77"/>
      <c r="V929" s="64"/>
      <c r="W929" s="62"/>
      <c r="X929" s="62"/>
    </row>
    <row r="930" spans="21:24" x14ac:dyDescent="0.2">
      <c r="U930" s="77"/>
      <c r="V930" s="64"/>
      <c r="W930" s="62"/>
      <c r="X930" s="62"/>
    </row>
    <row r="931" spans="21:24" x14ac:dyDescent="0.2">
      <c r="U931" s="77"/>
      <c r="V931" s="64"/>
      <c r="W931" s="62"/>
      <c r="X931" s="62"/>
    </row>
    <row r="932" spans="21:24" x14ac:dyDescent="0.2">
      <c r="U932" s="77"/>
      <c r="V932" s="64"/>
      <c r="W932" s="62"/>
      <c r="X932" s="62"/>
    </row>
    <row r="933" spans="21:24" x14ac:dyDescent="0.2">
      <c r="U933" s="77"/>
      <c r="V933" s="64"/>
      <c r="W933" s="62"/>
      <c r="X933" s="62"/>
    </row>
    <row r="934" spans="21:24" x14ac:dyDescent="0.2">
      <c r="U934" s="77"/>
      <c r="V934" s="64"/>
      <c r="W934" s="62"/>
      <c r="X934" s="62"/>
    </row>
    <row r="935" spans="21:24" x14ac:dyDescent="0.2">
      <c r="U935" s="77"/>
      <c r="V935" s="64"/>
      <c r="W935" s="62"/>
      <c r="X935" s="62"/>
    </row>
    <row r="936" spans="21:24" x14ac:dyDescent="0.2">
      <c r="U936" s="77"/>
      <c r="V936" s="64"/>
      <c r="W936" s="62"/>
      <c r="X936" s="62"/>
    </row>
    <row r="937" spans="21:24" x14ac:dyDescent="0.2">
      <c r="U937" s="77"/>
      <c r="V937" s="64"/>
      <c r="W937" s="62"/>
      <c r="X937" s="62"/>
    </row>
    <row r="938" spans="21:24" x14ac:dyDescent="0.2">
      <c r="U938" s="77"/>
      <c r="V938" s="64"/>
      <c r="W938" s="62"/>
      <c r="X938" s="62"/>
    </row>
    <row r="939" spans="21:24" x14ac:dyDescent="0.2">
      <c r="U939" s="77"/>
      <c r="V939" s="64"/>
      <c r="W939" s="62"/>
      <c r="X939" s="62"/>
    </row>
    <row r="940" spans="21:24" x14ac:dyDescent="0.2">
      <c r="U940" s="77"/>
      <c r="V940" s="64"/>
      <c r="W940" s="62"/>
      <c r="X940" s="62"/>
    </row>
    <row r="941" spans="21:24" x14ac:dyDescent="0.2">
      <c r="U941" s="77"/>
      <c r="V941" s="64"/>
      <c r="W941" s="62"/>
      <c r="X941" s="62"/>
    </row>
    <row r="942" spans="21:24" x14ac:dyDescent="0.2">
      <c r="U942" s="77"/>
      <c r="V942" s="64"/>
      <c r="W942" s="62"/>
      <c r="X942" s="62"/>
    </row>
    <row r="943" spans="21:24" x14ac:dyDescent="0.2">
      <c r="U943" s="77"/>
      <c r="V943" s="64"/>
      <c r="W943" s="62"/>
      <c r="X943" s="62"/>
    </row>
    <row r="944" spans="21:24" x14ac:dyDescent="0.2">
      <c r="U944" s="77"/>
      <c r="V944" s="64"/>
      <c r="W944" s="62"/>
      <c r="X944" s="62"/>
    </row>
    <row r="945" spans="21:24" x14ac:dyDescent="0.2">
      <c r="U945" s="77"/>
      <c r="V945" s="64"/>
      <c r="W945" s="62"/>
      <c r="X945" s="62"/>
    </row>
    <row r="946" spans="21:24" x14ac:dyDescent="0.2">
      <c r="U946" s="77"/>
      <c r="V946" s="64"/>
      <c r="W946" s="62"/>
      <c r="X946" s="62"/>
    </row>
    <row r="947" spans="21:24" x14ac:dyDescent="0.2">
      <c r="U947" s="77"/>
      <c r="V947" s="64"/>
      <c r="W947" s="62"/>
      <c r="X947" s="62"/>
    </row>
    <row r="948" spans="21:24" x14ac:dyDescent="0.2">
      <c r="U948" s="77"/>
      <c r="V948" s="64"/>
      <c r="W948" s="62"/>
      <c r="X948" s="62"/>
    </row>
    <row r="949" spans="21:24" x14ac:dyDescent="0.2">
      <c r="U949" s="77"/>
      <c r="V949" s="64"/>
      <c r="W949" s="62"/>
      <c r="X949" s="62"/>
    </row>
    <row r="950" spans="21:24" x14ac:dyDescent="0.2">
      <c r="U950" s="77"/>
      <c r="V950" s="64"/>
      <c r="W950" s="62"/>
      <c r="X950" s="62"/>
    </row>
    <row r="951" spans="21:24" x14ac:dyDescent="0.2">
      <c r="U951" s="77"/>
      <c r="V951" s="64"/>
      <c r="W951" s="62"/>
      <c r="X951" s="62"/>
    </row>
    <row r="952" spans="21:24" x14ac:dyDescent="0.2">
      <c r="U952" s="77"/>
      <c r="V952" s="64"/>
      <c r="W952" s="62"/>
      <c r="X952" s="62"/>
    </row>
    <row r="953" spans="21:24" x14ac:dyDescent="0.2">
      <c r="U953" s="77"/>
      <c r="V953" s="64"/>
      <c r="W953" s="62"/>
      <c r="X953" s="62"/>
    </row>
    <row r="954" spans="21:24" x14ac:dyDescent="0.2">
      <c r="U954" s="77"/>
      <c r="V954" s="64"/>
      <c r="W954" s="62"/>
      <c r="X954" s="62"/>
    </row>
    <row r="955" spans="21:24" x14ac:dyDescent="0.2">
      <c r="U955" s="77"/>
      <c r="V955" s="64"/>
      <c r="W955" s="62"/>
      <c r="X955" s="62"/>
    </row>
    <row r="956" spans="21:24" x14ac:dyDescent="0.2">
      <c r="U956" s="77"/>
      <c r="V956" s="64"/>
      <c r="W956" s="62"/>
      <c r="X956" s="62"/>
    </row>
    <row r="957" spans="21:24" x14ac:dyDescent="0.2">
      <c r="U957" s="77"/>
      <c r="V957" s="64"/>
      <c r="W957" s="62"/>
      <c r="X957" s="62"/>
    </row>
    <row r="958" spans="21:24" x14ac:dyDescent="0.2">
      <c r="U958" s="77"/>
      <c r="V958" s="64"/>
      <c r="W958" s="62"/>
      <c r="X958" s="62"/>
    </row>
    <row r="959" spans="21:24" x14ac:dyDescent="0.2">
      <c r="U959" s="77"/>
      <c r="V959" s="64"/>
      <c r="W959" s="62"/>
      <c r="X959" s="62"/>
    </row>
    <row r="960" spans="21:24" x14ac:dyDescent="0.2">
      <c r="U960" s="77"/>
      <c r="V960" s="64"/>
      <c r="W960" s="62"/>
      <c r="X960" s="62"/>
    </row>
    <row r="961" spans="21:24" x14ac:dyDescent="0.2">
      <c r="U961" s="77"/>
      <c r="V961" s="64"/>
      <c r="W961" s="62"/>
      <c r="X961" s="62"/>
    </row>
    <row r="962" spans="21:24" x14ac:dyDescent="0.2">
      <c r="U962" s="77"/>
      <c r="V962" s="64"/>
      <c r="W962" s="62"/>
      <c r="X962" s="62"/>
    </row>
    <row r="963" spans="21:24" x14ac:dyDescent="0.2">
      <c r="U963" s="77"/>
      <c r="V963" s="64"/>
      <c r="W963" s="62"/>
      <c r="X963" s="62"/>
    </row>
    <row r="964" spans="21:24" x14ac:dyDescent="0.2">
      <c r="U964" s="77"/>
      <c r="V964" s="64"/>
      <c r="W964" s="62"/>
      <c r="X964" s="62"/>
    </row>
    <row r="965" spans="21:24" x14ac:dyDescent="0.2">
      <c r="U965" s="77"/>
      <c r="V965" s="64"/>
      <c r="W965" s="62"/>
      <c r="X965" s="62"/>
    </row>
    <row r="966" spans="21:24" x14ac:dyDescent="0.2">
      <c r="U966" s="77"/>
      <c r="V966" s="64"/>
      <c r="W966" s="62"/>
      <c r="X966" s="62"/>
    </row>
    <row r="967" spans="21:24" x14ac:dyDescent="0.2">
      <c r="U967" s="77"/>
      <c r="V967" s="64"/>
      <c r="W967" s="62"/>
      <c r="X967" s="62"/>
    </row>
    <row r="968" spans="21:24" x14ac:dyDescent="0.2">
      <c r="U968" s="77"/>
      <c r="V968" s="64"/>
      <c r="W968" s="62"/>
      <c r="X968" s="62"/>
    </row>
    <row r="969" spans="21:24" x14ac:dyDescent="0.2">
      <c r="U969" s="77"/>
      <c r="V969" s="64"/>
      <c r="W969" s="62"/>
      <c r="X969" s="62"/>
    </row>
    <row r="970" spans="21:24" x14ac:dyDescent="0.2">
      <c r="U970" s="77"/>
      <c r="V970" s="64"/>
      <c r="W970" s="62"/>
      <c r="X970" s="62"/>
    </row>
    <row r="971" spans="21:24" x14ac:dyDescent="0.2">
      <c r="U971" s="77"/>
      <c r="V971" s="64"/>
      <c r="W971" s="62"/>
      <c r="X971" s="62"/>
    </row>
    <row r="972" spans="21:24" x14ac:dyDescent="0.2">
      <c r="U972" s="77"/>
      <c r="V972" s="64"/>
      <c r="W972" s="62"/>
      <c r="X972" s="62"/>
    </row>
    <row r="973" spans="21:24" x14ac:dyDescent="0.2">
      <c r="U973" s="77"/>
      <c r="V973" s="64"/>
      <c r="W973" s="62"/>
      <c r="X973" s="62"/>
    </row>
    <row r="974" spans="21:24" x14ac:dyDescent="0.2">
      <c r="U974" s="77"/>
      <c r="V974" s="64"/>
      <c r="W974" s="62"/>
      <c r="X974" s="62"/>
    </row>
    <row r="975" spans="21:24" x14ac:dyDescent="0.2">
      <c r="U975" s="77"/>
      <c r="V975" s="64"/>
      <c r="W975" s="62"/>
      <c r="X975" s="62"/>
    </row>
    <row r="976" spans="21:24" x14ac:dyDescent="0.2">
      <c r="U976" s="77"/>
      <c r="V976" s="64"/>
      <c r="W976" s="62"/>
      <c r="X976" s="62"/>
    </row>
    <row r="977" spans="21:24" x14ac:dyDescent="0.2">
      <c r="U977" s="77"/>
      <c r="V977" s="64"/>
      <c r="W977" s="62"/>
      <c r="X977" s="62"/>
    </row>
    <row r="978" spans="21:24" x14ac:dyDescent="0.2">
      <c r="U978" s="77"/>
      <c r="V978" s="64"/>
      <c r="W978" s="62"/>
      <c r="X978" s="62"/>
    </row>
    <row r="979" spans="21:24" x14ac:dyDescent="0.2">
      <c r="U979" s="77"/>
      <c r="V979" s="64"/>
      <c r="W979" s="62"/>
      <c r="X979" s="62"/>
    </row>
    <row r="980" spans="21:24" x14ac:dyDescent="0.2">
      <c r="U980" s="77"/>
      <c r="V980" s="64"/>
      <c r="W980" s="62"/>
      <c r="X980" s="62"/>
    </row>
    <row r="981" spans="21:24" x14ac:dyDescent="0.2">
      <c r="U981" s="77"/>
      <c r="V981" s="64"/>
      <c r="W981" s="62"/>
      <c r="X981" s="62"/>
    </row>
    <row r="982" spans="21:24" x14ac:dyDescent="0.2">
      <c r="U982" s="77"/>
      <c r="V982" s="64"/>
      <c r="W982" s="62"/>
      <c r="X982" s="62"/>
    </row>
    <row r="983" spans="21:24" x14ac:dyDescent="0.2">
      <c r="U983" s="77"/>
      <c r="V983" s="64"/>
      <c r="W983" s="62"/>
      <c r="X983" s="62"/>
    </row>
    <row r="984" spans="21:24" x14ac:dyDescent="0.2">
      <c r="U984" s="77"/>
      <c r="V984" s="64"/>
      <c r="W984" s="62"/>
      <c r="X984" s="62"/>
    </row>
    <row r="985" spans="21:24" x14ac:dyDescent="0.2">
      <c r="U985" s="77"/>
      <c r="V985" s="64"/>
      <c r="W985" s="62"/>
      <c r="X985" s="62"/>
    </row>
    <row r="986" spans="21:24" x14ac:dyDescent="0.2">
      <c r="U986" s="77"/>
      <c r="V986" s="64"/>
      <c r="W986" s="62"/>
      <c r="X986" s="62"/>
    </row>
    <row r="987" spans="21:24" x14ac:dyDescent="0.2">
      <c r="U987" s="77"/>
      <c r="V987" s="64"/>
      <c r="W987" s="62"/>
      <c r="X987" s="62"/>
    </row>
    <row r="988" spans="21:24" x14ac:dyDescent="0.2">
      <c r="U988" s="77"/>
      <c r="V988" s="64"/>
      <c r="W988" s="62"/>
      <c r="X988" s="62"/>
    </row>
    <row r="989" spans="21:24" x14ac:dyDescent="0.2">
      <c r="U989" s="77"/>
      <c r="V989" s="64"/>
      <c r="W989" s="62"/>
      <c r="X989" s="62"/>
    </row>
    <row r="990" spans="21:24" x14ac:dyDescent="0.2">
      <c r="U990" s="77"/>
      <c r="V990" s="64"/>
      <c r="W990" s="62"/>
      <c r="X990" s="62"/>
    </row>
    <row r="991" spans="21:24" x14ac:dyDescent="0.2">
      <c r="U991" s="77"/>
      <c r="V991" s="64"/>
      <c r="W991" s="62"/>
      <c r="X991" s="62"/>
    </row>
    <row r="992" spans="21:24" x14ac:dyDescent="0.2">
      <c r="U992" s="77"/>
      <c r="V992" s="64"/>
      <c r="W992" s="62"/>
      <c r="X992" s="62"/>
    </row>
    <row r="993" spans="21:24" x14ac:dyDescent="0.2">
      <c r="U993" s="77"/>
      <c r="V993" s="64"/>
      <c r="W993" s="62"/>
      <c r="X993" s="62"/>
    </row>
    <row r="994" spans="21:24" x14ac:dyDescent="0.2">
      <c r="U994" s="77"/>
      <c r="V994" s="64"/>
      <c r="W994" s="62"/>
      <c r="X994" s="62"/>
    </row>
    <row r="995" spans="21:24" x14ac:dyDescent="0.2">
      <c r="U995" s="77"/>
      <c r="V995" s="64"/>
      <c r="W995" s="62"/>
      <c r="X995" s="62"/>
    </row>
    <row r="996" spans="21:24" x14ac:dyDescent="0.2">
      <c r="U996" s="77"/>
      <c r="V996" s="64"/>
      <c r="W996" s="62"/>
      <c r="X996" s="62"/>
    </row>
    <row r="997" spans="21:24" x14ac:dyDescent="0.2">
      <c r="U997" s="77"/>
      <c r="V997" s="64"/>
      <c r="W997" s="62"/>
      <c r="X997" s="62"/>
    </row>
    <row r="998" spans="21:24" x14ac:dyDescent="0.2">
      <c r="U998" s="77"/>
      <c r="V998" s="64"/>
      <c r="W998" s="62"/>
      <c r="X998" s="62"/>
    </row>
    <row r="999" spans="21:24" x14ac:dyDescent="0.2">
      <c r="U999" s="77"/>
      <c r="V999" s="64"/>
      <c r="W999" s="62"/>
      <c r="X999" s="62"/>
    </row>
    <row r="1000" spans="21:24" x14ac:dyDescent="0.2">
      <c r="U1000" s="77"/>
      <c r="V1000" s="64"/>
      <c r="W1000" s="62"/>
      <c r="X1000" s="62"/>
    </row>
    <row r="1001" spans="21:24" x14ac:dyDescent="0.2">
      <c r="U1001" s="77"/>
      <c r="V1001" s="64"/>
      <c r="W1001" s="62"/>
      <c r="X1001" s="62"/>
    </row>
    <row r="1002" spans="21:24" x14ac:dyDescent="0.2">
      <c r="U1002" s="77"/>
      <c r="V1002" s="64"/>
      <c r="W1002" s="62"/>
      <c r="X1002" s="62"/>
    </row>
    <row r="1003" spans="21:24" x14ac:dyDescent="0.2">
      <c r="U1003" s="77"/>
      <c r="V1003" s="64"/>
      <c r="W1003" s="62"/>
      <c r="X1003" s="62"/>
    </row>
    <row r="1004" spans="21:24" x14ac:dyDescent="0.2">
      <c r="U1004" s="77"/>
      <c r="V1004" s="64"/>
      <c r="W1004" s="62"/>
      <c r="X1004" s="62"/>
    </row>
    <row r="1005" spans="21:24" x14ac:dyDescent="0.2">
      <c r="U1005" s="77"/>
      <c r="V1005" s="64"/>
      <c r="W1005" s="62"/>
      <c r="X1005" s="62"/>
    </row>
    <row r="1006" spans="21:24" x14ac:dyDescent="0.2">
      <c r="U1006" s="77"/>
      <c r="V1006" s="64"/>
      <c r="W1006" s="62"/>
      <c r="X1006" s="62"/>
    </row>
    <row r="1007" spans="21:24" x14ac:dyDescent="0.2">
      <c r="U1007" s="77"/>
      <c r="V1007" s="64"/>
      <c r="W1007" s="62"/>
      <c r="X1007" s="62"/>
    </row>
    <row r="1008" spans="21:24" x14ac:dyDescent="0.2">
      <c r="U1008" s="77"/>
      <c r="V1008" s="64"/>
      <c r="W1008" s="62"/>
      <c r="X1008" s="62"/>
    </row>
    <row r="1009" spans="21:24" x14ac:dyDescent="0.2">
      <c r="U1009" s="77"/>
      <c r="V1009" s="64"/>
      <c r="W1009" s="62"/>
      <c r="X1009" s="62"/>
    </row>
    <row r="1010" spans="21:24" x14ac:dyDescent="0.2">
      <c r="U1010" s="77"/>
      <c r="V1010" s="64"/>
      <c r="W1010" s="62"/>
      <c r="X1010" s="62"/>
    </row>
    <row r="1011" spans="21:24" x14ac:dyDescent="0.2">
      <c r="U1011" s="77"/>
      <c r="V1011" s="64"/>
      <c r="W1011" s="62"/>
      <c r="X1011" s="62"/>
    </row>
    <row r="1012" spans="21:24" x14ac:dyDescent="0.2">
      <c r="U1012" s="77"/>
      <c r="V1012" s="64"/>
      <c r="W1012" s="62"/>
      <c r="X1012" s="62"/>
    </row>
    <row r="1013" spans="21:24" x14ac:dyDescent="0.2">
      <c r="U1013" s="77"/>
      <c r="V1013" s="64"/>
      <c r="W1013" s="62"/>
      <c r="X1013" s="62"/>
    </row>
    <row r="1014" spans="21:24" x14ac:dyDescent="0.2">
      <c r="U1014" s="77"/>
      <c r="V1014" s="64"/>
      <c r="W1014" s="62"/>
      <c r="X1014" s="62"/>
    </row>
    <row r="1015" spans="21:24" x14ac:dyDescent="0.2">
      <c r="U1015" s="77"/>
      <c r="V1015" s="64"/>
      <c r="W1015" s="62"/>
      <c r="X1015" s="62"/>
    </row>
    <row r="1016" spans="21:24" x14ac:dyDescent="0.2">
      <c r="U1016" s="77"/>
      <c r="V1016" s="64"/>
      <c r="W1016" s="62"/>
      <c r="X1016" s="62"/>
    </row>
    <row r="1017" spans="21:24" x14ac:dyDescent="0.2">
      <c r="U1017" s="77"/>
      <c r="V1017" s="64"/>
      <c r="W1017" s="62"/>
      <c r="X1017" s="62"/>
    </row>
    <row r="1018" spans="21:24" x14ac:dyDescent="0.2">
      <c r="U1018" s="77"/>
      <c r="V1018" s="64"/>
      <c r="W1018" s="62"/>
      <c r="X1018" s="62"/>
    </row>
    <row r="1019" spans="21:24" x14ac:dyDescent="0.2">
      <c r="U1019" s="77"/>
      <c r="V1019" s="64"/>
      <c r="W1019" s="62"/>
      <c r="X1019" s="62"/>
    </row>
    <row r="1020" spans="21:24" x14ac:dyDescent="0.2">
      <c r="U1020" s="77"/>
      <c r="V1020" s="64"/>
      <c r="W1020" s="62"/>
      <c r="X1020" s="62"/>
    </row>
    <row r="1021" spans="21:24" x14ac:dyDescent="0.2">
      <c r="U1021" s="77"/>
      <c r="V1021" s="64"/>
      <c r="W1021" s="62"/>
      <c r="X1021" s="62"/>
    </row>
    <row r="1022" spans="21:24" x14ac:dyDescent="0.2">
      <c r="U1022" s="77"/>
      <c r="V1022" s="64"/>
      <c r="W1022" s="62"/>
      <c r="X1022" s="62"/>
    </row>
    <row r="1023" spans="21:24" x14ac:dyDescent="0.2">
      <c r="U1023" s="77"/>
      <c r="V1023" s="64"/>
      <c r="W1023" s="62"/>
      <c r="X1023" s="62"/>
    </row>
    <row r="1024" spans="21:24" x14ac:dyDescent="0.2">
      <c r="U1024" s="77"/>
      <c r="V1024" s="64"/>
      <c r="W1024" s="62"/>
      <c r="X1024" s="62"/>
    </row>
    <row r="1025" spans="21:24" x14ac:dyDescent="0.2">
      <c r="U1025" s="77"/>
      <c r="V1025" s="64"/>
      <c r="W1025" s="62"/>
      <c r="X1025" s="62"/>
    </row>
    <row r="1026" spans="21:24" x14ac:dyDescent="0.2">
      <c r="U1026" s="77"/>
      <c r="V1026" s="64"/>
      <c r="W1026" s="62"/>
      <c r="X1026" s="62"/>
    </row>
    <row r="1027" spans="21:24" x14ac:dyDescent="0.2">
      <c r="U1027" s="77"/>
      <c r="V1027" s="64"/>
      <c r="W1027" s="62"/>
      <c r="X1027" s="62"/>
    </row>
    <row r="1028" spans="21:24" x14ac:dyDescent="0.2">
      <c r="U1028" s="77"/>
      <c r="V1028" s="64"/>
      <c r="W1028" s="62"/>
      <c r="X1028" s="62"/>
    </row>
    <row r="1029" spans="21:24" x14ac:dyDescent="0.2">
      <c r="U1029" s="77"/>
      <c r="V1029" s="64"/>
      <c r="W1029" s="62"/>
      <c r="X1029" s="62"/>
    </row>
    <row r="1030" spans="21:24" x14ac:dyDescent="0.2">
      <c r="U1030" s="77"/>
      <c r="V1030" s="64"/>
      <c r="W1030" s="62"/>
      <c r="X1030" s="62"/>
    </row>
    <row r="1031" spans="21:24" x14ac:dyDescent="0.2">
      <c r="U1031" s="77"/>
      <c r="V1031" s="64"/>
      <c r="W1031" s="62"/>
      <c r="X1031" s="62"/>
    </row>
    <row r="1032" spans="21:24" x14ac:dyDescent="0.2">
      <c r="U1032" s="77"/>
      <c r="V1032" s="64"/>
      <c r="W1032" s="62"/>
      <c r="X1032" s="62"/>
    </row>
    <row r="1033" spans="21:24" x14ac:dyDescent="0.2">
      <c r="U1033" s="77"/>
      <c r="V1033" s="64"/>
      <c r="W1033" s="62"/>
      <c r="X1033" s="62"/>
    </row>
    <row r="1034" spans="21:24" x14ac:dyDescent="0.2">
      <c r="U1034" s="77"/>
      <c r="V1034" s="64"/>
      <c r="W1034" s="62"/>
      <c r="X1034" s="62"/>
    </row>
    <row r="1035" spans="21:24" x14ac:dyDescent="0.2">
      <c r="U1035" s="77"/>
      <c r="V1035" s="64"/>
      <c r="W1035" s="62"/>
      <c r="X1035" s="62"/>
    </row>
    <row r="1036" spans="21:24" x14ac:dyDescent="0.2">
      <c r="U1036" s="77"/>
      <c r="V1036" s="64"/>
      <c r="W1036" s="62"/>
      <c r="X1036" s="62"/>
    </row>
    <row r="1037" spans="21:24" x14ac:dyDescent="0.2">
      <c r="U1037" s="77"/>
      <c r="V1037" s="64"/>
      <c r="W1037" s="62"/>
      <c r="X1037" s="62"/>
    </row>
    <row r="1038" spans="21:24" x14ac:dyDescent="0.2">
      <c r="U1038" s="77"/>
      <c r="V1038" s="64"/>
      <c r="W1038" s="62"/>
      <c r="X1038" s="62"/>
    </row>
    <row r="1039" spans="21:24" x14ac:dyDescent="0.2">
      <c r="U1039" s="77"/>
      <c r="V1039" s="64"/>
      <c r="W1039" s="62"/>
      <c r="X1039" s="62"/>
    </row>
    <row r="1040" spans="21:24" x14ac:dyDescent="0.2">
      <c r="U1040" s="77"/>
      <c r="V1040" s="64"/>
      <c r="W1040" s="62"/>
      <c r="X1040" s="62"/>
    </row>
    <row r="1041" spans="21:24" x14ac:dyDescent="0.2">
      <c r="U1041" s="77"/>
      <c r="V1041" s="64"/>
      <c r="W1041" s="62"/>
      <c r="X1041" s="62"/>
    </row>
    <row r="1042" spans="21:24" x14ac:dyDescent="0.2">
      <c r="U1042" s="77"/>
      <c r="V1042" s="64"/>
      <c r="W1042" s="62"/>
      <c r="X1042" s="62"/>
    </row>
    <row r="1043" spans="21:24" x14ac:dyDescent="0.2">
      <c r="U1043" s="77"/>
      <c r="V1043" s="64"/>
      <c r="W1043" s="62"/>
      <c r="X1043" s="62"/>
    </row>
    <row r="1044" spans="21:24" x14ac:dyDescent="0.2">
      <c r="U1044" s="77"/>
      <c r="V1044" s="64"/>
      <c r="W1044" s="62"/>
      <c r="X1044" s="62"/>
    </row>
    <row r="1045" spans="21:24" x14ac:dyDescent="0.2">
      <c r="U1045" s="77"/>
      <c r="V1045" s="64"/>
      <c r="W1045" s="62"/>
      <c r="X1045" s="62"/>
    </row>
    <row r="1046" spans="21:24" x14ac:dyDescent="0.2">
      <c r="U1046" s="77"/>
      <c r="V1046" s="64"/>
      <c r="W1046" s="62"/>
      <c r="X1046" s="62"/>
    </row>
    <row r="1047" spans="21:24" x14ac:dyDescent="0.2">
      <c r="U1047" s="77"/>
      <c r="V1047" s="64"/>
      <c r="W1047" s="62"/>
      <c r="X1047" s="62"/>
    </row>
    <row r="1048" spans="21:24" x14ac:dyDescent="0.2">
      <c r="U1048" s="77"/>
      <c r="V1048" s="64"/>
      <c r="W1048" s="62"/>
      <c r="X1048" s="62"/>
    </row>
    <row r="1049" spans="21:24" x14ac:dyDescent="0.2">
      <c r="U1049" s="77"/>
      <c r="V1049" s="64"/>
      <c r="W1049" s="62"/>
      <c r="X1049" s="62"/>
    </row>
    <row r="1050" spans="21:24" x14ac:dyDescent="0.2">
      <c r="U1050" s="77"/>
      <c r="V1050" s="64"/>
      <c r="W1050" s="62"/>
      <c r="X1050" s="62"/>
    </row>
    <row r="1051" spans="21:24" x14ac:dyDescent="0.2">
      <c r="U1051" s="77"/>
      <c r="V1051" s="64"/>
      <c r="W1051" s="62"/>
      <c r="X1051" s="62"/>
    </row>
    <row r="1052" spans="21:24" x14ac:dyDescent="0.2">
      <c r="U1052" s="77"/>
      <c r="V1052" s="64"/>
      <c r="W1052" s="62"/>
      <c r="X1052" s="62"/>
    </row>
    <row r="1053" spans="21:24" x14ac:dyDescent="0.2">
      <c r="U1053" s="77"/>
      <c r="V1053" s="64"/>
      <c r="W1053" s="62"/>
      <c r="X1053" s="62"/>
    </row>
    <row r="1054" spans="21:24" x14ac:dyDescent="0.2">
      <c r="U1054" s="77"/>
      <c r="V1054" s="64"/>
      <c r="W1054" s="62"/>
      <c r="X1054" s="62"/>
    </row>
    <row r="1055" spans="21:24" x14ac:dyDescent="0.2">
      <c r="U1055" s="77"/>
      <c r="V1055" s="64"/>
      <c r="W1055" s="62"/>
      <c r="X1055" s="62"/>
    </row>
    <row r="1056" spans="21:24" x14ac:dyDescent="0.2">
      <c r="U1056" s="77"/>
      <c r="V1056" s="64"/>
      <c r="W1056" s="62"/>
      <c r="X1056" s="62"/>
    </row>
    <row r="1057" spans="21:24" x14ac:dyDescent="0.2">
      <c r="U1057" s="77"/>
      <c r="V1057" s="64"/>
      <c r="W1057" s="62"/>
      <c r="X1057" s="62"/>
    </row>
    <row r="1058" spans="21:24" x14ac:dyDescent="0.2">
      <c r="U1058" s="77"/>
      <c r="V1058" s="64"/>
      <c r="W1058" s="62"/>
      <c r="X1058" s="62"/>
    </row>
    <row r="1059" spans="21:24" x14ac:dyDescent="0.2">
      <c r="U1059" s="77"/>
      <c r="V1059" s="64"/>
      <c r="W1059" s="62"/>
      <c r="X1059" s="62"/>
    </row>
    <row r="1060" spans="21:24" x14ac:dyDescent="0.2">
      <c r="U1060" s="77"/>
      <c r="V1060" s="64"/>
      <c r="W1060" s="62"/>
      <c r="X1060" s="62"/>
    </row>
    <row r="1061" spans="21:24" x14ac:dyDescent="0.2">
      <c r="U1061" s="77"/>
      <c r="V1061" s="64"/>
      <c r="W1061" s="62"/>
      <c r="X1061" s="62"/>
    </row>
    <row r="1062" spans="21:24" x14ac:dyDescent="0.2">
      <c r="U1062" s="77"/>
      <c r="V1062" s="64"/>
      <c r="W1062" s="62"/>
      <c r="X1062" s="62"/>
    </row>
    <row r="1063" spans="21:24" x14ac:dyDescent="0.2">
      <c r="U1063" s="77"/>
      <c r="V1063" s="64"/>
      <c r="W1063" s="62"/>
      <c r="X1063" s="62"/>
    </row>
    <row r="1064" spans="21:24" x14ac:dyDescent="0.2">
      <c r="U1064" s="77"/>
      <c r="V1064" s="64"/>
      <c r="W1064" s="62"/>
      <c r="X1064" s="62"/>
    </row>
    <row r="1065" spans="21:24" x14ac:dyDescent="0.2">
      <c r="U1065" s="77"/>
      <c r="V1065" s="64"/>
      <c r="W1065" s="62"/>
      <c r="X1065" s="62"/>
    </row>
    <row r="1066" spans="21:24" x14ac:dyDescent="0.2">
      <c r="U1066" s="77"/>
      <c r="V1066" s="64"/>
      <c r="W1066" s="62"/>
      <c r="X1066" s="62"/>
    </row>
    <row r="1067" spans="21:24" x14ac:dyDescent="0.2">
      <c r="U1067" s="77"/>
      <c r="V1067" s="64"/>
      <c r="W1067" s="62"/>
      <c r="X1067" s="62"/>
    </row>
    <row r="1068" spans="21:24" x14ac:dyDescent="0.2">
      <c r="U1068" s="77"/>
      <c r="V1068" s="64"/>
      <c r="W1068" s="62"/>
      <c r="X1068" s="62"/>
    </row>
    <row r="1069" spans="21:24" x14ac:dyDescent="0.2">
      <c r="U1069" s="77"/>
      <c r="V1069" s="64"/>
      <c r="W1069" s="62"/>
      <c r="X1069" s="62"/>
    </row>
    <row r="1070" spans="21:24" x14ac:dyDescent="0.2">
      <c r="U1070" s="77"/>
      <c r="V1070" s="64"/>
      <c r="W1070" s="62"/>
      <c r="X1070" s="62"/>
    </row>
    <row r="1071" spans="21:24" x14ac:dyDescent="0.2">
      <c r="U1071" s="77"/>
      <c r="V1071" s="64"/>
      <c r="W1071" s="62"/>
      <c r="X1071" s="62"/>
    </row>
    <row r="1072" spans="21:24" x14ac:dyDescent="0.2">
      <c r="U1072" s="77"/>
      <c r="V1072" s="64"/>
      <c r="W1072" s="62"/>
      <c r="X1072" s="62"/>
    </row>
    <row r="1073" spans="21:24" x14ac:dyDescent="0.2">
      <c r="U1073" s="77"/>
      <c r="V1073" s="64"/>
      <c r="W1073" s="62"/>
      <c r="X1073" s="62"/>
    </row>
    <row r="1074" spans="21:24" x14ac:dyDescent="0.2">
      <c r="U1074" s="77"/>
      <c r="V1074" s="64"/>
      <c r="W1074" s="62"/>
      <c r="X1074" s="62"/>
    </row>
    <row r="1075" spans="21:24" x14ac:dyDescent="0.2">
      <c r="U1075" s="77"/>
      <c r="V1075" s="64"/>
      <c r="W1075" s="62"/>
      <c r="X1075" s="62"/>
    </row>
    <row r="1076" spans="21:24" x14ac:dyDescent="0.2">
      <c r="U1076" s="77"/>
      <c r="V1076" s="64"/>
      <c r="W1076" s="62"/>
      <c r="X1076" s="62"/>
    </row>
    <row r="1077" spans="21:24" x14ac:dyDescent="0.2">
      <c r="U1077" s="77"/>
      <c r="V1077" s="64"/>
      <c r="W1077" s="62"/>
      <c r="X1077" s="62"/>
    </row>
    <row r="1078" spans="21:24" x14ac:dyDescent="0.2">
      <c r="U1078" s="77"/>
      <c r="V1078" s="64"/>
      <c r="W1078" s="62"/>
      <c r="X1078" s="62"/>
    </row>
    <row r="1079" spans="21:24" x14ac:dyDescent="0.2">
      <c r="U1079" s="77"/>
      <c r="V1079" s="64"/>
      <c r="W1079" s="62"/>
      <c r="X1079" s="62"/>
    </row>
    <row r="1080" spans="21:24" x14ac:dyDescent="0.2">
      <c r="U1080" s="77"/>
      <c r="V1080" s="64"/>
      <c r="W1080" s="62"/>
      <c r="X1080" s="62"/>
    </row>
    <row r="1081" spans="21:24" x14ac:dyDescent="0.2">
      <c r="U1081" s="77"/>
      <c r="V1081" s="64"/>
      <c r="W1081" s="62"/>
      <c r="X1081" s="62"/>
    </row>
    <row r="1082" spans="21:24" x14ac:dyDescent="0.2">
      <c r="U1082" s="77"/>
      <c r="V1082" s="64"/>
      <c r="W1082" s="62"/>
      <c r="X1082" s="62"/>
    </row>
    <row r="1083" spans="21:24" x14ac:dyDescent="0.2">
      <c r="U1083" s="77"/>
      <c r="V1083" s="64"/>
      <c r="W1083" s="62"/>
      <c r="X1083" s="62"/>
    </row>
    <row r="1084" spans="21:24" x14ac:dyDescent="0.2">
      <c r="U1084" s="77"/>
      <c r="V1084" s="64"/>
      <c r="W1084" s="62"/>
      <c r="X1084" s="62"/>
    </row>
    <row r="1085" spans="21:24" x14ac:dyDescent="0.2">
      <c r="U1085" s="77"/>
      <c r="V1085" s="64"/>
      <c r="W1085" s="62"/>
      <c r="X1085" s="62"/>
    </row>
    <row r="1086" spans="21:24" x14ac:dyDescent="0.2">
      <c r="U1086" s="77"/>
      <c r="V1086" s="64"/>
      <c r="W1086" s="62"/>
      <c r="X1086" s="62"/>
    </row>
    <row r="1087" spans="21:24" x14ac:dyDescent="0.2">
      <c r="U1087" s="77"/>
      <c r="V1087" s="64"/>
      <c r="W1087" s="62"/>
      <c r="X1087" s="62"/>
    </row>
    <row r="1088" spans="21:24" x14ac:dyDescent="0.2">
      <c r="U1088" s="77"/>
      <c r="V1088" s="64"/>
      <c r="W1088" s="62"/>
      <c r="X1088" s="62"/>
    </row>
    <row r="1089" spans="21:24" x14ac:dyDescent="0.2">
      <c r="U1089" s="77"/>
      <c r="V1089" s="64"/>
      <c r="W1089" s="62"/>
      <c r="X1089" s="62"/>
    </row>
    <row r="1090" spans="21:24" x14ac:dyDescent="0.2">
      <c r="U1090" s="77"/>
      <c r="V1090" s="64"/>
      <c r="W1090" s="62"/>
      <c r="X1090" s="62"/>
    </row>
    <row r="1091" spans="21:24" x14ac:dyDescent="0.2">
      <c r="U1091" s="77"/>
      <c r="V1091" s="64"/>
      <c r="W1091" s="62"/>
      <c r="X1091" s="62"/>
    </row>
    <row r="1092" spans="21:24" x14ac:dyDescent="0.2">
      <c r="U1092" s="77"/>
      <c r="V1092" s="64"/>
      <c r="W1092" s="62"/>
      <c r="X1092" s="62"/>
    </row>
    <row r="1093" spans="21:24" x14ac:dyDescent="0.2">
      <c r="U1093" s="77"/>
      <c r="V1093" s="64"/>
      <c r="W1093" s="62"/>
      <c r="X1093" s="62"/>
    </row>
    <row r="1094" spans="21:24" x14ac:dyDescent="0.2">
      <c r="U1094" s="77"/>
      <c r="V1094" s="64"/>
      <c r="W1094" s="62"/>
      <c r="X1094" s="62"/>
    </row>
    <row r="1095" spans="21:24" x14ac:dyDescent="0.2">
      <c r="U1095" s="77"/>
      <c r="V1095" s="64"/>
      <c r="W1095" s="62"/>
      <c r="X1095" s="62"/>
    </row>
    <row r="1096" spans="21:24" x14ac:dyDescent="0.2">
      <c r="U1096" s="77"/>
      <c r="V1096" s="64"/>
      <c r="W1096" s="62"/>
      <c r="X1096" s="62"/>
    </row>
    <row r="1097" spans="21:24" x14ac:dyDescent="0.2">
      <c r="U1097" s="77"/>
      <c r="V1097" s="64"/>
      <c r="W1097" s="62"/>
      <c r="X1097" s="62"/>
    </row>
    <row r="1098" spans="21:24" x14ac:dyDescent="0.2">
      <c r="U1098" s="77"/>
      <c r="V1098" s="64"/>
      <c r="W1098" s="62"/>
      <c r="X1098" s="62"/>
    </row>
    <row r="1099" spans="21:24" x14ac:dyDescent="0.2">
      <c r="U1099" s="77"/>
      <c r="V1099" s="64"/>
      <c r="W1099" s="62"/>
      <c r="X1099" s="62"/>
    </row>
    <row r="1100" spans="21:24" x14ac:dyDescent="0.2">
      <c r="U1100" s="77"/>
      <c r="V1100" s="64"/>
      <c r="W1100" s="62"/>
      <c r="X1100" s="62"/>
    </row>
    <row r="1101" spans="21:24" x14ac:dyDescent="0.2">
      <c r="U1101" s="77"/>
      <c r="V1101" s="64"/>
      <c r="W1101" s="62"/>
      <c r="X1101" s="62"/>
    </row>
    <row r="1102" spans="21:24" x14ac:dyDescent="0.2">
      <c r="U1102" s="77"/>
      <c r="V1102" s="64"/>
      <c r="W1102" s="62"/>
      <c r="X1102" s="62"/>
    </row>
    <row r="1103" spans="21:24" x14ac:dyDescent="0.2">
      <c r="U1103" s="77"/>
      <c r="V1103" s="64"/>
      <c r="W1103" s="62"/>
      <c r="X1103" s="62"/>
    </row>
    <row r="1104" spans="21:24" x14ac:dyDescent="0.2">
      <c r="U1104" s="77"/>
      <c r="V1104" s="64"/>
      <c r="W1104" s="62"/>
      <c r="X1104" s="62"/>
    </row>
    <row r="1105" spans="21:24" x14ac:dyDescent="0.2">
      <c r="U1105" s="77"/>
      <c r="V1105" s="64"/>
      <c r="W1105" s="62"/>
      <c r="X1105" s="62"/>
    </row>
    <row r="1106" spans="21:24" x14ac:dyDescent="0.2">
      <c r="U1106" s="77"/>
      <c r="V1106" s="64"/>
      <c r="W1106" s="62"/>
      <c r="X1106" s="62"/>
    </row>
    <row r="1107" spans="21:24" x14ac:dyDescent="0.2">
      <c r="U1107" s="77"/>
      <c r="V1107" s="64"/>
      <c r="W1107" s="62"/>
      <c r="X1107" s="62"/>
    </row>
    <row r="1108" spans="21:24" x14ac:dyDescent="0.2">
      <c r="U1108" s="77"/>
      <c r="V1108" s="64"/>
      <c r="W1108" s="62"/>
      <c r="X1108" s="62"/>
    </row>
    <row r="1109" spans="21:24" x14ac:dyDescent="0.2">
      <c r="U1109" s="77"/>
      <c r="V1109" s="64"/>
      <c r="W1109" s="62"/>
      <c r="X1109" s="62"/>
    </row>
    <row r="1110" spans="21:24" x14ac:dyDescent="0.2">
      <c r="U1110" s="77"/>
      <c r="V1110" s="64"/>
      <c r="W1110" s="62"/>
      <c r="X1110" s="62"/>
    </row>
    <row r="1111" spans="21:24" x14ac:dyDescent="0.2">
      <c r="U1111" s="77"/>
      <c r="V1111" s="64"/>
      <c r="W1111" s="62"/>
      <c r="X1111" s="62"/>
    </row>
    <row r="1112" spans="21:24" x14ac:dyDescent="0.2">
      <c r="U1112" s="77"/>
      <c r="V1112" s="64"/>
      <c r="W1112" s="62"/>
      <c r="X1112" s="62"/>
    </row>
    <row r="1113" spans="21:24" x14ac:dyDescent="0.2">
      <c r="U1113" s="77"/>
      <c r="V1113" s="64"/>
      <c r="W1113" s="62"/>
      <c r="X1113" s="62"/>
    </row>
    <row r="1114" spans="21:24" x14ac:dyDescent="0.2">
      <c r="U1114" s="77"/>
      <c r="V1114" s="64"/>
      <c r="W1114" s="62"/>
      <c r="X1114" s="62"/>
    </row>
    <row r="1115" spans="21:24" x14ac:dyDescent="0.2">
      <c r="U1115" s="77"/>
      <c r="V1115" s="64"/>
      <c r="W1115" s="62"/>
      <c r="X1115" s="62"/>
    </row>
    <row r="1116" spans="21:24" x14ac:dyDescent="0.2">
      <c r="U1116" s="77"/>
      <c r="V1116" s="64"/>
      <c r="W1116" s="62"/>
      <c r="X1116" s="62"/>
    </row>
    <row r="1117" spans="21:24" x14ac:dyDescent="0.2">
      <c r="U1117" s="77"/>
      <c r="V1117" s="64"/>
      <c r="W1117" s="62"/>
      <c r="X1117" s="62"/>
    </row>
    <row r="1118" spans="21:24" x14ac:dyDescent="0.2">
      <c r="U1118" s="77"/>
      <c r="V1118" s="64"/>
      <c r="W1118" s="62"/>
      <c r="X1118" s="62"/>
    </row>
    <row r="1119" spans="21:24" x14ac:dyDescent="0.2">
      <c r="U1119" s="77"/>
      <c r="V1119" s="64"/>
      <c r="W1119" s="62"/>
      <c r="X1119" s="62"/>
    </row>
    <row r="1120" spans="21:24" x14ac:dyDescent="0.2">
      <c r="U1120" s="77"/>
      <c r="V1120" s="64"/>
      <c r="W1120" s="62"/>
      <c r="X1120" s="62"/>
    </row>
    <row r="1121" spans="21:24" x14ac:dyDescent="0.2">
      <c r="U1121" s="77"/>
      <c r="V1121" s="64"/>
      <c r="W1121" s="62"/>
      <c r="X1121" s="62"/>
    </row>
    <row r="1122" spans="21:24" x14ac:dyDescent="0.2">
      <c r="U1122" s="77"/>
      <c r="V1122" s="64"/>
      <c r="W1122" s="62"/>
      <c r="X1122" s="62"/>
    </row>
    <row r="1123" spans="21:24" x14ac:dyDescent="0.2">
      <c r="U1123" s="77"/>
      <c r="V1123" s="64"/>
      <c r="W1123" s="62"/>
      <c r="X1123" s="62"/>
    </row>
    <row r="1124" spans="21:24" x14ac:dyDescent="0.2">
      <c r="U1124" s="77"/>
      <c r="V1124" s="64"/>
      <c r="W1124" s="62"/>
      <c r="X1124" s="62"/>
    </row>
    <row r="1125" spans="21:24" x14ac:dyDescent="0.2">
      <c r="U1125" s="77"/>
      <c r="V1125" s="64"/>
      <c r="W1125" s="62"/>
      <c r="X1125" s="62"/>
    </row>
    <row r="1126" spans="21:24" x14ac:dyDescent="0.2">
      <c r="U1126" s="77"/>
      <c r="V1126" s="64"/>
      <c r="W1126" s="62"/>
      <c r="X1126" s="62"/>
    </row>
    <row r="1127" spans="21:24" x14ac:dyDescent="0.2">
      <c r="U1127" s="77"/>
      <c r="V1127" s="64"/>
      <c r="W1127" s="62"/>
      <c r="X1127" s="62"/>
    </row>
    <row r="1128" spans="21:24" x14ac:dyDescent="0.2">
      <c r="U1128" s="77"/>
      <c r="V1128" s="64"/>
      <c r="W1128" s="62"/>
      <c r="X1128" s="62"/>
    </row>
    <row r="1129" spans="21:24" x14ac:dyDescent="0.2">
      <c r="U1129" s="77"/>
      <c r="V1129" s="64"/>
      <c r="W1129" s="62"/>
      <c r="X1129" s="62"/>
    </row>
    <row r="1130" spans="21:24" x14ac:dyDescent="0.2">
      <c r="U1130" s="77"/>
      <c r="V1130" s="64"/>
      <c r="W1130" s="62"/>
      <c r="X1130" s="62"/>
    </row>
    <row r="1131" spans="21:24" x14ac:dyDescent="0.2">
      <c r="U1131" s="77"/>
      <c r="V1131" s="64"/>
      <c r="W1131" s="62"/>
      <c r="X1131" s="62"/>
    </row>
    <row r="1132" spans="21:24" x14ac:dyDescent="0.2">
      <c r="U1132" s="77"/>
      <c r="V1132" s="64"/>
      <c r="W1132" s="62"/>
      <c r="X1132" s="62"/>
    </row>
    <row r="1133" spans="21:24" x14ac:dyDescent="0.2">
      <c r="U1133" s="77"/>
      <c r="V1133" s="64"/>
      <c r="W1133" s="62"/>
      <c r="X1133" s="62"/>
    </row>
    <row r="1134" spans="21:24" x14ac:dyDescent="0.2">
      <c r="U1134" s="77"/>
      <c r="V1134" s="64"/>
      <c r="W1134" s="62"/>
      <c r="X1134" s="62"/>
    </row>
    <row r="1135" spans="21:24" x14ac:dyDescent="0.2">
      <c r="U1135" s="77"/>
      <c r="V1135" s="64"/>
      <c r="W1135" s="62"/>
      <c r="X1135" s="62"/>
    </row>
    <row r="1136" spans="21:24" x14ac:dyDescent="0.2">
      <c r="U1136" s="77"/>
      <c r="V1136" s="64"/>
      <c r="W1136" s="62"/>
      <c r="X1136" s="62"/>
    </row>
    <row r="1137" spans="21:24" x14ac:dyDescent="0.2">
      <c r="U1137" s="77"/>
      <c r="V1137" s="64"/>
      <c r="W1137" s="62"/>
      <c r="X1137" s="62"/>
    </row>
    <row r="1138" spans="21:24" x14ac:dyDescent="0.2">
      <c r="U1138" s="77"/>
      <c r="V1138" s="64"/>
      <c r="W1138" s="62"/>
      <c r="X1138" s="62"/>
    </row>
    <row r="1139" spans="21:24" x14ac:dyDescent="0.2">
      <c r="U1139" s="77"/>
      <c r="V1139" s="64"/>
      <c r="W1139" s="62"/>
      <c r="X1139" s="62"/>
    </row>
    <row r="1140" spans="21:24" x14ac:dyDescent="0.2">
      <c r="U1140" s="77"/>
      <c r="V1140" s="64"/>
      <c r="W1140" s="62"/>
      <c r="X1140" s="62"/>
    </row>
    <row r="1141" spans="21:24" x14ac:dyDescent="0.2">
      <c r="U1141" s="77"/>
      <c r="V1141" s="64"/>
      <c r="W1141" s="62"/>
      <c r="X1141" s="62"/>
    </row>
    <row r="1142" spans="21:24" x14ac:dyDescent="0.2">
      <c r="U1142" s="77"/>
      <c r="V1142" s="64"/>
      <c r="W1142" s="62"/>
      <c r="X1142" s="62"/>
    </row>
    <row r="1143" spans="21:24" x14ac:dyDescent="0.2">
      <c r="U1143" s="77"/>
      <c r="V1143" s="64"/>
      <c r="W1143" s="62"/>
      <c r="X1143" s="62"/>
    </row>
    <row r="1144" spans="21:24" x14ac:dyDescent="0.2">
      <c r="U1144" s="77"/>
      <c r="V1144" s="64"/>
      <c r="W1144" s="62"/>
      <c r="X1144" s="62"/>
    </row>
    <row r="1145" spans="21:24" x14ac:dyDescent="0.2">
      <c r="U1145" s="77"/>
      <c r="V1145" s="64"/>
      <c r="W1145" s="62"/>
      <c r="X1145" s="62"/>
    </row>
    <row r="1146" spans="21:24" x14ac:dyDescent="0.2">
      <c r="U1146" s="77"/>
      <c r="V1146" s="64"/>
      <c r="W1146" s="62"/>
      <c r="X1146" s="62"/>
    </row>
    <row r="1147" spans="21:24" x14ac:dyDescent="0.2">
      <c r="U1147" s="77"/>
      <c r="V1147" s="64"/>
      <c r="W1147" s="62"/>
      <c r="X1147" s="62"/>
    </row>
    <row r="1148" spans="21:24" x14ac:dyDescent="0.2">
      <c r="U1148" s="77"/>
      <c r="V1148" s="64"/>
      <c r="W1148" s="62"/>
      <c r="X1148" s="62"/>
    </row>
    <row r="1149" spans="21:24" x14ac:dyDescent="0.2">
      <c r="U1149" s="77"/>
      <c r="V1149" s="64"/>
      <c r="W1149" s="62"/>
      <c r="X1149" s="62"/>
    </row>
    <row r="1150" spans="21:24" x14ac:dyDescent="0.2">
      <c r="U1150" s="77"/>
      <c r="V1150" s="64"/>
      <c r="W1150" s="62"/>
      <c r="X1150" s="62"/>
    </row>
    <row r="1151" spans="21:24" x14ac:dyDescent="0.2">
      <c r="U1151" s="77"/>
      <c r="V1151" s="64"/>
      <c r="W1151" s="62"/>
      <c r="X1151" s="62"/>
    </row>
    <row r="1152" spans="21:24" x14ac:dyDescent="0.2">
      <c r="U1152" s="77"/>
      <c r="V1152" s="64"/>
      <c r="W1152" s="62"/>
      <c r="X1152" s="62"/>
    </row>
    <row r="1153" spans="21:24" x14ac:dyDescent="0.2">
      <c r="U1153" s="77"/>
      <c r="V1153" s="64"/>
      <c r="W1153" s="62"/>
      <c r="X1153" s="62"/>
    </row>
    <row r="1154" spans="21:24" x14ac:dyDescent="0.2">
      <c r="U1154" s="77"/>
      <c r="V1154" s="64"/>
      <c r="W1154" s="62"/>
      <c r="X1154" s="62"/>
    </row>
    <row r="1155" spans="21:24" x14ac:dyDescent="0.2">
      <c r="U1155" s="77"/>
      <c r="V1155" s="64"/>
      <c r="W1155" s="62"/>
      <c r="X1155" s="62"/>
    </row>
    <row r="1156" spans="21:24" x14ac:dyDescent="0.2">
      <c r="U1156" s="77"/>
      <c r="V1156" s="64"/>
      <c r="W1156" s="62"/>
      <c r="X1156" s="62"/>
    </row>
    <row r="1157" spans="21:24" x14ac:dyDescent="0.2">
      <c r="U1157" s="77"/>
      <c r="V1157" s="64"/>
      <c r="W1157" s="62"/>
      <c r="X1157" s="62"/>
    </row>
    <row r="1158" spans="21:24" x14ac:dyDescent="0.2">
      <c r="U1158" s="77"/>
      <c r="V1158" s="64"/>
      <c r="W1158" s="62"/>
      <c r="X1158" s="62"/>
    </row>
    <row r="1159" spans="21:24" x14ac:dyDescent="0.2">
      <c r="U1159" s="77"/>
      <c r="V1159" s="64"/>
      <c r="W1159" s="62"/>
      <c r="X1159" s="62"/>
    </row>
    <row r="1160" spans="21:24" x14ac:dyDescent="0.2">
      <c r="U1160" s="77"/>
      <c r="V1160" s="64"/>
      <c r="W1160" s="62"/>
      <c r="X1160" s="62"/>
    </row>
    <row r="1161" spans="21:24" x14ac:dyDescent="0.2">
      <c r="U1161" s="77"/>
      <c r="V1161" s="64"/>
      <c r="W1161" s="62"/>
      <c r="X1161" s="62"/>
    </row>
    <row r="1162" spans="21:24" x14ac:dyDescent="0.2">
      <c r="U1162" s="77"/>
      <c r="V1162" s="64"/>
      <c r="W1162" s="62"/>
      <c r="X1162" s="62"/>
    </row>
    <row r="1163" spans="21:24" x14ac:dyDescent="0.2">
      <c r="U1163" s="77"/>
      <c r="V1163" s="64"/>
      <c r="W1163" s="62"/>
      <c r="X1163" s="62"/>
    </row>
    <row r="1164" spans="21:24" x14ac:dyDescent="0.2">
      <c r="U1164" s="77"/>
      <c r="V1164" s="64"/>
      <c r="W1164" s="62"/>
      <c r="X1164" s="62"/>
    </row>
    <row r="1165" spans="21:24" x14ac:dyDescent="0.2">
      <c r="U1165" s="77"/>
      <c r="V1165" s="64"/>
      <c r="W1165" s="62"/>
      <c r="X1165" s="62"/>
    </row>
    <row r="1166" spans="21:24" x14ac:dyDescent="0.2">
      <c r="U1166" s="77"/>
      <c r="V1166" s="64"/>
      <c r="W1166" s="62"/>
      <c r="X1166" s="62"/>
    </row>
    <row r="1167" spans="21:24" x14ac:dyDescent="0.2">
      <c r="U1167" s="77"/>
      <c r="V1167" s="64"/>
      <c r="W1167" s="62"/>
      <c r="X1167" s="62"/>
    </row>
    <row r="1168" spans="21:24" x14ac:dyDescent="0.2">
      <c r="U1168" s="77"/>
      <c r="V1168" s="64"/>
      <c r="W1168" s="62"/>
      <c r="X1168" s="62"/>
    </row>
    <row r="1169" spans="21:24" x14ac:dyDescent="0.2">
      <c r="U1169" s="77"/>
      <c r="V1169" s="64"/>
      <c r="W1169" s="62"/>
      <c r="X1169" s="62"/>
    </row>
    <row r="1170" spans="21:24" x14ac:dyDescent="0.2">
      <c r="U1170" s="77"/>
      <c r="V1170" s="64"/>
      <c r="W1170" s="62"/>
      <c r="X1170" s="62"/>
    </row>
    <row r="1171" spans="21:24" x14ac:dyDescent="0.2">
      <c r="U1171" s="77"/>
      <c r="V1171" s="64"/>
      <c r="W1171" s="62"/>
      <c r="X1171" s="62"/>
    </row>
    <row r="1172" spans="21:24" x14ac:dyDescent="0.2">
      <c r="U1172" s="77"/>
      <c r="V1172" s="64"/>
      <c r="W1172" s="62"/>
      <c r="X1172" s="62"/>
    </row>
    <row r="1173" spans="21:24" x14ac:dyDescent="0.2">
      <c r="U1173" s="77"/>
      <c r="V1173" s="64"/>
      <c r="W1173" s="62"/>
      <c r="X1173" s="62"/>
    </row>
    <row r="1174" spans="21:24" x14ac:dyDescent="0.2">
      <c r="U1174" s="77"/>
      <c r="V1174" s="64"/>
      <c r="W1174" s="62"/>
      <c r="X1174" s="62"/>
    </row>
    <row r="1175" spans="21:24" x14ac:dyDescent="0.2">
      <c r="U1175" s="77"/>
      <c r="V1175" s="64"/>
      <c r="W1175" s="62"/>
      <c r="X1175" s="62"/>
    </row>
    <row r="1176" spans="21:24" x14ac:dyDescent="0.2">
      <c r="U1176" s="77"/>
      <c r="V1176" s="64"/>
      <c r="W1176" s="62"/>
      <c r="X1176" s="62"/>
    </row>
    <row r="1177" spans="21:24" x14ac:dyDescent="0.2">
      <c r="U1177" s="77"/>
      <c r="V1177" s="64"/>
      <c r="W1177" s="62"/>
      <c r="X1177" s="62"/>
    </row>
    <row r="1178" spans="21:24" x14ac:dyDescent="0.2">
      <c r="U1178" s="77"/>
      <c r="V1178" s="64"/>
      <c r="W1178" s="62"/>
      <c r="X1178" s="62"/>
    </row>
    <row r="1179" spans="21:24" x14ac:dyDescent="0.2">
      <c r="U1179" s="77"/>
      <c r="V1179" s="64"/>
      <c r="W1179" s="62"/>
      <c r="X1179" s="62"/>
    </row>
    <row r="1180" spans="21:24" x14ac:dyDescent="0.2">
      <c r="U1180" s="77"/>
      <c r="V1180" s="64"/>
      <c r="W1180" s="62"/>
      <c r="X1180" s="62"/>
    </row>
    <row r="1181" spans="21:24" x14ac:dyDescent="0.2">
      <c r="U1181" s="77"/>
      <c r="V1181" s="64"/>
      <c r="W1181" s="62"/>
      <c r="X1181" s="62"/>
    </row>
    <row r="1182" spans="21:24" x14ac:dyDescent="0.2">
      <c r="U1182" s="77"/>
      <c r="V1182" s="64"/>
      <c r="W1182" s="62"/>
      <c r="X1182" s="62"/>
    </row>
    <row r="1183" spans="21:24" x14ac:dyDescent="0.2">
      <c r="U1183" s="77"/>
      <c r="V1183" s="64"/>
      <c r="W1183" s="62"/>
      <c r="X1183" s="62"/>
    </row>
    <row r="1184" spans="21:24" x14ac:dyDescent="0.2">
      <c r="U1184" s="77"/>
      <c r="V1184" s="64"/>
      <c r="W1184" s="62"/>
      <c r="X1184" s="62"/>
    </row>
    <row r="1185" spans="21:24" x14ac:dyDescent="0.2">
      <c r="U1185" s="77"/>
      <c r="V1185" s="64"/>
      <c r="W1185" s="62"/>
      <c r="X1185" s="62"/>
    </row>
    <row r="1186" spans="21:24" x14ac:dyDescent="0.2">
      <c r="U1186" s="77"/>
      <c r="V1186" s="64"/>
      <c r="W1186" s="62"/>
      <c r="X1186" s="62"/>
    </row>
    <row r="1187" spans="21:24" x14ac:dyDescent="0.2">
      <c r="U1187" s="77"/>
      <c r="V1187" s="64"/>
      <c r="W1187" s="62"/>
      <c r="X1187" s="62"/>
    </row>
    <row r="1188" spans="21:24" x14ac:dyDescent="0.2">
      <c r="U1188" s="77"/>
      <c r="V1188" s="64"/>
      <c r="W1188" s="62"/>
      <c r="X1188" s="62"/>
    </row>
    <row r="1189" spans="21:24" x14ac:dyDescent="0.2">
      <c r="U1189" s="77"/>
      <c r="V1189" s="64"/>
      <c r="W1189" s="62"/>
      <c r="X1189" s="62"/>
    </row>
    <row r="1190" spans="21:24" x14ac:dyDescent="0.2">
      <c r="U1190" s="77"/>
      <c r="V1190" s="64"/>
      <c r="W1190" s="62"/>
      <c r="X1190" s="62"/>
    </row>
    <row r="1191" spans="21:24" x14ac:dyDescent="0.2">
      <c r="U1191" s="77"/>
      <c r="V1191" s="64"/>
      <c r="W1191" s="62"/>
      <c r="X1191" s="62"/>
    </row>
    <row r="1192" spans="21:24" x14ac:dyDescent="0.2">
      <c r="U1192" s="77"/>
      <c r="V1192" s="64"/>
      <c r="W1192" s="62"/>
      <c r="X1192" s="62"/>
    </row>
    <row r="1193" spans="21:24" x14ac:dyDescent="0.2">
      <c r="U1193" s="77"/>
      <c r="V1193" s="64"/>
      <c r="W1193" s="62"/>
      <c r="X1193" s="62"/>
    </row>
    <row r="1194" spans="21:24" x14ac:dyDescent="0.2">
      <c r="U1194" s="77"/>
      <c r="V1194" s="64"/>
      <c r="W1194" s="62"/>
      <c r="X1194" s="62"/>
    </row>
    <row r="1195" spans="21:24" x14ac:dyDescent="0.2">
      <c r="U1195" s="77"/>
      <c r="V1195" s="64"/>
      <c r="W1195" s="62"/>
      <c r="X1195" s="62"/>
    </row>
    <row r="1196" spans="21:24" x14ac:dyDescent="0.2">
      <c r="U1196" s="77"/>
      <c r="V1196" s="64"/>
      <c r="W1196" s="62"/>
      <c r="X1196" s="62"/>
    </row>
    <row r="1197" spans="21:24" x14ac:dyDescent="0.2">
      <c r="U1197" s="77"/>
      <c r="V1197" s="64"/>
      <c r="W1197" s="62"/>
      <c r="X1197" s="62"/>
    </row>
    <row r="1198" spans="21:24" x14ac:dyDescent="0.2">
      <c r="U1198" s="77"/>
      <c r="V1198" s="64"/>
      <c r="W1198" s="62"/>
      <c r="X1198" s="62"/>
    </row>
    <row r="1199" spans="21:24" x14ac:dyDescent="0.2">
      <c r="U1199" s="77"/>
      <c r="V1199" s="64"/>
      <c r="W1199" s="62"/>
      <c r="X1199" s="62"/>
    </row>
    <row r="1200" spans="21:24" x14ac:dyDescent="0.2">
      <c r="U1200" s="77"/>
      <c r="V1200" s="64"/>
      <c r="W1200" s="62"/>
      <c r="X1200" s="62"/>
    </row>
    <row r="1201" spans="21:24" x14ac:dyDescent="0.2">
      <c r="U1201" s="77"/>
      <c r="V1201" s="64"/>
      <c r="W1201" s="62"/>
      <c r="X1201" s="62"/>
    </row>
    <row r="1202" spans="21:24" x14ac:dyDescent="0.2">
      <c r="U1202" s="77"/>
      <c r="V1202" s="64"/>
      <c r="W1202" s="62"/>
      <c r="X1202" s="62"/>
    </row>
    <row r="1203" spans="21:24" x14ac:dyDescent="0.2">
      <c r="U1203" s="77"/>
      <c r="V1203" s="64"/>
      <c r="W1203" s="62"/>
      <c r="X1203" s="62"/>
    </row>
    <row r="1204" spans="21:24" x14ac:dyDescent="0.2">
      <c r="U1204" s="77"/>
      <c r="V1204" s="64"/>
      <c r="W1204" s="62"/>
      <c r="X1204" s="62"/>
    </row>
    <row r="1205" spans="21:24" x14ac:dyDescent="0.2">
      <c r="U1205" s="77"/>
      <c r="V1205" s="64"/>
      <c r="W1205" s="62"/>
      <c r="X1205" s="62"/>
    </row>
    <row r="1206" spans="21:24" x14ac:dyDescent="0.2">
      <c r="U1206" s="77"/>
      <c r="V1206" s="64"/>
      <c r="W1206" s="62"/>
      <c r="X1206" s="62"/>
    </row>
    <row r="1207" spans="21:24" x14ac:dyDescent="0.2">
      <c r="U1207" s="77"/>
      <c r="V1207" s="64"/>
      <c r="W1207" s="62"/>
      <c r="X1207" s="62"/>
    </row>
    <row r="1208" spans="21:24" x14ac:dyDescent="0.2">
      <c r="U1208" s="77"/>
      <c r="V1208" s="64"/>
      <c r="W1208" s="62"/>
      <c r="X1208" s="62"/>
    </row>
    <row r="1209" spans="21:24" x14ac:dyDescent="0.2">
      <c r="U1209" s="77"/>
      <c r="V1209" s="64"/>
      <c r="W1209" s="62"/>
      <c r="X1209" s="62"/>
    </row>
    <row r="1210" spans="21:24" x14ac:dyDescent="0.2">
      <c r="U1210" s="77"/>
      <c r="V1210" s="64"/>
      <c r="W1210" s="62"/>
      <c r="X1210" s="62"/>
    </row>
    <row r="1211" spans="21:24" x14ac:dyDescent="0.2">
      <c r="U1211" s="77"/>
      <c r="V1211" s="64"/>
      <c r="W1211" s="62"/>
      <c r="X1211" s="62"/>
    </row>
    <row r="1212" spans="21:24" x14ac:dyDescent="0.2">
      <c r="U1212" s="77"/>
      <c r="V1212" s="64"/>
      <c r="W1212" s="62"/>
      <c r="X1212" s="62"/>
    </row>
    <row r="1213" spans="21:24" x14ac:dyDescent="0.2">
      <c r="U1213" s="77"/>
      <c r="V1213" s="64"/>
      <c r="W1213" s="62"/>
      <c r="X1213" s="62"/>
    </row>
    <row r="1214" spans="21:24" x14ac:dyDescent="0.2">
      <c r="U1214" s="77"/>
      <c r="V1214" s="64"/>
      <c r="W1214" s="62"/>
      <c r="X1214" s="62"/>
    </row>
    <row r="1215" spans="21:24" x14ac:dyDescent="0.2">
      <c r="U1215" s="77"/>
      <c r="V1215" s="64"/>
      <c r="W1215" s="62"/>
      <c r="X1215" s="62"/>
    </row>
    <row r="1216" spans="21:24" x14ac:dyDescent="0.2">
      <c r="U1216" s="77"/>
      <c r="V1216" s="64"/>
      <c r="W1216" s="62"/>
      <c r="X1216" s="62"/>
    </row>
    <row r="1217" spans="21:24" x14ac:dyDescent="0.2">
      <c r="U1217" s="77"/>
      <c r="V1217" s="64"/>
      <c r="W1217" s="62"/>
      <c r="X1217" s="62"/>
    </row>
    <row r="1218" spans="21:24" x14ac:dyDescent="0.2">
      <c r="U1218" s="77"/>
      <c r="V1218" s="64"/>
      <c r="W1218" s="62"/>
      <c r="X1218" s="62"/>
    </row>
    <row r="1219" spans="21:24" x14ac:dyDescent="0.2">
      <c r="U1219" s="77"/>
      <c r="V1219" s="64"/>
      <c r="W1219" s="62"/>
      <c r="X1219" s="62"/>
    </row>
    <row r="1220" spans="21:24" x14ac:dyDescent="0.2">
      <c r="U1220" s="77"/>
      <c r="V1220" s="64"/>
      <c r="W1220" s="62"/>
      <c r="X1220" s="62"/>
    </row>
    <row r="1221" spans="21:24" x14ac:dyDescent="0.2">
      <c r="U1221" s="77"/>
      <c r="V1221" s="64"/>
      <c r="W1221" s="62"/>
      <c r="X1221" s="62"/>
    </row>
    <row r="1222" spans="21:24" x14ac:dyDescent="0.2">
      <c r="U1222" s="77"/>
      <c r="V1222" s="64"/>
      <c r="W1222" s="62"/>
      <c r="X1222" s="62"/>
    </row>
    <row r="1223" spans="21:24" x14ac:dyDescent="0.2">
      <c r="U1223" s="77"/>
      <c r="V1223" s="64"/>
      <c r="W1223" s="62"/>
      <c r="X1223" s="62"/>
    </row>
    <row r="1224" spans="21:24" x14ac:dyDescent="0.2">
      <c r="U1224" s="77"/>
      <c r="V1224" s="64"/>
      <c r="W1224" s="62"/>
      <c r="X1224" s="62"/>
    </row>
    <row r="1225" spans="21:24" x14ac:dyDescent="0.2">
      <c r="U1225" s="77"/>
      <c r="V1225" s="64"/>
      <c r="W1225" s="62"/>
      <c r="X1225" s="62"/>
    </row>
    <row r="1226" spans="21:24" x14ac:dyDescent="0.2">
      <c r="U1226" s="77"/>
      <c r="V1226" s="64"/>
      <c r="W1226" s="62"/>
      <c r="X1226" s="62"/>
    </row>
    <row r="1227" spans="21:24" x14ac:dyDescent="0.2">
      <c r="U1227" s="77"/>
      <c r="V1227" s="64"/>
      <c r="W1227" s="62"/>
      <c r="X1227" s="62"/>
    </row>
    <row r="1228" spans="21:24" x14ac:dyDescent="0.2">
      <c r="U1228" s="77"/>
      <c r="V1228" s="64"/>
      <c r="W1228" s="62"/>
      <c r="X1228" s="62"/>
    </row>
    <row r="1229" spans="21:24" x14ac:dyDescent="0.2">
      <c r="U1229" s="77"/>
      <c r="V1229" s="64"/>
      <c r="W1229" s="62"/>
      <c r="X1229" s="62"/>
    </row>
    <row r="1230" spans="21:24" x14ac:dyDescent="0.2">
      <c r="U1230" s="77"/>
      <c r="V1230" s="64"/>
      <c r="W1230" s="62"/>
      <c r="X1230" s="62"/>
    </row>
    <row r="1231" spans="21:24" x14ac:dyDescent="0.2">
      <c r="U1231" s="77"/>
      <c r="V1231" s="64"/>
      <c r="W1231" s="62"/>
      <c r="X1231" s="62"/>
    </row>
    <row r="1232" spans="21:24" x14ac:dyDescent="0.2">
      <c r="U1232" s="77"/>
      <c r="V1232" s="64"/>
      <c r="W1232" s="62"/>
      <c r="X1232" s="62"/>
    </row>
    <row r="1233" spans="21:24" x14ac:dyDescent="0.2">
      <c r="U1233" s="77"/>
      <c r="V1233" s="64"/>
      <c r="W1233" s="62"/>
      <c r="X1233" s="62"/>
    </row>
    <row r="1234" spans="21:24" x14ac:dyDescent="0.2">
      <c r="U1234" s="77"/>
      <c r="V1234" s="64"/>
      <c r="W1234" s="62"/>
      <c r="X1234" s="62"/>
    </row>
    <row r="1235" spans="21:24" x14ac:dyDescent="0.2">
      <c r="U1235" s="77"/>
      <c r="V1235" s="64"/>
      <c r="W1235" s="62"/>
      <c r="X1235" s="62"/>
    </row>
    <row r="1236" spans="21:24" x14ac:dyDescent="0.2">
      <c r="U1236" s="77"/>
      <c r="V1236" s="64"/>
      <c r="W1236" s="62"/>
      <c r="X1236" s="62"/>
    </row>
    <row r="1237" spans="21:24" x14ac:dyDescent="0.2">
      <c r="U1237" s="77"/>
      <c r="V1237" s="64"/>
      <c r="W1237" s="62"/>
      <c r="X1237" s="62"/>
    </row>
    <row r="1238" spans="21:24" x14ac:dyDescent="0.2">
      <c r="U1238" s="77"/>
      <c r="V1238" s="64"/>
      <c r="W1238" s="62"/>
      <c r="X1238" s="62"/>
    </row>
    <row r="1239" spans="21:24" x14ac:dyDescent="0.2">
      <c r="U1239" s="77"/>
      <c r="V1239" s="64"/>
      <c r="W1239" s="62"/>
      <c r="X1239" s="62"/>
    </row>
    <row r="1240" spans="21:24" x14ac:dyDescent="0.2">
      <c r="U1240" s="77"/>
      <c r="V1240" s="64"/>
      <c r="W1240" s="62"/>
      <c r="X1240" s="62"/>
    </row>
    <row r="1241" spans="21:24" x14ac:dyDescent="0.2">
      <c r="U1241" s="77"/>
      <c r="V1241" s="64"/>
      <c r="W1241" s="62"/>
      <c r="X1241" s="62"/>
    </row>
    <row r="1242" spans="21:24" x14ac:dyDescent="0.2">
      <c r="U1242" s="77"/>
      <c r="V1242" s="64"/>
      <c r="W1242" s="62"/>
      <c r="X1242" s="62"/>
    </row>
    <row r="1243" spans="21:24" x14ac:dyDescent="0.2">
      <c r="U1243" s="77"/>
      <c r="V1243" s="64"/>
      <c r="W1243" s="62"/>
      <c r="X1243" s="62"/>
    </row>
    <row r="1244" spans="21:24" x14ac:dyDescent="0.2">
      <c r="U1244" s="77"/>
      <c r="V1244" s="64"/>
      <c r="W1244" s="62"/>
      <c r="X1244" s="62"/>
    </row>
    <row r="1245" spans="21:24" x14ac:dyDescent="0.2">
      <c r="U1245" s="77"/>
      <c r="V1245" s="64"/>
      <c r="W1245" s="62"/>
      <c r="X1245" s="62"/>
    </row>
    <row r="1246" spans="21:24" x14ac:dyDescent="0.2">
      <c r="U1246" s="77"/>
      <c r="V1246" s="64"/>
      <c r="W1246" s="62"/>
      <c r="X1246" s="62"/>
    </row>
    <row r="1247" spans="21:24" x14ac:dyDescent="0.2">
      <c r="U1247" s="77"/>
      <c r="V1247" s="64"/>
      <c r="W1247" s="62"/>
      <c r="X1247" s="62"/>
    </row>
    <row r="1248" spans="21:24" x14ac:dyDescent="0.2">
      <c r="U1248" s="77"/>
      <c r="V1248" s="64"/>
      <c r="W1248" s="62"/>
      <c r="X1248" s="62"/>
    </row>
    <row r="1249" spans="21:24" x14ac:dyDescent="0.2">
      <c r="U1249" s="77"/>
      <c r="V1249" s="64"/>
      <c r="W1249" s="62"/>
      <c r="X1249" s="62"/>
    </row>
    <row r="1250" spans="21:24" x14ac:dyDescent="0.2">
      <c r="U1250" s="77"/>
      <c r="V1250" s="64"/>
      <c r="W1250" s="62"/>
      <c r="X1250" s="62"/>
    </row>
    <row r="1251" spans="21:24" x14ac:dyDescent="0.2">
      <c r="U1251" s="77"/>
      <c r="V1251" s="64"/>
      <c r="W1251" s="62"/>
      <c r="X1251" s="62"/>
    </row>
    <row r="1252" spans="21:24" x14ac:dyDescent="0.2">
      <c r="U1252" s="77"/>
      <c r="V1252" s="64"/>
      <c r="W1252" s="62"/>
      <c r="X1252" s="62"/>
    </row>
    <row r="1253" spans="21:24" x14ac:dyDescent="0.2">
      <c r="U1253" s="77"/>
      <c r="V1253" s="64"/>
      <c r="W1253" s="62"/>
      <c r="X1253" s="62"/>
    </row>
    <row r="1254" spans="21:24" x14ac:dyDescent="0.2">
      <c r="U1254" s="77"/>
      <c r="V1254" s="64"/>
      <c r="W1254" s="62"/>
      <c r="X1254" s="62"/>
    </row>
    <row r="1255" spans="21:24" x14ac:dyDescent="0.2">
      <c r="U1255" s="77"/>
      <c r="V1255" s="64"/>
      <c r="W1255" s="62"/>
      <c r="X1255" s="62"/>
    </row>
    <row r="1256" spans="21:24" x14ac:dyDescent="0.2">
      <c r="U1256" s="77"/>
      <c r="V1256" s="64"/>
      <c r="W1256" s="62"/>
      <c r="X1256" s="62"/>
    </row>
    <row r="1257" spans="21:24" x14ac:dyDescent="0.2">
      <c r="U1257" s="77"/>
      <c r="V1257" s="64"/>
      <c r="W1257" s="62"/>
      <c r="X1257" s="62"/>
    </row>
    <row r="1258" spans="21:24" x14ac:dyDescent="0.2">
      <c r="U1258" s="77"/>
      <c r="V1258" s="64"/>
      <c r="W1258" s="62"/>
      <c r="X1258" s="62"/>
    </row>
    <row r="1259" spans="21:24" x14ac:dyDescent="0.2">
      <c r="U1259" s="77"/>
      <c r="V1259" s="64"/>
      <c r="W1259" s="62"/>
      <c r="X1259" s="62"/>
    </row>
    <row r="1260" spans="21:24" x14ac:dyDescent="0.2">
      <c r="U1260" s="77"/>
      <c r="V1260" s="64"/>
      <c r="W1260" s="62"/>
      <c r="X1260" s="62"/>
    </row>
    <row r="1261" spans="21:24" x14ac:dyDescent="0.2">
      <c r="U1261" s="77"/>
      <c r="V1261" s="64"/>
      <c r="W1261" s="62"/>
      <c r="X1261" s="62"/>
    </row>
    <row r="1262" spans="21:24" x14ac:dyDescent="0.2">
      <c r="U1262" s="77"/>
      <c r="V1262" s="64"/>
      <c r="W1262" s="62"/>
      <c r="X1262" s="62"/>
    </row>
    <row r="1263" spans="21:24" x14ac:dyDescent="0.2">
      <c r="U1263" s="77"/>
      <c r="V1263" s="64"/>
      <c r="W1263" s="62"/>
      <c r="X1263" s="62"/>
    </row>
    <row r="1264" spans="21:24" x14ac:dyDescent="0.2">
      <c r="U1264" s="77"/>
      <c r="V1264" s="64"/>
      <c r="W1264" s="62"/>
      <c r="X1264" s="62"/>
    </row>
    <row r="1265" spans="21:24" x14ac:dyDescent="0.2">
      <c r="U1265" s="77"/>
      <c r="V1265" s="64"/>
      <c r="W1265" s="62"/>
      <c r="X1265" s="62"/>
    </row>
    <row r="1266" spans="21:24" x14ac:dyDescent="0.2">
      <c r="U1266" s="77"/>
      <c r="V1266" s="64"/>
      <c r="W1266" s="62"/>
      <c r="X1266" s="62"/>
    </row>
    <row r="1267" spans="21:24" x14ac:dyDescent="0.2">
      <c r="U1267" s="77"/>
      <c r="V1267" s="64"/>
      <c r="W1267" s="62"/>
      <c r="X1267" s="62"/>
    </row>
    <row r="1268" spans="21:24" x14ac:dyDescent="0.2">
      <c r="U1268" s="77"/>
      <c r="V1268" s="64"/>
      <c r="W1268" s="62"/>
      <c r="X1268" s="62"/>
    </row>
    <row r="1269" spans="21:24" x14ac:dyDescent="0.2">
      <c r="U1269" s="77"/>
      <c r="V1269" s="64"/>
      <c r="W1269" s="62"/>
      <c r="X1269" s="62"/>
    </row>
    <row r="1270" spans="21:24" x14ac:dyDescent="0.2">
      <c r="U1270" s="77"/>
      <c r="V1270" s="64"/>
      <c r="W1270" s="62"/>
      <c r="X1270" s="62"/>
    </row>
    <row r="1271" spans="21:24" x14ac:dyDescent="0.2">
      <c r="U1271" s="77"/>
      <c r="V1271" s="64"/>
      <c r="W1271" s="62"/>
      <c r="X1271" s="62"/>
    </row>
    <row r="1272" spans="21:24" x14ac:dyDescent="0.2">
      <c r="U1272" s="77"/>
      <c r="V1272" s="64"/>
      <c r="W1272" s="62"/>
      <c r="X1272" s="62"/>
    </row>
    <row r="1273" spans="21:24" x14ac:dyDescent="0.2">
      <c r="U1273" s="77"/>
      <c r="V1273" s="64"/>
      <c r="W1273" s="62"/>
      <c r="X1273" s="62"/>
    </row>
    <row r="1274" spans="21:24" x14ac:dyDescent="0.2">
      <c r="U1274" s="77"/>
      <c r="V1274" s="64"/>
      <c r="W1274" s="62"/>
      <c r="X1274" s="62"/>
    </row>
    <row r="1275" spans="21:24" x14ac:dyDescent="0.2">
      <c r="U1275" s="77"/>
      <c r="V1275" s="64"/>
      <c r="W1275" s="62"/>
      <c r="X1275" s="62"/>
    </row>
    <row r="1276" spans="21:24" x14ac:dyDescent="0.2">
      <c r="U1276" s="77"/>
      <c r="V1276" s="64"/>
      <c r="W1276" s="62"/>
      <c r="X1276" s="62"/>
    </row>
    <row r="1277" spans="21:24" x14ac:dyDescent="0.2">
      <c r="U1277" s="77"/>
      <c r="V1277" s="64"/>
      <c r="W1277" s="62"/>
      <c r="X1277" s="62"/>
    </row>
    <row r="1278" spans="21:24" x14ac:dyDescent="0.2">
      <c r="U1278" s="77"/>
      <c r="V1278" s="64"/>
      <c r="W1278" s="62"/>
      <c r="X1278" s="62"/>
    </row>
    <row r="1279" spans="21:24" x14ac:dyDescent="0.2">
      <c r="U1279" s="77"/>
      <c r="V1279" s="64"/>
      <c r="W1279" s="62"/>
      <c r="X1279" s="62"/>
    </row>
    <row r="1280" spans="21:24" x14ac:dyDescent="0.2">
      <c r="U1280" s="77"/>
      <c r="V1280" s="64"/>
      <c r="W1280" s="62"/>
      <c r="X1280" s="62"/>
    </row>
    <row r="1281" spans="21:24" x14ac:dyDescent="0.2">
      <c r="U1281" s="77"/>
      <c r="V1281" s="64"/>
      <c r="W1281" s="62"/>
      <c r="X1281" s="62"/>
    </row>
    <row r="1282" spans="21:24" x14ac:dyDescent="0.2">
      <c r="U1282" s="77"/>
      <c r="V1282" s="64"/>
      <c r="W1282" s="62"/>
      <c r="X1282" s="62"/>
    </row>
    <row r="1283" spans="21:24" x14ac:dyDescent="0.2">
      <c r="U1283" s="77"/>
      <c r="V1283" s="64"/>
      <c r="W1283" s="62"/>
      <c r="X1283" s="62"/>
    </row>
    <row r="1284" spans="21:24" x14ac:dyDescent="0.2">
      <c r="U1284" s="77"/>
      <c r="V1284" s="64"/>
      <c r="W1284" s="62"/>
      <c r="X1284" s="62"/>
    </row>
    <row r="1285" spans="21:24" x14ac:dyDescent="0.2">
      <c r="U1285" s="77"/>
      <c r="V1285" s="64"/>
      <c r="W1285" s="62"/>
      <c r="X1285" s="62"/>
    </row>
    <row r="1286" spans="21:24" x14ac:dyDescent="0.2">
      <c r="U1286" s="77"/>
      <c r="V1286" s="64"/>
      <c r="W1286" s="62"/>
      <c r="X1286" s="62"/>
    </row>
    <row r="1287" spans="21:24" x14ac:dyDescent="0.2">
      <c r="U1287" s="77"/>
      <c r="V1287" s="64"/>
      <c r="W1287" s="62"/>
      <c r="X1287" s="62"/>
    </row>
    <row r="1288" spans="21:24" x14ac:dyDescent="0.2">
      <c r="U1288" s="77"/>
      <c r="V1288" s="64"/>
      <c r="W1288" s="62"/>
      <c r="X1288" s="62"/>
    </row>
    <row r="1289" spans="21:24" x14ac:dyDescent="0.2">
      <c r="U1289" s="77"/>
      <c r="V1289" s="64"/>
      <c r="W1289" s="62"/>
      <c r="X1289" s="62"/>
    </row>
    <row r="1290" spans="21:24" x14ac:dyDescent="0.2">
      <c r="U1290" s="77"/>
      <c r="V1290" s="64"/>
      <c r="W1290" s="62"/>
      <c r="X1290" s="62"/>
    </row>
    <row r="1291" spans="21:24" x14ac:dyDescent="0.2">
      <c r="U1291" s="77"/>
      <c r="V1291" s="64"/>
      <c r="W1291" s="62"/>
      <c r="X1291" s="62"/>
    </row>
    <row r="1292" spans="21:24" x14ac:dyDescent="0.2">
      <c r="U1292" s="77"/>
      <c r="V1292" s="64"/>
      <c r="W1292" s="62"/>
      <c r="X1292" s="62"/>
    </row>
    <row r="1293" spans="21:24" x14ac:dyDescent="0.2">
      <c r="U1293" s="77"/>
      <c r="V1293" s="64"/>
      <c r="W1293" s="62"/>
      <c r="X1293" s="62"/>
    </row>
    <row r="1294" spans="21:24" x14ac:dyDescent="0.2">
      <c r="U1294" s="77"/>
      <c r="V1294" s="64"/>
      <c r="W1294" s="62"/>
      <c r="X1294" s="62"/>
    </row>
    <row r="1295" spans="21:24" x14ac:dyDescent="0.2">
      <c r="U1295" s="77"/>
      <c r="V1295" s="64"/>
      <c r="W1295" s="62"/>
      <c r="X1295" s="62"/>
    </row>
    <row r="1296" spans="21:24" x14ac:dyDescent="0.2">
      <c r="U1296" s="77"/>
      <c r="V1296" s="64"/>
      <c r="W1296" s="62"/>
      <c r="X1296" s="62"/>
    </row>
    <row r="1297" spans="21:24" x14ac:dyDescent="0.2">
      <c r="U1297" s="77"/>
      <c r="V1297" s="64"/>
      <c r="W1297" s="62"/>
      <c r="X1297" s="62"/>
    </row>
    <row r="1298" spans="21:24" x14ac:dyDescent="0.2">
      <c r="U1298" s="77"/>
      <c r="V1298" s="64"/>
      <c r="W1298" s="62"/>
      <c r="X1298" s="62"/>
    </row>
    <row r="1299" spans="21:24" x14ac:dyDescent="0.2">
      <c r="U1299" s="77"/>
      <c r="V1299" s="64"/>
      <c r="W1299" s="62"/>
      <c r="X1299" s="62"/>
    </row>
    <row r="1300" spans="21:24" x14ac:dyDescent="0.2">
      <c r="U1300" s="77"/>
      <c r="V1300" s="64"/>
      <c r="W1300" s="62"/>
      <c r="X1300" s="62"/>
    </row>
    <row r="1301" spans="21:24" x14ac:dyDescent="0.2">
      <c r="U1301" s="77"/>
      <c r="V1301" s="64"/>
      <c r="W1301" s="62"/>
      <c r="X1301" s="62"/>
    </row>
    <row r="1302" spans="21:24" x14ac:dyDescent="0.2">
      <c r="U1302" s="77"/>
      <c r="V1302" s="64"/>
      <c r="W1302" s="62"/>
      <c r="X1302" s="62"/>
    </row>
    <row r="1303" spans="21:24" x14ac:dyDescent="0.2">
      <c r="U1303" s="77"/>
      <c r="V1303" s="64"/>
      <c r="W1303" s="62"/>
      <c r="X1303" s="62"/>
    </row>
    <row r="1304" spans="21:24" x14ac:dyDescent="0.2">
      <c r="U1304" s="77"/>
      <c r="V1304" s="64"/>
      <c r="W1304" s="62"/>
      <c r="X1304" s="62"/>
    </row>
    <row r="1305" spans="21:24" x14ac:dyDescent="0.2">
      <c r="U1305" s="77"/>
      <c r="V1305" s="64"/>
      <c r="W1305" s="62"/>
      <c r="X1305" s="62"/>
    </row>
    <row r="1306" spans="21:24" x14ac:dyDescent="0.2">
      <c r="U1306" s="77"/>
      <c r="V1306" s="64"/>
      <c r="W1306" s="62"/>
      <c r="X1306" s="62"/>
    </row>
    <row r="1307" spans="21:24" x14ac:dyDescent="0.2">
      <c r="U1307" s="77"/>
      <c r="V1307" s="64"/>
      <c r="W1307" s="62"/>
      <c r="X1307" s="62"/>
    </row>
    <row r="1308" spans="21:24" x14ac:dyDescent="0.2">
      <c r="U1308" s="77"/>
      <c r="V1308" s="64"/>
      <c r="W1308" s="62"/>
      <c r="X1308" s="62"/>
    </row>
    <row r="1309" spans="21:24" x14ac:dyDescent="0.2">
      <c r="U1309" s="77"/>
      <c r="V1309" s="64"/>
      <c r="W1309" s="62"/>
      <c r="X1309" s="62"/>
    </row>
    <row r="1310" spans="21:24" x14ac:dyDescent="0.2">
      <c r="U1310" s="77"/>
      <c r="V1310" s="64"/>
      <c r="W1310" s="62"/>
      <c r="X1310" s="62"/>
    </row>
    <row r="1311" spans="21:24" x14ac:dyDescent="0.2">
      <c r="U1311" s="77"/>
      <c r="V1311" s="64"/>
      <c r="W1311" s="62"/>
      <c r="X1311" s="62"/>
    </row>
    <row r="1312" spans="21:24" x14ac:dyDescent="0.2">
      <c r="U1312" s="77"/>
      <c r="V1312" s="64"/>
      <c r="W1312" s="62"/>
      <c r="X1312" s="62"/>
    </row>
    <row r="1313" spans="21:24" x14ac:dyDescent="0.2">
      <c r="U1313" s="77"/>
      <c r="V1313" s="64"/>
      <c r="W1313" s="62"/>
      <c r="X1313" s="62"/>
    </row>
    <row r="1314" spans="21:24" x14ac:dyDescent="0.2">
      <c r="U1314" s="77"/>
      <c r="V1314" s="64"/>
      <c r="W1314" s="62"/>
      <c r="X1314" s="62"/>
    </row>
    <row r="1315" spans="21:24" x14ac:dyDescent="0.2">
      <c r="U1315" s="77"/>
      <c r="V1315" s="64"/>
      <c r="W1315" s="62"/>
      <c r="X1315" s="62"/>
    </row>
    <row r="1316" spans="21:24" x14ac:dyDescent="0.2">
      <c r="U1316" s="77"/>
      <c r="V1316" s="64"/>
      <c r="W1316" s="62"/>
      <c r="X1316" s="62"/>
    </row>
    <row r="1317" spans="21:24" x14ac:dyDescent="0.2">
      <c r="U1317" s="77"/>
      <c r="V1317" s="64"/>
      <c r="W1317" s="62"/>
      <c r="X1317" s="62"/>
    </row>
    <row r="1318" spans="21:24" x14ac:dyDescent="0.2">
      <c r="U1318" s="77"/>
      <c r="V1318" s="64"/>
      <c r="W1318" s="62"/>
      <c r="X1318" s="62"/>
    </row>
    <row r="1319" spans="21:24" x14ac:dyDescent="0.2">
      <c r="U1319" s="77"/>
      <c r="V1319" s="64"/>
      <c r="W1319" s="62"/>
      <c r="X1319" s="62"/>
    </row>
    <row r="1320" spans="21:24" x14ac:dyDescent="0.2">
      <c r="U1320" s="77"/>
      <c r="V1320" s="64"/>
      <c r="W1320" s="62"/>
      <c r="X1320" s="62"/>
    </row>
    <row r="1321" spans="21:24" x14ac:dyDescent="0.2">
      <c r="U1321" s="77"/>
      <c r="V1321" s="64"/>
      <c r="W1321" s="62"/>
      <c r="X1321" s="62"/>
    </row>
    <row r="1322" spans="21:24" x14ac:dyDescent="0.2">
      <c r="U1322" s="77"/>
      <c r="V1322" s="64"/>
      <c r="W1322" s="62"/>
      <c r="X1322" s="62"/>
    </row>
    <row r="1323" spans="21:24" x14ac:dyDescent="0.2">
      <c r="U1323" s="77"/>
      <c r="V1323" s="64"/>
      <c r="W1323" s="62"/>
      <c r="X1323" s="62"/>
    </row>
    <row r="1324" spans="21:24" x14ac:dyDescent="0.2">
      <c r="U1324" s="77"/>
      <c r="V1324" s="64"/>
      <c r="W1324" s="62"/>
      <c r="X1324" s="62"/>
    </row>
    <row r="1325" spans="21:24" x14ac:dyDescent="0.2">
      <c r="U1325" s="77"/>
      <c r="V1325" s="64"/>
      <c r="W1325" s="62"/>
      <c r="X1325" s="62"/>
    </row>
    <row r="1326" spans="21:24" x14ac:dyDescent="0.2">
      <c r="U1326" s="77"/>
      <c r="V1326" s="64"/>
      <c r="W1326" s="62"/>
      <c r="X1326" s="62"/>
    </row>
    <row r="1327" spans="21:24" x14ac:dyDescent="0.2">
      <c r="U1327" s="77"/>
      <c r="V1327" s="64"/>
      <c r="W1327" s="62"/>
      <c r="X1327" s="62"/>
    </row>
    <row r="1328" spans="21:24" x14ac:dyDescent="0.2">
      <c r="U1328" s="77"/>
      <c r="V1328" s="64"/>
      <c r="W1328" s="62"/>
      <c r="X1328" s="62"/>
    </row>
    <row r="1329" spans="21:24" x14ac:dyDescent="0.2">
      <c r="U1329" s="77"/>
      <c r="V1329" s="64"/>
      <c r="W1329" s="62"/>
      <c r="X1329" s="62"/>
    </row>
    <row r="1330" spans="21:24" x14ac:dyDescent="0.2">
      <c r="U1330" s="77"/>
      <c r="V1330" s="64"/>
      <c r="W1330" s="62"/>
      <c r="X1330" s="62"/>
    </row>
    <row r="1331" spans="21:24" x14ac:dyDescent="0.2">
      <c r="U1331" s="77"/>
      <c r="V1331" s="64"/>
      <c r="W1331" s="62"/>
      <c r="X1331" s="62"/>
    </row>
    <row r="1332" spans="21:24" x14ac:dyDescent="0.2">
      <c r="U1332" s="77"/>
      <c r="V1332" s="64"/>
      <c r="W1332" s="62"/>
      <c r="X1332" s="62"/>
    </row>
    <row r="1333" spans="21:24" x14ac:dyDescent="0.2">
      <c r="U1333" s="77"/>
      <c r="V1333" s="64"/>
      <c r="W1333" s="62"/>
      <c r="X1333" s="62"/>
    </row>
    <row r="1334" spans="21:24" x14ac:dyDescent="0.2">
      <c r="U1334" s="77"/>
      <c r="V1334" s="64"/>
      <c r="W1334" s="62"/>
      <c r="X1334" s="62"/>
    </row>
    <row r="1335" spans="21:24" x14ac:dyDescent="0.2">
      <c r="U1335" s="77"/>
      <c r="V1335" s="64"/>
      <c r="W1335" s="62"/>
      <c r="X1335" s="62"/>
    </row>
    <row r="1336" spans="21:24" x14ac:dyDescent="0.2">
      <c r="U1336" s="77"/>
      <c r="V1336" s="64"/>
      <c r="W1336" s="62"/>
      <c r="X1336" s="62"/>
    </row>
    <row r="1337" spans="21:24" x14ac:dyDescent="0.2">
      <c r="U1337" s="77"/>
      <c r="V1337" s="64"/>
      <c r="W1337" s="62"/>
      <c r="X1337" s="62"/>
    </row>
    <row r="1338" spans="21:24" x14ac:dyDescent="0.2">
      <c r="U1338" s="77"/>
      <c r="V1338" s="64"/>
      <c r="W1338" s="62"/>
      <c r="X1338" s="62"/>
    </row>
    <row r="1339" spans="21:24" x14ac:dyDescent="0.2">
      <c r="U1339" s="77"/>
      <c r="V1339" s="64"/>
      <c r="W1339" s="62"/>
      <c r="X1339" s="62"/>
    </row>
    <row r="1340" spans="21:24" x14ac:dyDescent="0.2">
      <c r="U1340" s="77"/>
      <c r="V1340" s="64"/>
      <c r="W1340" s="62"/>
      <c r="X1340" s="62"/>
    </row>
    <row r="1341" spans="21:24" x14ac:dyDescent="0.2">
      <c r="U1341" s="77"/>
      <c r="V1341" s="64"/>
      <c r="W1341" s="62"/>
      <c r="X1341" s="62"/>
    </row>
    <row r="1342" spans="21:24" x14ac:dyDescent="0.2">
      <c r="U1342" s="77"/>
      <c r="V1342" s="64"/>
      <c r="W1342" s="62"/>
      <c r="X1342" s="62"/>
    </row>
    <row r="1343" spans="21:24" x14ac:dyDescent="0.2">
      <c r="U1343" s="77"/>
      <c r="V1343" s="64"/>
      <c r="W1343" s="62"/>
      <c r="X1343" s="62"/>
    </row>
    <row r="1344" spans="21:24" x14ac:dyDescent="0.2">
      <c r="U1344" s="77"/>
      <c r="V1344" s="64"/>
      <c r="W1344" s="62"/>
      <c r="X1344" s="62"/>
    </row>
    <row r="1345" spans="21:24" x14ac:dyDescent="0.2">
      <c r="U1345" s="77"/>
      <c r="V1345" s="64"/>
      <c r="W1345" s="62"/>
      <c r="X1345" s="62"/>
    </row>
    <row r="1346" spans="21:24" x14ac:dyDescent="0.2">
      <c r="U1346" s="77"/>
      <c r="V1346" s="64"/>
      <c r="W1346" s="62"/>
      <c r="X1346" s="62"/>
    </row>
    <row r="1347" spans="21:24" x14ac:dyDescent="0.2">
      <c r="U1347" s="77"/>
      <c r="V1347" s="64"/>
      <c r="W1347" s="62"/>
      <c r="X1347" s="62"/>
    </row>
    <row r="1348" spans="21:24" x14ac:dyDescent="0.2">
      <c r="U1348" s="77"/>
      <c r="V1348" s="64"/>
      <c r="W1348" s="62"/>
      <c r="X1348" s="62"/>
    </row>
    <row r="1349" spans="21:24" x14ac:dyDescent="0.2">
      <c r="U1349" s="77"/>
      <c r="V1349" s="64"/>
      <c r="W1349" s="62"/>
      <c r="X1349" s="62"/>
    </row>
    <row r="1350" spans="21:24" x14ac:dyDescent="0.2">
      <c r="U1350" s="77"/>
      <c r="V1350" s="64"/>
      <c r="W1350" s="62"/>
      <c r="X1350" s="62"/>
    </row>
    <row r="1351" spans="21:24" x14ac:dyDescent="0.2">
      <c r="U1351" s="77"/>
      <c r="V1351" s="64"/>
      <c r="W1351" s="62"/>
      <c r="X1351" s="62"/>
    </row>
    <row r="1352" spans="21:24" x14ac:dyDescent="0.2">
      <c r="U1352" s="77"/>
      <c r="V1352" s="64"/>
      <c r="W1352" s="62"/>
      <c r="X1352" s="62"/>
    </row>
    <row r="1353" spans="21:24" x14ac:dyDescent="0.2">
      <c r="U1353" s="77"/>
      <c r="V1353" s="64"/>
      <c r="W1353" s="62"/>
      <c r="X1353" s="62"/>
    </row>
    <row r="1354" spans="21:24" x14ac:dyDescent="0.2">
      <c r="U1354" s="77"/>
      <c r="V1354" s="64"/>
      <c r="W1354" s="62"/>
      <c r="X1354" s="62"/>
    </row>
    <row r="1355" spans="21:24" x14ac:dyDescent="0.2">
      <c r="U1355" s="77"/>
      <c r="V1355" s="64"/>
      <c r="W1355" s="62"/>
      <c r="X1355" s="62"/>
    </row>
    <row r="1356" spans="21:24" x14ac:dyDescent="0.2">
      <c r="U1356" s="77"/>
      <c r="V1356" s="64"/>
      <c r="W1356" s="62"/>
      <c r="X1356" s="62"/>
    </row>
    <row r="1357" spans="21:24" x14ac:dyDescent="0.2">
      <c r="U1357" s="77"/>
      <c r="V1357" s="64"/>
      <c r="W1357" s="62"/>
      <c r="X1357" s="62"/>
    </row>
    <row r="1358" spans="21:24" x14ac:dyDescent="0.2">
      <c r="U1358" s="77"/>
      <c r="V1358" s="64"/>
      <c r="W1358" s="62"/>
      <c r="X1358" s="62"/>
    </row>
    <row r="1359" spans="21:24" x14ac:dyDescent="0.2">
      <c r="U1359" s="77"/>
      <c r="V1359" s="64"/>
      <c r="W1359" s="62"/>
      <c r="X1359" s="62"/>
    </row>
    <row r="1360" spans="21:24" x14ac:dyDescent="0.2">
      <c r="U1360" s="77"/>
      <c r="V1360" s="64"/>
      <c r="W1360" s="62"/>
      <c r="X1360" s="62"/>
    </row>
    <row r="1361" spans="21:24" x14ac:dyDescent="0.2">
      <c r="U1361" s="77"/>
      <c r="V1361" s="64"/>
      <c r="W1361" s="62"/>
      <c r="X1361" s="62"/>
    </row>
    <row r="1362" spans="21:24" x14ac:dyDescent="0.2">
      <c r="U1362" s="77"/>
      <c r="V1362" s="64"/>
      <c r="W1362" s="62"/>
      <c r="X1362" s="62"/>
    </row>
    <row r="1363" spans="21:24" x14ac:dyDescent="0.2">
      <c r="U1363" s="77"/>
      <c r="V1363" s="64"/>
      <c r="W1363" s="62"/>
      <c r="X1363" s="62"/>
    </row>
    <row r="1364" spans="21:24" x14ac:dyDescent="0.2">
      <c r="U1364" s="77"/>
      <c r="V1364" s="64"/>
      <c r="W1364" s="62"/>
      <c r="X1364" s="62"/>
    </row>
    <row r="1365" spans="21:24" x14ac:dyDescent="0.2">
      <c r="U1365" s="77"/>
      <c r="V1365" s="64"/>
      <c r="W1365" s="62"/>
      <c r="X1365" s="62"/>
    </row>
    <row r="1366" spans="21:24" x14ac:dyDescent="0.2">
      <c r="U1366" s="77"/>
      <c r="V1366" s="64"/>
      <c r="W1366" s="62"/>
      <c r="X1366" s="62"/>
    </row>
    <row r="1367" spans="21:24" x14ac:dyDescent="0.2">
      <c r="U1367" s="77"/>
      <c r="V1367" s="64"/>
      <c r="W1367" s="62"/>
      <c r="X1367" s="62"/>
    </row>
    <row r="1368" spans="21:24" x14ac:dyDescent="0.2">
      <c r="U1368" s="77"/>
      <c r="V1368" s="64"/>
      <c r="W1368" s="62"/>
      <c r="X1368" s="62"/>
    </row>
    <row r="1369" spans="21:24" x14ac:dyDescent="0.2">
      <c r="U1369" s="77"/>
      <c r="V1369" s="64"/>
      <c r="W1369" s="62"/>
      <c r="X1369" s="62"/>
    </row>
    <row r="1370" spans="21:24" x14ac:dyDescent="0.2">
      <c r="U1370" s="77"/>
      <c r="V1370" s="64"/>
      <c r="W1370" s="62"/>
      <c r="X1370" s="62"/>
    </row>
    <row r="1371" spans="21:24" x14ac:dyDescent="0.2">
      <c r="U1371" s="77"/>
      <c r="V1371" s="64"/>
      <c r="W1371" s="62"/>
      <c r="X1371" s="62"/>
    </row>
    <row r="1372" spans="21:24" x14ac:dyDescent="0.2">
      <c r="U1372" s="77"/>
      <c r="V1372" s="64"/>
      <c r="W1372" s="62"/>
      <c r="X1372" s="62"/>
    </row>
    <row r="1373" spans="21:24" x14ac:dyDescent="0.2">
      <c r="U1373" s="77"/>
      <c r="V1373" s="64"/>
      <c r="W1373" s="62"/>
      <c r="X1373" s="62"/>
    </row>
    <row r="1374" spans="21:24" x14ac:dyDescent="0.2">
      <c r="U1374" s="77"/>
      <c r="V1374" s="64"/>
      <c r="W1374" s="62"/>
      <c r="X1374" s="62"/>
    </row>
    <row r="1375" spans="21:24" x14ac:dyDescent="0.2">
      <c r="U1375" s="77"/>
      <c r="V1375" s="64"/>
      <c r="W1375" s="62"/>
      <c r="X1375" s="62"/>
    </row>
    <row r="1376" spans="21:24" x14ac:dyDescent="0.2">
      <c r="U1376" s="77"/>
      <c r="V1376" s="64"/>
      <c r="W1376" s="62"/>
      <c r="X1376" s="62"/>
    </row>
    <row r="1377" spans="21:24" x14ac:dyDescent="0.2">
      <c r="U1377" s="77"/>
      <c r="V1377" s="64"/>
      <c r="W1377" s="62"/>
      <c r="X1377" s="62"/>
    </row>
    <row r="1378" spans="21:24" x14ac:dyDescent="0.2">
      <c r="U1378" s="77"/>
      <c r="V1378" s="64"/>
      <c r="W1378" s="62"/>
      <c r="X1378" s="62"/>
    </row>
    <row r="1379" spans="21:24" x14ac:dyDescent="0.2">
      <c r="U1379" s="77"/>
      <c r="V1379" s="64"/>
      <c r="W1379" s="62"/>
      <c r="X1379" s="62"/>
    </row>
    <row r="1380" spans="21:24" x14ac:dyDescent="0.2">
      <c r="U1380" s="77"/>
      <c r="V1380" s="64"/>
      <c r="W1380" s="62"/>
      <c r="X1380" s="62"/>
    </row>
    <row r="1381" spans="21:24" x14ac:dyDescent="0.2">
      <c r="U1381" s="77"/>
      <c r="V1381" s="64"/>
      <c r="W1381" s="62"/>
      <c r="X1381" s="62"/>
    </row>
    <row r="1382" spans="21:24" x14ac:dyDescent="0.2">
      <c r="U1382" s="77"/>
      <c r="V1382" s="64"/>
      <c r="W1382" s="62"/>
      <c r="X1382" s="62"/>
    </row>
    <row r="1383" spans="21:24" x14ac:dyDescent="0.2">
      <c r="U1383" s="77"/>
      <c r="V1383" s="64"/>
      <c r="W1383" s="62"/>
      <c r="X1383" s="62"/>
    </row>
    <row r="1384" spans="21:24" x14ac:dyDescent="0.2">
      <c r="U1384" s="77"/>
      <c r="V1384" s="64"/>
      <c r="W1384" s="62"/>
      <c r="X1384" s="62"/>
    </row>
    <row r="1385" spans="21:24" x14ac:dyDescent="0.2">
      <c r="U1385" s="77"/>
      <c r="V1385" s="64"/>
      <c r="W1385" s="62"/>
      <c r="X1385" s="62"/>
    </row>
    <row r="1386" spans="21:24" x14ac:dyDescent="0.2">
      <c r="U1386" s="77"/>
      <c r="V1386" s="64"/>
      <c r="W1386" s="62"/>
      <c r="X1386" s="62"/>
    </row>
    <row r="1387" spans="21:24" x14ac:dyDescent="0.2">
      <c r="U1387" s="77"/>
      <c r="V1387" s="64"/>
      <c r="W1387" s="62"/>
      <c r="X1387" s="62"/>
    </row>
    <row r="1388" spans="21:24" x14ac:dyDescent="0.2">
      <c r="U1388" s="77"/>
      <c r="V1388" s="64"/>
      <c r="W1388" s="62"/>
      <c r="X1388" s="62"/>
    </row>
    <row r="1389" spans="21:24" x14ac:dyDescent="0.2">
      <c r="U1389" s="77"/>
      <c r="V1389" s="64"/>
      <c r="W1389" s="62"/>
      <c r="X1389" s="62"/>
    </row>
    <row r="1390" spans="21:24" x14ac:dyDescent="0.2">
      <c r="U1390" s="77"/>
      <c r="V1390" s="64"/>
      <c r="W1390" s="62"/>
      <c r="X1390" s="62"/>
    </row>
    <row r="1391" spans="21:24" x14ac:dyDescent="0.2">
      <c r="U1391" s="77"/>
      <c r="V1391" s="64"/>
      <c r="W1391" s="62"/>
      <c r="X1391" s="62"/>
    </row>
    <row r="1392" spans="21:24" x14ac:dyDescent="0.2">
      <c r="U1392" s="77"/>
      <c r="V1392" s="64"/>
      <c r="W1392" s="62"/>
      <c r="X1392" s="62"/>
    </row>
    <row r="1393" spans="21:24" x14ac:dyDescent="0.2">
      <c r="U1393" s="77"/>
      <c r="V1393" s="64"/>
      <c r="W1393" s="62"/>
      <c r="X1393" s="62"/>
    </row>
    <row r="1394" spans="21:24" x14ac:dyDescent="0.2">
      <c r="U1394" s="77"/>
      <c r="V1394" s="64"/>
      <c r="W1394" s="62"/>
      <c r="X1394" s="62"/>
    </row>
    <row r="1395" spans="21:24" x14ac:dyDescent="0.2">
      <c r="U1395" s="77"/>
      <c r="V1395" s="64"/>
      <c r="W1395" s="62"/>
      <c r="X1395" s="62"/>
    </row>
    <row r="1396" spans="21:24" x14ac:dyDescent="0.2">
      <c r="U1396" s="77"/>
      <c r="V1396" s="64"/>
      <c r="W1396" s="62"/>
      <c r="X1396" s="62"/>
    </row>
    <row r="1397" spans="21:24" x14ac:dyDescent="0.2">
      <c r="U1397" s="77"/>
      <c r="V1397" s="64"/>
      <c r="W1397" s="62"/>
      <c r="X1397" s="62"/>
    </row>
    <row r="1398" spans="21:24" x14ac:dyDescent="0.2">
      <c r="U1398" s="77"/>
      <c r="V1398" s="64"/>
      <c r="W1398" s="62"/>
      <c r="X1398" s="62"/>
    </row>
    <row r="1399" spans="21:24" x14ac:dyDescent="0.2">
      <c r="U1399" s="77"/>
      <c r="V1399" s="64"/>
      <c r="W1399" s="62"/>
      <c r="X1399" s="62"/>
    </row>
    <row r="1400" spans="21:24" x14ac:dyDescent="0.2">
      <c r="U1400" s="77"/>
      <c r="V1400" s="64"/>
      <c r="W1400" s="62"/>
      <c r="X1400" s="62"/>
    </row>
    <row r="1401" spans="21:24" x14ac:dyDescent="0.2">
      <c r="U1401" s="77"/>
      <c r="V1401" s="64"/>
      <c r="W1401" s="62"/>
      <c r="X1401" s="62"/>
    </row>
    <row r="1402" spans="21:24" x14ac:dyDescent="0.2">
      <c r="U1402" s="77"/>
      <c r="V1402" s="64"/>
      <c r="W1402" s="62"/>
      <c r="X1402" s="62"/>
    </row>
    <row r="1403" spans="21:24" x14ac:dyDescent="0.2">
      <c r="U1403" s="77"/>
      <c r="V1403" s="64"/>
      <c r="W1403" s="62"/>
      <c r="X1403" s="62"/>
    </row>
    <row r="1404" spans="21:24" x14ac:dyDescent="0.2">
      <c r="U1404" s="77"/>
      <c r="V1404" s="64"/>
      <c r="W1404" s="62"/>
      <c r="X1404" s="62"/>
    </row>
    <row r="1405" spans="21:24" x14ac:dyDescent="0.2">
      <c r="U1405" s="77"/>
      <c r="V1405" s="64"/>
      <c r="W1405" s="62"/>
      <c r="X1405" s="62"/>
    </row>
    <row r="1406" spans="21:24" x14ac:dyDescent="0.2">
      <c r="U1406" s="77"/>
      <c r="V1406" s="64"/>
      <c r="W1406" s="62"/>
      <c r="X1406" s="62"/>
    </row>
    <row r="1407" spans="21:24" x14ac:dyDescent="0.2">
      <c r="U1407" s="77"/>
      <c r="V1407" s="64"/>
      <c r="W1407" s="62"/>
      <c r="X1407" s="62"/>
    </row>
    <row r="1408" spans="21:24" x14ac:dyDescent="0.2">
      <c r="U1408" s="77"/>
      <c r="V1408" s="64"/>
      <c r="W1408" s="62"/>
      <c r="X1408" s="62"/>
    </row>
    <row r="1409" spans="21:24" x14ac:dyDescent="0.2">
      <c r="U1409" s="77"/>
      <c r="V1409" s="64"/>
      <c r="W1409" s="62"/>
      <c r="X1409" s="62"/>
    </row>
    <row r="1410" spans="21:24" x14ac:dyDescent="0.2">
      <c r="U1410" s="77"/>
      <c r="V1410" s="64"/>
      <c r="W1410" s="62"/>
      <c r="X1410" s="62"/>
    </row>
    <row r="1411" spans="21:24" x14ac:dyDescent="0.2">
      <c r="U1411" s="77"/>
      <c r="V1411" s="64"/>
      <c r="W1411" s="62"/>
      <c r="X1411" s="62"/>
    </row>
    <row r="1412" spans="21:24" x14ac:dyDescent="0.2">
      <c r="U1412" s="77"/>
      <c r="V1412" s="64"/>
      <c r="W1412" s="62"/>
      <c r="X1412" s="62"/>
    </row>
    <row r="1413" spans="21:24" x14ac:dyDescent="0.2">
      <c r="U1413" s="77"/>
      <c r="V1413" s="64"/>
      <c r="W1413" s="62"/>
      <c r="X1413" s="62"/>
    </row>
    <row r="1414" spans="21:24" x14ac:dyDescent="0.2">
      <c r="U1414" s="77"/>
      <c r="V1414" s="64"/>
      <c r="W1414" s="62"/>
      <c r="X1414" s="62"/>
    </row>
    <row r="1415" spans="21:24" x14ac:dyDescent="0.2">
      <c r="U1415" s="77"/>
      <c r="V1415" s="64"/>
      <c r="W1415" s="62"/>
      <c r="X1415" s="62"/>
    </row>
    <row r="1416" spans="21:24" x14ac:dyDescent="0.2">
      <c r="U1416" s="77"/>
      <c r="V1416" s="64"/>
      <c r="W1416" s="62"/>
      <c r="X1416" s="62"/>
    </row>
    <row r="1417" spans="21:24" x14ac:dyDescent="0.2">
      <c r="U1417" s="77"/>
      <c r="V1417" s="64"/>
      <c r="W1417" s="62"/>
      <c r="X1417" s="62"/>
    </row>
    <row r="1418" spans="21:24" x14ac:dyDescent="0.2">
      <c r="U1418" s="77"/>
      <c r="V1418" s="64"/>
      <c r="W1418" s="62"/>
      <c r="X1418" s="62"/>
    </row>
    <row r="1419" spans="21:24" x14ac:dyDescent="0.2">
      <c r="U1419" s="77"/>
      <c r="V1419" s="64"/>
      <c r="W1419" s="62"/>
      <c r="X1419" s="62"/>
    </row>
    <row r="1420" spans="21:24" x14ac:dyDescent="0.2">
      <c r="U1420" s="77"/>
      <c r="V1420" s="64"/>
      <c r="W1420" s="62"/>
      <c r="X1420" s="62"/>
    </row>
    <row r="1421" spans="21:24" x14ac:dyDescent="0.2">
      <c r="U1421" s="77"/>
      <c r="V1421" s="64"/>
      <c r="W1421" s="62"/>
      <c r="X1421" s="62"/>
    </row>
    <row r="1422" spans="21:24" x14ac:dyDescent="0.2">
      <c r="U1422" s="77"/>
      <c r="V1422" s="64"/>
      <c r="W1422" s="62"/>
      <c r="X1422" s="62"/>
    </row>
    <row r="1423" spans="21:24" x14ac:dyDescent="0.2">
      <c r="U1423" s="77"/>
      <c r="V1423" s="64"/>
      <c r="W1423" s="62"/>
      <c r="X1423" s="62"/>
    </row>
    <row r="1424" spans="21:24" x14ac:dyDescent="0.2">
      <c r="U1424" s="77"/>
      <c r="V1424" s="64"/>
      <c r="W1424" s="62"/>
      <c r="X1424" s="62"/>
    </row>
    <row r="1425" spans="21:24" x14ac:dyDescent="0.2">
      <c r="U1425" s="77"/>
      <c r="V1425" s="64"/>
      <c r="W1425" s="62"/>
      <c r="X1425" s="62"/>
    </row>
    <row r="1426" spans="21:24" x14ac:dyDescent="0.2">
      <c r="U1426" s="77"/>
      <c r="V1426" s="64"/>
      <c r="W1426" s="62"/>
      <c r="X1426" s="62"/>
    </row>
    <row r="1427" spans="21:24" x14ac:dyDescent="0.2">
      <c r="U1427" s="77"/>
      <c r="V1427" s="64"/>
      <c r="W1427" s="62"/>
      <c r="X1427" s="62"/>
    </row>
    <row r="1428" spans="21:24" x14ac:dyDescent="0.2">
      <c r="U1428" s="77"/>
      <c r="V1428" s="64"/>
      <c r="W1428" s="62"/>
      <c r="X1428" s="62"/>
    </row>
    <row r="1429" spans="21:24" x14ac:dyDescent="0.2">
      <c r="U1429" s="77"/>
      <c r="V1429" s="64"/>
      <c r="W1429" s="62"/>
      <c r="X1429" s="62"/>
    </row>
    <row r="1430" spans="21:24" x14ac:dyDescent="0.2">
      <c r="U1430" s="77"/>
      <c r="V1430" s="64"/>
      <c r="W1430" s="62"/>
      <c r="X1430" s="62"/>
    </row>
    <row r="1431" spans="21:24" x14ac:dyDescent="0.2">
      <c r="U1431" s="77"/>
      <c r="V1431" s="64"/>
      <c r="W1431" s="62"/>
      <c r="X1431" s="62"/>
    </row>
    <row r="1432" spans="21:24" x14ac:dyDescent="0.2">
      <c r="U1432" s="77"/>
      <c r="V1432" s="64"/>
      <c r="W1432" s="62"/>
      <c r="X1432" s="62"/>
    </row>
    <row r="1433" spans="21:24" x14ac:dyDescent="0.2">
      <c r="U1433" s="77"/>
      <c r="V1433" s="64"/>
      <c r="W1433" s="62"/>
      <c r="X1433" s="62"/>
    </row>
    <row r="1434" spans="21:24" x14ac:dyDescent="0.2">
      <c r="U1434" s="77"/>
      <c r="V1434" s="64"/>
      <c r="W1434" s="62"/>
      <c r="X1434" s="62"/>
    </row>
    <row r="1435" spans="21:24" x14ac:dyDescent="0.2">
      <c r="U1435" s="77"/>
      <c r="V1435" s="64"/>
      <c r="W1435" s="62"/>
      <c r="X1435" s="62"/>
    </row>
    <row r="1436" spans="21:24" x14ac:dyDescent="0.2">
      <c r="U1436" s="77"/>
      <c r="V1436" s="64"/>
      <c r="W1436" s="62"/>
      <c r="X1436" s="62"/>
    </row>
    <row r="1437" spans="21:24" x14ac:dyDescent="0.2">
      <c r="U1437" s="77"/>
      <c r="V1437" s="64"/>
      <c r="W1437" s="62"/>
      <c r="X1437" s="62"/>
    </row>
    <row r="1438" spans="21:24" x14ac:dyDescent="0.2">
      <c r="U1438" s="77"/>
      <c r="V1438" s="64"/>
      <c r="W1438" s="62"/>
      <c r="X1438" s="62"/>
    </row>
    <row r="1439" spans="21:24" x14ac:dyDescent="0.2">
      <c r="U1439" s="77"/>
      <c r="V1439" s="64"/>
      <c r="W1439" s="62"/>
      <c r="X1439" s="62"/>
    </row>
    <row r="1440" spans="21:24" x14ac:dyDescent="0.2">
      <c r="U1440" s="77"/>
      <c r="V1440" s="64"/>
      <c r="W1440" s="62"/>
      <c r="X1440" s="62"/>
    </row>
    <row r="1441" spans="21:24" x14ac:dyDescent="0.2">
      <c r="U1441" s="77"/>
      <c r="V1441" s="64"/>
      <c r="W1441" s="62"/>
      <c r="X1441" s="62"/>
    </row>
    <row r="1442" spans="21:24" x14ac:dyDescent="0.2">
      <c r="U1442" s="77"/>
      <c r="V1442" s="64"/>
      <c r="W1442" s="62"/>
      <c r="X1442" s="62"/>
    </row>
    <row r="1443" spans="21:24" x14ac:dyDescent="0.2">
      <c r="U1443" s="77"/>
      <c r="V1443" s="64"/>
      <c r="W1443" s="62"/>
      <c r="X1443" s="62"/>
    </row>
    <row r="1444" spans="21:24" x14ac:dyDescent="0.2">
      <c r="U1444" s="77"/>
      <c r="V1444" s="64"/>
      <c r="W1444" s="62"/>
      <c r="X1444" s="62"/>
    </row>
    <row r="1445" spans="21:24" x14ac:dyDescent="0.2">
      <c r="U1445" s="77"/>
      <c r="V1445" s="64"/>
      <c r="W1445" s="62"/>
      <c r="X1445" s="62"/>
    </row>
    <row r="1446" spans="21:24" x14ac:dyDescent="0.2">
      <c r="U1446" s="77"/>
      <c r="V1446" s="64"/>
      <c r="W1446" s="62"/>
      <c r="X1446" s="62"/>
    </row>
    <row r="1447" spans="21:24" x14ac:dyDescent="0.2">
      <c r="U1447" s="77"/>
      <c r="V1447" s="64"/>
      <c r="W1447" s="62"/>
      <c r="X1447" s="62"/>
    </row>
    <row r="1448" spans="21:24" x14ac:dyDescent="0.2">
      <c r="U1448" s="77"/>
      <c r="V1448" s="64"/>
      <c r="W1448" s="62"/>
      <c r="X1448" s="62"/>
    </row>
    <row r="1449" spans="21:24" x14ac:dyDescent="0.2">
      <c r="U1449" s="77"/>
      <c r="V1449" s="64"/>
      <c r="W1449" s="62"/>
      <c r="X1449" s="62"/>
    </row>
    <row r="1450" spans="21:24" x14ac:dyDescent="0.2">
      <c r="U1450" s="77"/>
      <c r="V1450" s="64"/>
      <c r="W1450" s="62"/>
      <c r="X1450" s="62"/>
    </row>
    <row r="1451" spans="21:24" x14ac:dyDescent="0.2">
      <c r="U1451" s="77"/>
      <c r="V1451" s="64"/>
      <c r="W1451" s="62"/>
      <c r="X1451" s="62"/>
    </row>
    <row r="1452" spans="21:24" x14ac:dyDescent="0.2">
      <c r="U1452" s="77"/>
      <c r="V1452" s="64"/>
      <c r="W1452" s="62"/>
      <c r="X1452" s="62"/>
    </row>
    <row r="1453" spans="21:24" x14ac:dyDescent="0.2">
      <c r="U1453" s="77"/>
      <c r="V1453" s="64"/>
      <c r="W1453" s="62"/>
      <c r="X1453" s="62"/>
    </row>
    <row r="1454" spans="21:24" x14ac:dyDescent="0.2">
      <c r="U1454" s="77"/>
      <c r="V1454" s="64"/>
      <c r="W1454" s="62"/>
      <c r="X1454" s="62"/>
    </row>
    <row r="1455" spans="21:24" x14ac:dyDescent="0.2">
      <c r="U1455" s="77"/>
      <c r="V1455" s="64"/>
      <c r="W1455" s="62"/>
      <c r="X1455" s="62"/>
    </row>
    <row r="1456" spans="21:24" x14ac:dyDescent="0.2">
      <c r="U1456" s="77"/>
      <c r="V1456" s="64"/>
      <c r="W1456" s="62"/>
      <c r="X1456" s="62"/>
    </row>
    <row r="1457" spans="21:24" x14ac:dyDescent="0.2">
      <c r="U1457" s="77"/>
      <c r="V1457" s="64"/>
      <c r="W1457" s="62"/>
      <c r="X1457" s="62"/>
    </row>
    <row r="1458" spans="21:24" x14ac:dyDescent="0.2">
      <c r="U1458" s="77"/>
      <c r="V1458" s="64"/>
      <c r="W1458" s="62"/>
      <c r="X1458" s="62"/>
    </row>
    <row r="1459" spans="21:24" x14ac:dyDescent="0.2">
      <c r="U1459" s="77"/>
      <c r="V1459" s="64"/>
      <c r="W1459" s="62"/>
      <c r="X1459" s="62"/>
    </row>
    <row r="1460" spans="21:24" x14ac:dyDescent="0.2">
      <c r="U1460" s="77"/>
      <c r="V1460" s="64"/>
      <c r="W1460" s="62"/>
      <c r="X1460" s="62"/>
    </row>
    <row r="1461" spans="21:24" x14ac:dyDescent="0.2">
      <c r="U1461" s="77"/>
      <c r="V1461" s="64"/>
      <c r="W1461" s="62"/>
      <c r="X1461" s="62"/>
    </row>
    <row r="1462" spans="21:24" x14ac:dyDescent="0.2">
      <c r="U1462" s="77"/>
      <c r="V1462" s="64"/>
      <c r="W1462" s="62"/>
      <c r="X1462" s="62"/>
    </row>
    <row r="1463" spans="21:24" x14ac:dyDescent="0.2">
      <c r="U1463" s="77"/>
      <c r="V1463" s="64"/>
      <c r="W1463" s="62"/>
      <c r="X1463" s="62"/>
    </row>
    <row r="1464" spans="21:24" x14ac:dyDescent="0.2">
      <c r="U1464" s="77"/>
      <c r="V1464" s="64"/>
      <c r="W1464" s="62"/>
      <c r="X1464" s="62"/>
    </row>
    <row r="1465" spans="21:24" x14ac:dyDescent="0.2">
      <c r="U1465" s="77"/>
      <c r="V1465" s="64"/>
      <c r="W1465" s="62"/>
      <c r="X1465" s="62"/>
    </row>
    <row r="1466" spans="21:24" x14ac:dyDescent="0.2">
      <c r="U1466" s="77"/>
      <c r="V1466" s="64"/>
      <c r="W1466" s="62"/>
      <c r="X1466" s="62"/>
    </row>
    <row r="1467" spans="21:24" x14ac:dyDescent="0.2">
      <c r="U1467" s="77"/>
      <c r="V1467" s="64"/>
      <c r="W1467" s="62"/>
      <c r="X1467" s="62"/>
    </row>
    <row r="1468" spans="21:24" x14ac:dyDescent="0.2">
      <c r="U1468" s="77"/>
      <c r="V1468" s="64"/>
      <c r="W1468" s="62"/>
      <c r="X1468" s="62"/>
    </row>
    <row r="1469" spans="21:24" x14ac:dyDescent="0.2">
      <c r="U1469" s="77"/>
      <c r="V1469" s="64"/>
      <c r="W1469" s="62"/>
      <c r="X1469" s="62"/>
    </row>
    <row r="1470" spans="21:24" x14ac:dyDescent="0.2">
      <c r="U1470" s="77"/>
      <c r="V1470" s="64"/>
      <c r="W1470" s="62"/>
      <c r="X1470" s="62"/>
    </row>
    <row r="1471" spans="21:24" x14ac:dyDescent="0.2">
      <c r="U1471" s="77"/>
      <c r="V1471" s="64"/>
      <c r="W1471" s="62"/>
      <c r="X1471" s="62"/>
    </row>
    <row r="1472" spans="21:24" x14ac:dyDescent="0.2">
      <c r="U1472" s="77"/>
      <c r="V1472" s="64"/>
      <c r="W1472" s="62"/>
      <c r="X1472" s="62"/>
    </row>
    <row r="1473" spans="21:24" x14ac:dyDescent="0.2">
      <c r="U1473" s="77"/>
      <c r="V1473" s="64"/>
      <c r="W1473" s="62"/>
      <c r="X1473" s="62"/>
    </row>
    <row r="1474" spans="21:24" x14ac:dyDescent="0.2">
      <c r="U1474" s="77"/>
      <c r="V1474" s="64"/>
      <c r="W1474" s="62"/>
      <c r="X1474" s="62"/>
    </row>
    <row r="1475" spans="21:24" x14ac:dyDescent="0.2">
      <c r="U1475" s="77"/>
      <c r="V1475" s="64"/>
      <c r="W1475" s="62"/>
      <c r="X1475" s="62"/>
    </row>
    <row r="1476" spans="21:24" x14ac:dyDescent="0.2">
      <c r="U1476" s="77"/>
      <c r="V1476" s="64"/>
      <c r="W1476" s="62"/>
      <c r="X1476" s="62"/>
    </row>
    <row r="1477" spans="21:24" x14ac:dyDescent="0.2">
      <c r="U1477" s="77"/>
      <c r="V1477" s="64"/>
      <c r="W1477" s="62"/>
      <c r="X1477" s="62"/>
    </row>
    <row r="1478" spans="21:24" x14ac:dyDescent="0.2">
      <c r="U1478" s="77"/>
      <c r="V1478" s="64"/>
      <c r="W1478" s="62"/>
      <c r="X1478" s="62"/>
    </row>
    <row r="1479" spans="21:24" x14ac:dyDescent="0.2">
      <c r="U1479" s="77"/>
      <c r="V1479" s="64"/>
      <c r="W1479" s="62"/>
      <c r="X1479" s="62"/>
    </row>
    <row r="1480" spans="21:24" x14ac:dyDescent="0.2">
      <c r="U1480" s="77"/>
      <c r="V1480" s="64"/>
      <c r="W1480" s="62"/>
      <c r="X1480" s="62"/>
    </row>
    <row r="1481" spans="21:24" x14ac:dyDescent="0.2">
      <c r="U1481" s="77"/>
      <c r="V1481" s="64"/>
      <c r="W1481" s="62"/>
      <c r="X1481" s="62"/>
    </row>
    <row r="1482" spans="21:24" x14ac:dyDescent="0.2">
      <c r="U1482" s="77"/>
      <c r="V1482" s="64"/>
      <c r="W1482" s="62"/>
      <c r="X1482" s="62"/>
    </row>
    <row r="1483" spans="21:24" x14ac:dyDescent="0.2">
      <c r="U1483" s="77"/>
      <c r="V1483" s="64"/>
      <c r="W1483" s="62"/>
      <c r="X1483" s="62"/>
    </row>
    <row r="1484" spans="21:24" x14ac:dyDescent="0.2">
      <c r="U1484" s="77"/>
      <c r="V1484" s="64"/>
      <c r="W1484" s="62"/>
      <c r="X1484" s="62"/>
    </row>
    <row r="1485" spans="21:24" x14ac:dyDescent="0.2">
      <c r="U1485" s="77"/>
      <c r="V1485" s="64"/>
      <c r="W1485" s="62"/>
      <c r="X1485" s="62"/>
    </row>
    <row r="1486" spans="21:24" x14ac:dyDescent="0.2">
      <c r="U1486" s="77"/>
      <c r="V1486" s="64"/>
      <c r="W1486" s="62"/>
      <c r="X1486" s="62"/>
    </row>
    <row r="1487" spans="21:24" x14ac:dyDescent="0.2">
      <c r="U1487" s="77"/>
      <c r="V1487" s="64"/>
      <c r="W1487" s="62"/>
      <c r="X1487" s="62"/>
    </row>
    <row r="1488" spans="21:24" x14ac:dyDescent="0.2">
      <c r="U1488" s="77"/>
      <c r="V1488" s="64"/>
      <c r="W1488" s="62"/>
      <c r="X1488" s="62"/>
    </row>
    <row r="1489" spans="21:24" x14ac:dyDescent="0.2">
      <c r="U1489" s="77"/>
      <c r="V1489" s="64"/>
      <c r="W1489" s="62"/>
      <c r="X1489" s="62"/>
    </row>
    <row r="1490" spans="21:24" x14ac:dyDescent="0.2">
      <c r="U1490" s="77"/>
      <c r="V1490" s="64"/>
      <c r="W1490" s="62"/>
      <c r="X1490" s="62"/>
    </row>
    <row r="1491" spans="21:24" x14ac:dyDescent="0.2">
      <c r="U1491" s="77"/>
      <c r="V1491" s="64"/>
      <c r="W1491" s="62"/>
      <c r="X1491" s="62"/>
    </row>
    <row r="1492" spans="21:24" x14ac:dyDescent="0.2">
      <c r="U1492" s="77"/>
      <c r="V1492" s="64"/>
      <c r="W1492" s="62"/>
      <c r="X1492" s="62"/>
    </row>
    <row r="1493" spans="21:24" x14ac:dyDescent="0.2">
      <c r="U1493" s="77"/>
      <c r="V1493" s="64"/>
      <c r="W1493" s="62"/>
      <c r="X1493" s="62"/>
    </row>
    <row r="1494" spans="21:24" x14ac:dyDescent="0.2">
      <c r="U1494" s="77"/>
      <c r="V1494" s="64"/>
      <c r="W1494" s="62"/>
      <c r="X1494" s="62"/>
    </row>
    <row r="1495" spans="21:24" x14ac:dyDescent="0.2">
      <c r="U1495" s="77"/>
      <c r="V1495" s="64"/>
      <c r="W1495" s="62"/>
      <c r="X1495" s="62"/>
    </row>
    <row r="1496" spans="21:24" x14ac:dyDescent="0.2">
      <c r="U1496" s="77"/>
      <c r="V1496" s="64"/>
      <c r="W1496" s="62"/>
      <c r="X1496" s="62"/>
    </row>
    <row r="1497" spans="21:24" x14ac:dyDescent="0.2">
      <c r="U1497" s="77"/>
      <c r="V1497" s="64"/>
      <c r="W1497" s="62"/>
      <c r="X1497" s="62"/>
    </row>
    <row r="1498" spans="21:24" x14ac:dyDescent="0.2">
      <c r="U1498" s="77"/>
      <c r="V1498" s="64"/>
      <c r="W1498" s="62"/>
      <c r="X1498" s="62"/>
    </row>
    <row r="1499" spans="21:24" x14ac:dyDescent="0.2">
      <c r="U1499" s="77"/>
      <c r="V1499" s="64"/>
      <c r="W1499" s="62"/>
      <c r="X1499" s="62"/>
    </row>
    <row r="1500" spans="21:24" x14ac:dyDescent="0.2">
      <c r="U1500" s="77"/>
      <c r="V1500" s="64"/>
      <c r="W1500" s="62"/>
      <c r="X1500" s="62"/>
    </row>
    <row r="1501" spans="21:24" x14ac:dyDescent="0.2">
      <c r="U1501" s="77"/>
      <c r="V1501" s="64"/>
      <c r="W1501" s="62"/>
      <c r="X1501" s="62"/>
    </row>
    <row r="1502" spans="21:24" x14ac:dyDescent="0.2">
      <c r="U1502" s="77"/>
      <c r="V1502" s="64"/>
      <c r="W1502" s="62"/>
      <c r="X1502" s="62"/>
    </row>
    <row r="1503" spans="21:24" x14ac:dyDescent="0.2">
      <c r="U1503" s="77"/>
      <c r="V1503" s="64"/>
      <c r="W1503" s="62"/>
      <c r="X1503" s="62"/>
    </row>
    <row r="1504" spans="21:24" x14ac:dyDescent="0.2">
      <c r="U1504" s="77"/>
      <c r="V1504" s="64"/>
      <c r="W1504" s="62"/>
      <c r="X1504" s="62"/>
    </row>
    <row r="1505" spans="21:24" x14ac:dyDescent="0.2">
      <c r="U1505" s="77"/>
      <c r="V1505" s="64"/>
      <c r="W1505" s="62"/>
      <c r="X1505" s="62"/>
    </row>
    <row r="1506" spans="21:24" x14ac:dyDescent="0.2">
      <c r="U1506" s="77"/>
      <c r="V1506" s="64"/>
      <c r="W1506" s="62"/>
      <c r="X1506" s="62"/>
    </row>
    <row r="1507" spans="21:24" x14ac:dyDescent="0.2">
      <c r="U1507" s="77"/>
      <c r="V1507" s="64"/>
      <c r="W1507" s="62"/>
      <c r="X1507" s="62"/>
    </row>
    <row r="1508" spans="21:24" x14ac:dyDescent="0.2">
      <c r="U1508" s="77"/>
      <c r="V1508" s="64"/>
      <c r="W1508" s="62"/>
      <c r="X1508" s="62"/>
    </row>
    <row r="1509" spans="21:24" x14ac:dyDescent="0.2">
      <c r="U1509" s="77"/>
      <c r="V1509" s="64"/>
      <c r="W1509" s="62"/>
      <c r="X1509" s="62"/>
    </row>
    <row r="1510" spans="21:24" x14ac:dyDescent="0.2">
      <c r="U1510" s="77"/>
      <c r="V1510" s="64"/>
      <c r="W1510" s="62"/>
      <c r="X1510" s="62"/>
    </row>
    <row r="1511" spans="21:24" x14ac:dyDescent="0.2">
      <c r="U1511" s="77"/>
      <c r="V1511" s="64"/>
      <c r="W1511" s="62"/>
      <c r="X1511" s="62"/>
    </row>
    <row r="1512" spans="21:24" x14ac:dyDescent="0.2">
      <c r="U1512" s="77"/>
      <c r="V1512" s="64"/>
      <c r="W1512" s="62"/>
      <c r="X1512" s="62"/>
    </row>
    <row r="1513" spans="21:24" x14ac:dyDescent="0.2">
      <c r="U1513" s="77"/>
      <c r="V1513" s="64"/>
      <c r="W1513" s="62"/>
      <c r="X1513" s="62"/>
    </row>
    <row r="1514" spans="21:24" x14ac:dyDescent="0.2">
      <c r="U1514" s="77"/>
      <c r="V1514" s="64"/>
      <c r="W1514" s="62"/>
      <c r="X1514" s="62"/>
    </row>
    <row r="1515" spans="21:24" x14ac:dyDescent="0.2">
      <c r="U1515" s="77"/>
      <c r="V1515" s="64"/>
      <c r="W1515" s="62"/>
      <c r="X1515" s="62"/>
    </row>
    <row r="1516" spans="21:24" x14ac:dyDescent="0.2">
      <c r="U1516" s="77"/>
      <c r="V1516" s="64"/>
      <c r="W1516" s="62"/>
      <c r="X1516" s="62"/>
    </row>
    <row r="1517" spans="21:24" x14ac:dyDescent="0.2">
      <c r="U1517" s="77"/>
      <c r="V1517" s="64"/>
      <c r="W1517" s="62"/>
      <c r="X1517" s="62"/>
    </row>
    <row r="1518" spans="21:24" x14ac:dyDescent="0.2">
      <c r="U1518" s="77"/>
      <c r="V1518" s="64"/>
      <c r="W1518" s="62"/>
      <c r="X1518" s="62"/>
    </row>
    <row r="1519" spans="21:24" x14ac:dyDescent="0.2">
      <c r="U1519" s="77"/>
      <c r="V1519" s="64"/>
      <c r="W1519" s="62"/>
      <c r="X1519" s="62"/>
    </row>
    <row r="1520" spans="21:24" x14ac:dyDescent="0.2">
      <c r="U1520" s="77"/>
      <c r="V1520" s="64"/>
      <c r="W1520" s="62"/>
      <c r="X1520" s="62"/>
    </row>
    <row r="1521" spans="21:24" x14ac:dyDescent="0.2">
      <c r="U1521" s="77"/>
      <c r="V1521" s="64"/>
      <c r="W1521" s="62"/>
      <c r="X1521" s="62"/>
    </row>
    <row r="1522" spans="21:24" x14ac:dyDescent="0.2">
      <c r="U1522" s="77"/>
      <c r="V1522" s="64"/>
      <c r="W1522" s="62"/>
      <c r="X1522" s="62"/>
    </row>
    <row r="1523" spans="21:24" x14ac:dyDescent="0.2">
      <c r="U1523" s="77"/>
      <c r="V1523" s="64"/>
      <c r="W1523" s="62"/>
      <c r="X1523" s="62"/>
    </row>
    <row r="1524" spans="21:24" x14ac:dyDescent="0.2">
      <c r="U1524" s="77"/>
      <c r="V1524" s="64"/>
      <c r="W1524" s="62"/>
      <c r="X1524" s="62"/>
    </row>
    <row r="1525" spans="21:24" x14ac:dyDescent="0.2">
      <c r="U1525" s="77"/>
      <c r="V1525" s="64"/>
      <c r="W1525" s="62"/>
      <c r="X1525" s="62"/>
    </row>
    <row r="1526" spans="21:24" x14ac:dyDescent="0.2">
      <c r="U1526" s="77"/>
      <c r="V1526" s="64"/>
      <c r="W1526" s="62"/>
      <c r="X1526" s="62"/>
    </row>
    <row r="1527" spans="21:24" x14ac:dyDescent="0.2">
      <c r="U1527" s="77"/>
      <c r="V1527" s="64"/>
      <c r="W1527" s="62"/>
      <c r="X1527" s="62"/>
    </row>
    <row r="1528" spans="21:24" x14ac:dyDescent="0.2">
      <c r="U1528" s="77"/>
      <c r="V1528" s="64"/>
      <c r="W1528" s="62"/>
      <c r="X1528" s="62"/>
    </row>
    <row r="1529" spans="21:24" x14ac:dyDescent="0.2">
      <c r="U1529" s="77"/>
      <c r="V1529" s="64"/>
      <c r="W1529" s="62"/>
      <c r="X1529" s="62"/>
    </row>
    <row r="1530" spans="21:24" x14ac:dyDescent="0.2">
      <c r="U1530" s="77"/>
      <c r="V1530" s="64"/>
      <c r="W1530" s="62"/>
      <c r="X1530" s="62"/>
    </row>
    <row r="1531" spans="21:24" x14ac:dyDescent="0.2">
      <c r="U1531" s="77"/>
      <c r="V1531" s="64"/>
      <c r="W1531" s="62"/>
      <c r="X1531" s="62"/>
    </row>
    <row r="1532" spans="21:24" x14ac:dyDescent="0.2">
      <c r="U1532" s="77"/>
      <c r="V1532" s="64"/>
      <c r="W1532" s="62"/>
      <c r="X1532" s="62"/>
    </row>
    <row r="1533" spans="21:24" x14ac:dyDescent="0.2">
      <c r="U1533" s="77"/>
      <c r="V1533" s="64"/>
      <c r="W1533" s="62"/>
      <c r="X1533" s="62"/>
    </row>
    <row r="1534" spans="21:24" x14ac:dyDescent="0.2">
      <c r="U1534" s="77"/>
      <c r="V1534" s="64"/>
      <c r="W1534" s="62"/>
      <c r="X1534" s="62"/>
    </row>
    <row r="1535" spans="21:24" x14ac:dyDescent="0.2">
      <c r="U1535" s="77"/>
      <c r="V1535" s="64"/>
      <c r="W1535" s="62"/>
      <c r="X1535" s="62"/>
    </row>
    <row r="1536" spans="21:24" x14ac:dyDescent="0.2">
      <c r="U1536" s="77"/>
      <c r="V1536" s="64"/>
      <c r="W1536" s="62"/>
      <c r="X1536" s="62"/>
    </row>
    <row r="1537" spans="21:24" x14ac:dyDescent="0.2">
      <c r="U1537" s="77"/>
      <c r="V1537" s="64"/>
      <c r="W1537" s="62"/>
      <c r="X1537" s="62"/>
    </row>
    <row r="1538" spans="21:24" x14ac:dyDescent="0.2">
      <c r="U1538" s="77"/>
      <c r="V1538" s="64"/>
      <c r="W1538" s="62"/>
      <c r="X1538" s="62"/>
    </row>
    <row r="1539" spans="21:24" x14ac:dyDescent="0.2">
      <c r="U1539" s="77"/>
      <c r="V1539" s="64"/>
      <c r="W1539" s="62"/>
      <c r="X1539" s="62"/>
    </row>
    <row r="1540" spans="21:24" x14ac:dyDescent="0.2">
      <c r="U1540" s="77"/>
      <c r="V1540" s="64"/>
      <c r="W1540" s="62"/>
      <c r="X1540" s="62"/>
    </row>
    <row r="1541" spans="21:24" x14ac:dyDescent="0.2">
      <c r="U1541" s="77"/>
      <c r="V1541" s="64"/>
      <c r="W1541" s="62"/>
      <c r="X1541" s="62"/>
    </row>
    <row r="1542" spans="21:24" x14ac:dyDescent="0.2">
      <c r="U1542" s="77"/>
      <c r="V1542" s="64"/>
      <c r="W1542" s="62"/>
      <c r="X1542" s="62"/>
    </row>
    <row r="1543" spans="21:24" x14ac:dyDescent="0.2">
      <c r="U1543" s="77"/>
      <c r="V1543" s="64"/>
      <c r="W1543" s="62"/>
      <c r="X1543" s="62"/>
    </row>
    <row r="1544" spans="21:24" x14ac:dyDescent="0.2">
      <c r="U1544" s="77"/>
      <c r="V1544" s="64"/>
      <c r="W1544" s="62"/>
      <c r="X1544" s="62"/>
    </row>
    <row r="1545" spans="21:24" x14ac:dyDescent="0.2">
      <c r="U1545" s="77"/>
      <c r="V1545" s="64"/>
      <c r="W1545" s="62"/>
      <c r="X1545" s="62"/>
    </row>
    <row r="1546" spans="21:24" x14ac:dyDescent="0.2">
      <c r="U1546" s="77"/>
      <c r="V1546" s="64"/>
      <c r="W1546" s="62"/>
      <c r="X1546" s="62"/>
    </row>
    <row r="1547" spans="21:24" x14ac:dyDescent="0.2">
      <c r="U1547" s="77"/>
      <c r="V1547" s="64"/>
      <c r="W1547" s="62"/>
      <c r="X1547" s="62"/>
    </row>
    <row r="1548" spans="21:24" x14ac:dyDescent="0.2">
      <c r="U1548" s="77"/>
      <c r="V1548" s="64"/>
      <c r="W1548" s="62"/>
      <c r="X1548" s="62"/>
    </row>
    <row r="1549" spans="21:24" x14ac:dyDescent="0.2">
      <c r="U1549" s="77"/>
      <c r="V1549" s="64"/>
      <c r="W1549" s="62"/>
      <c r="X1549" s="62"/>
    </row>
    <row r="1550" spans="21:24" x14ac:dyDescent="0.2">
      <c r="U1550" s="77"/>
      <c r="V1550" s="64"/>
      <c r="W1550" s="62"/>
      <c r="X1550" s="62"/>
    </row>
    <row r="1551" spans="21:24" x14ac:dyDescent="0.2">
      <c r="U1551" s="77"/>
      <c r="V1551" s="64"/>
      <c r="W1551" s="62"/>
      <c r="X1551" s="62"/>
    </row>
    <row r="1552" spans="21:24" x14ac:dyDescent="0.2">
      <c r="U1552" s="77"/>
      <c r="V1552" s="64"/>
      <c r="W1552" s="62"/>
      <c r="X1552" s="62"/>
    </row>
    <row r="1553" spans="21:24" x14ac:dyDescent="0.2">
      <c r="U1553" s="77"/>
      <c r="V1553" s="64"/>
      <c r="W1553" s="62"/>
      <c r="X1553" s="62"/>
    </row>
    <row r="1554" spans="21:24" x14ac:dyDescent="0.2">
      <c r="U1554" s="77"/>
      <c r="V1554" s="64"/>
      <c r="W1554" s="62"/>
      <c r="X1554" s="62"/>
    </row>
    <row r="1555" spans="21:24" x14ac:dyDescent="0.2">
      <c r="U1555" s="77"/>
      <c r="V1555" s="64"/>
      <c r="W1555" s="62"/>
      <c r="X1555" s="62"/>
    </row>
    <row r="1556" spans="21:24" x14ac:dyDescent="0.2">
      <c r="U1556" s="77"/>
      <c r="V1556" s="64"/>
      <c r="W1556" s="62"/>
      <c r="X1556" s="62"/>
    </row>
    <row r="1557" spans="21:24" x14ac:dyDescent="0.2">
      <c r="U1557" s="77"/>
      <c r="V1557" s="64"/>
      <c r="W1557" s="62"/>
      <c r="X1557" s="62"/>
    </row>
    <row r="1558" spans="21:24" x14ac:dyDescent="0.2">
      <c r="U1558" s="77"/>
      <c r="V1558" s="64"/>
      <c r="W1558" s="62"/>
      <c r="X1558" s="62"/>
    </row>
    <row r="1559" spans="21:24" x14ac:dyDescent="0.2">
      <c r="U1559" s="77"/>
      <c r="V1559" s="64"/>
      <c r="W1559" s="62"/>
      <c r="X1559" s="62"/>
    </row>
    <row r="1560" spans="21:24" x14ac:dyDescent="0.2">
      <c r="U1560" s="77"/>
      <c r="V1560" s="64"/>
      <c r="W1560" s="62"/>
      <c r="X1560" s="62"/>
    </row>
    <row r="1561" spans="21:24" x14ac:dyDescent="0.2">
      <c r="U1561" s="77"/>
      <c r="V1561" s="64"/>
      <c r="W1561" s="62"/>
      <c r="X1561" s="62"/>
    </row>
    <row r="1562" spans="21:24" x14ac:dyDescent="0.2">
      <c r="U1562" s="77"/>
      <c r="V1562" s="64"/>
      <c r="W1562" s="62"/>
      <c r="X1562" s="62"/>
    </row>
    <row r="1563" spans="21:24" x14ac:dyDescent="0.2">
      <c r="U1563" s="77"/>
      <c r="V1563" s="64"/>
      <c r="W1563" s="62"/>
      <c r="X1563" s="62"/>
    </row>
    <row r="1564" spans="21:24" x14ac:dyDescent="0.2">
      <c r="U1564" s="77"/>
      <c r="V1564" s="64"/>
      <c r="W1564" s="62"/>
      <c r="X1564" s="62"/>
    </row>
    <row r="1565" spans="21:24" x14ac:dyDescent="0.2">
      <c r="U1565" s="77"/>
      <c r="V1565" s="64"/>
      <c r="W1565" s="62"/>
      <c r="X1565" s="62"/>
    </row>
    <row r="1566" spans="21:24" x14ac:dyDescent="0.2">
      <c r="U1566" s="77"/>
      <c r="V1566" s="64"/>
      <c r="W1566" s="62"/>
      <c r="X1566" s="62"/>
    </row>
    <row r="1567" spans="21:24" x14ac:dyDescent="0.2">
      <c r="U1567" s="77"/>
      <c r="V1567" s="64"/>
      <c r="W1567" s="62"/>
      <c r="X1567" s="62"/>
    </row>
    <row r="1568" spans="21:24" x14ac:dyDescent="0.2">
      <c r="U1568" s="77"/>
      <c r="V1568" s="64"/>
      <c r="W1568" s="62"/>
      <c r="X1568" s="62"/>
    </row>
    <row r="1569" spans="21:24" x14ac:dyDescent="0.2">
      <c r="U1569" s="77"/>
      <c r="V1569" s="64"/>
      <c r="W1569" s="62"/>
      <c r="X1569" s="62"/>
    </row>
    <row r="1570" spans="21:24" x14ac:dyDescent="0.2">
      <c r="U1570" s="77"/>
      <c r="V1570" s="64"/>
      <c r="W1570" s="62"/>
      <c r="X1570" s="62"/>
    </row>
    <row r="1571" spans="21:24" x14ac:dyDescent="0.2">
      <c r="U1571" s="77"/>
      <c r="V1571" s="64"/>
      <c r="W1571" s="62"/>
      <c r="X1571" s="62"/>
    </row>
    <row r="1572" spans="21:24" x14ac:dyDescent="0.2">
      <c r="U1572" s="77"/>
      <c r="V1572" s="64"/>
      <c r="W1572" s="62"/>
      <c r="X1572" s="62"/>
    </row>
    <row r="1573" spans="21:24" x14ac:dyDescent="0.2">
      <c r="U1573" s="77"/>
      <c r="V1573" s="64"/>
      <c r="W1573" s="62"/>
      <c r="X1573" s="62"/>
    </row>
    <row r="1574" spans="21:24" x14ac:dyDescent="0.2">
      <c r="U1574" s="77"/>
      <c r="V1574" s="64"/>
      <c r="W1574" s="62"/>
      <c r="X1574" s="62"/>
    </row>
    <row r="1575" spans="21:24" x14ac:dyDescent="0.2">
      <c r="U1575" s="77"/>
      <c r="V1575" s="64"/>
      <c r="W1575" s="62"/>
      <c r="X1575" s="62"/>
    </row>
    <row r="1576" spans="21:24" x14ac:dyDescent="0.2">
      <c r="U1576" s="77"/>
      <c r="V1576" s="64"/>
      <c r="W1576" s="62"/>
      <c r="X1576" s="62"/>
    </row>
    <row r="1577" spans="21:24" x14ac:dyDescent="0.2">
      <c r="U1577" s="77"/>
      <c r="V1577" s="64"/>
      <c r="W1577" s="62"/>
      <c r="X1577" s="62"/>
    </row>
    <row r="1578" spans="21:24" x14ac:dyDescent="0.2">
      <c r="U1578" s="77"/>
      <c r="V1578" s="64"/>
      <c r="W1578" s="62"/>
      <c r="X1578" s="62"/>
    </row>
    <row r="1579" spans="21:24" x14ac:dyDescent="0.2">
      <c r="U1579" s="77"/>
      <c r="V1579" s="64"/>
      <c r="W1579" s="62"/>
      <c r="X1579" s="62"/>
    </row>
    <row r="1580" spans="21:24" x14ac:dyDescent="0.2">
      <c r="U1580" s="77"/>
      <c r="V1580" s="64"/>
      <c r="W1580" s="62"/>
      <c r="X1580" s="62"/>
    </row>
    <row r="1581" spans="21:24" x14ac:dyDescent="0.2">
      <c r="U1581" s="77"/>
      <c r="V1581" s="64"/>
      <c r="W1581" s="62"/>
      <c r="X1581" s="62"/>
    </row>
    <row r="1582" spans="21:24" x14ac:dyDescent="0.2">
      <c r="U1582" s="77"/>
      <c r="V1582" s="64"/>
      <c r="W1582" s="62"/>
      <c r="X1582" s="62"/>
    </row>
    <row r="1583" spans="21:24" x14ac:dyDescent="0.2">
      <c r="U1583" s="77"/>
      <c r="V1583" s="64"/>
      <c r="W1583" s="62"/>
      <c r="X1583" s="62"/>
    </row>
    <row r="1584" spans="21:24" x14ac:dyDescent="0.2">
      <c r="U1584" s="77"/>
      <c r="V1584" s="64"/>
      <c r="W1584" s="62"/>
      <c r="X1584" s="62"/>
    </row>
    <row r="1585" spans="21:24" x14ac:dyDescent="0.2">
      <c r="U1585" s="77"/>
      <c r="V1585" s="64"/>
      <c r="W1585" s="62"/>
      <c r="X1585" s="62"/>
    </row>
    <row r="1586" spans="21:24" x14ac:dyDescent="0.2">
      <c r="U1586" s="77"/>
      <c r="V1586" s="64"/>
      <c r="W1586" s="62"/>
      <c r="X1586" s="62"/>
    </row>
    <row r="1587" spans="21:24" x14ac:dyDescent="0.2">
      <c r="U1587" s="77"/>
      <c r="V1587" s="64"/>
      <c r="W1587" s="62"/>
      <c r="X1587" s="62"/>
    </row>
    <row r="1588" spans="21:24" x14ac:dyDescent="0.2">
      <c r="U1588" s="77"/>
      <c r="V1588" s="64"/>
      <c r="W1588" s="62"/>
      <c r="X1588" s="62"/>
    </row>
    <row r="1589" spans="21:24" x14ac:dyDescent="0.2">
      <c r="U1589" s="77"/>
      <c r="V1589" s="64"/>
      <c r="W1589" s="62"/>
      <c r="X1589" s="62"/>
    </row>
    <row r="1590" spans="21:24" x14ac:dyDescent="0.2">
      <c r="U1590" s="77"/>
      <c r="V1590" s="64"/>
      <c r="W1590" s="62"/>
      <c r="X1590" s="62"/>
    </row>
    <row r="1591" spans="21:24" x14ac:dyDescent="0.2">
      <c r="U1591" s="77"/>
      <c r="V1591" s="64"/>
      <c r="W1591" s="62"/>
      <c r="X1591" s="62"/>
    </row>
    <row r="1592" spans="21:24" x14ac:dyDescent="0.2">
      <c r="U1592" s="77"/>
      <c r="V1592" s="64"/>
      <c r="W1592" s="62"/>
      <c r="X1592" s="62"/>
    </row>
    <row r="1593" spans="21:24" x14ac:dyDescent="0.2">
      <c r="U1593" s="77"/>
      <c r="V1593" s="64"/>
      <c r="W1593" s="62"/>
      <c r="X1593" s="62"/>
    </row>
    <row r="1594" spans="21:24" x14ac:dyDescent="0.2">
      <c r="U1594" s="77"/>
      <c r="V1594" s="64"/>
      <c r="W1594" s="62"/>
      <c r="X1594" s="62"/>
    </row>
    <row r="1595" spans="21:24" x14ac:dyDescent="0.2">
      <c r="U1595" s="77"/>
      <c r="V1595" s="64"/>
      <c r="W1595" s="62"/>
      <c r="X1595" s="62"/>
    </row>
    <row r="1596" spans="21:24" x14ac:dyDescent="0.2">
      <c r="U1596" s="77"/>
      <c r="V1596" s="64"/>
      <c r="W1596" s="62"/>
      <c r="X1596" s="62"/>
    </row>
    <row r="1597" spans="21:24" x14ac:dyDescent="0.2">
      <c r="U1597" s="77"/>
      <c r="V1597" s="64"/>
      <c r="W1597" s="62"/>
      <c r="X1597" s="62"/>
    </row>
    <row r="1598" spans="21:24" x14ac:dyDescent="0.2">
      <c r="U1598" s="77"/>
      <c r="V1598" s="64"/>
      <c r="W1598" s="62"/>
      <c r="X1598" s="62"/>
    </row>
    <row r="1599" spans="21:24" x14ac:dyDescent="0.2">
      <c r="U1599" s="77"/>
      <c r="V1599" s="64"/>
      <c r="W1599" s="62"/>
      <c r="X1599" s="62"/>
    </row>
    <row r="1600" spans="21:24" x14ac:dyDescent="0.2">
      <c r="U1600" s="77"/>
      <c r="V1600" s="64"/>
      <c r="W1600" s="62"/>
      <c r="X1600" s="62"/>
    </row>
    <row r="1601" spans="21:24" x14ac:dyDescent="0.2">
      <c r="U1601" s="77"/>
      <c r="V1601" s="64"/>
      <c r="W1601" s="62"/>
      <c r="X1601" s="62"/>
    </row>
    <row r="1602" spans="21:24" x14ac:dyDescent="0.2">
      <c r="U1602" s="77"/>
      <c r="V1602" s="64"/>
      <c r="W1602" s="62"/>
      <c r="X1602" s="62"/>
    </row>
    <row r="1603" spans="21:24" x14ac:dyDescent="0.2">
      <c r="U1603" s="77"/>
      <c r="V1603" s="64"/>
      <c r="W1603" s="62"/>
      <c r="X1603" s="62"/>
    </row>
    <row r="1604" spans="21:24" x14ac:dyDescent="0.2">
      <c r="U1604" s="77"/>
      <c r="V1604" s="64"/>
      <c r="W1604" s="62"/>
      <c r="X1604" s="62"/>
    </row>
    <row r="1605" spans="21:24" x14ac:dyDescent="0.2">
      <c r="U1605" s="77"/>
      <c r="V1605" s="64"/>
      <c r="W1605" s="62"/>
      <c r="X1605" s="62"/>
    </row>
    <row r="1606" spans="21:24" x14ac:dyDescent="0.2">
      <c r="U1606" s="77"/>
      <c r="V1606" s="64"/>
      <c r="W1606" s="62"/>
      <c r="X1606" s="62"/>
    </row>
    <row r="1607" spans="21:24" x14ac:dyDescent="0.2">
      <c r="U1607" s="77"/>
      <c r="V1607" s="64"/>
      <c r="W1607" s="62"/>
      <c r="X1607" s="62"/>
    </row>
    <row r="1608" spans="21:24" x14ac:dyDescent="0.2">
      <c r="U1608" s="77"/>
      <c r="V1608" s="64"/>
      <c r="W1608" s="62"/>
      <c r="X1608" s="62"/>
    </row>
    <row r="1609" spans="21:24" x14ac:dyDescent="0.2">
      <c r="U1609" s="77"/>
      <c r="V1609" s="64"/>
      <c r="W1609" s="62"/>
      <c r="X1609" s="62"/>
    </row>
    <row r="1610" spans="21:24" x14ac:dyDescent="0.2">
      <c r="U1610" s="77"/>
      <c r="V1610" s="64"/>
      <c r="W1610" s="62"/>
      <c r="X1610" s="62"/>
    </row>
    <row r="1611" spans="21:24" x14ac:dyDescent="0.2">
      <c r="U1611" s="77"/>
      <c r="V1611" s="64"/>
      <c r="W1611" s="62"/>
      <c r="X1611" s="62"/>
    </row>
    <row r="1612" spans="21:24" x14ac:dyDescent="0.2">
      <c r="U1612" s="77"/>
      <c r="V1612" s="64"/>
      <c r="W1612" s="62"/>
      <c r="X1612" s="62"/>
    </row>
    <row r="1613" spans="21:24" x14ac:dyDescent="0.2">
      <c r="U1613" s="77"/>
      <c r="V1613" s="64"/>
      <c r="W1613" s="62"/>
      <c r="X1613" s="62"/>
    </row>
    <row r="1614" spans="21:24" x14ac:dyDescent="0.2">
      <c r="U1614" s="77"/>
      <c r="V1614" s="64"/>
      <c r="W1614" s="62"/>
      <c r="X1614" s="62"/>
    </row>
    <row r="1615" spans="21:24" x14ac:dyDescent="0.2">
      <c r="U1615" s="77"/>
      <c r="V1615" s="64"/>
      <c r="W1615" s="62"/>
      <c r="X1615" s="62"/>
    </row>
    <row r="1616" spans="21:24" x14ac:dyDescent="0.2">
      <c r="U1616" s="77"/>
      <c r="V1616" s="64"/>
      <c r="W1616" s="62"/>
      <c r="X1616" s="62"/>
    </row>
    <row r="1617" spans="21:24" x14ac:dyDescent="0.2">
      <c r="U1617" s="77"/>
      <c r="V1617" s="64"/>
      <c r="W1617" s="62"/>
      <c r="X1617" s="62"/>
    </row>
    <row r="1618" spans="21:24" x14ac:dyDescent="0.2">
      <c r="U1618" s="77"/>
      <c r="V1618" s="64"/>
      <c r="W1618" s="62"/>
      <c r="X1618" s="62"/>
    </row>
    <row r="1619" spans="21:24" x14ac:dyDescent="0.2">
      <c r="U1619" s="77"/>
      <c r="V1619" s="64"/>
      <c r="W1619" s="62"/>
      <c r="X1619" s="62"/>
    </row>
    <row r="1620" spans="21:24" x14ac:dyDescent="0.2">
      <c r="U1620" s="77"/>
      <c r="V1620" s="64"/>
      <c r="W1620" s="62"/>
      <c r="X1620" s="62"/>
    </row>
    <row r="1621" spans="21:24" x14ac:dyDescent="0.2">
      <c r="U1621" s="77"/>
      <c r="V1621" s="64"/>
      <c r="W1621" s="62"/>
      <c r="X1621" s="62"/>
    </row>
    <row r="1622" spans="21:24" x14ac:dyDescent="0.2">
      <c r="U1622" s="77"/>
      <c r="V1622" s="64"/>
      <c r="W1622" s="62"/>
      <c r="X1622" s="62"/>
    </row>
    <row r="1623" spans="21:24" x14ac:dyDescent="0.2">
      <c r="U1623" s="77"/>
      <c r="V1623" s="64"/>
      <c r="W1623" s="62"/>
      <c r="X1623" s="62"/>
    </row>
    <row r="1624" spans="21:24" x14ac:dyDescent="0.2">
      <c r="U1624" s="77"/>
      <c r="V1624" s="64"/>
      <c r="W1624" s="62"/>
      <c r="X1624" s="62"/>
    </row>
    <row r="1625" spans="21:24" x14ac:dyDescent="0.2">
      <c r="U1625" s="77"/>
      <c r="V1625" s="64"/>
      <c r="W1625" s="62"/>
      <c r="X1625" s="62"/>
    </row>
    <row r="1626" spans="21:24" x14ac:dyDescent="0.2">
      <c r="U1626" s="77"/>
      <c r="V1626" s="64"/>
      <c r="W1626" s="62"/>
      <c r="X1626" s="62"/>
    </row>
    <row r="1627" spans="21:24" x14ac:dyDescent="0.2">
      <c r="U1627" s="77"/>
      <c r="V1627" s="64"/>
      <c r="W1627" s="62"/>
      <c r="X1627" s="62"/>
    </row>
    <row r="1628" spans="21:24" x14ac:dyDescent="0.2">
      <c r="U1628" s="77"/>
      <c r="V1628" s="64"/>
      <c r="W1628" s="62"/>
      <c r="X1628" s="62"/>
    </row>
    <row r="1629" spans="21:24" x14ac:dyDescent="0.2">
      <c r="U1629" s="77"/>
      <c r="V1629" s="64"/>
      <c r="W1629" s="62"/>
      <c r="X1629" s="62"/>
    </row>
    <row r="1630" spans="21:24" x14ac:dyDescent="0.2">
      <c r="U1630" s="77"/>
      <c r="V1630" s="64"/>
      <c r="W1630" s="62"/>
      <c r="X1630" s="62"/>
    </row>
    <row r="1631" spans="21:24" x14ac:dyDescent="0.2">
      <c r="U1631" s="77"/>
      <c r="V1631" s="64"/>
      <c r="W1631" s="62"/>
      <c r="X1631" s="62"/>
    </row>
    <row r="1632" spans="21:24" x14ac:dyDescent="0.2">
      <c r="U1632" s="77"/>
      <c r="V1632" s="64"/>
      <c r="W1632" s="62"/>
      <c r="X1632" s="62"/>
    </row>
    <row r="1633" spans="21:24" x14ac:dyDescent="0.2">
      <c r="U1633" s="77"/>
      <c r="V1633" s="64"/>
      <c r="W1633" s="62"/>
      <c r="X1633" s="62"/>
    </row>
    <row r="1634" spans="21:24" x14ac:dyDescent="0.2">
      <c r="U1634" s="77"/>
      <c r="V1634" s="64"/>
      <c r="W1634" s="62"/>
      <c r="X1634" s="62"/>
    </row>
    <row r="1635" spans="21:24" x14ac:dyDescent="0.2">
      <c r="U1635" s="77"/>
      <c r="V1635" s="64"/>
      <c r="W1635" s="62"/>
      <c r="X1635" s="62"/>
    </row>
    <row r="1636" spans="21:24" x14ac:dyDescent="0.2">
      <c r="U1636" s="77"/>
      <c r="V1636" s="64"/>
      <c r="W1636" s="62"/>
      <c r="X1636" s="62"/>
    </row>
    <row r="1637" spans="21:24" x14ac:dyDescent="0.2">
      <c r="U1637" s="77"/>
      <c r="V1637" s="64"/>
      <c r="W1637" s="62"/>
      <c r="X1637" s="62"/>
    </row>
    <row r="1638" spans="21:24" x14ac:dyDescent="0.2">
      <c r="U1638" s="77"/>
      <c r="V1638" s="64"/>
      <c r="W1638" s="62"/>
      <c r="X1638" s="62"/>
    </row>
    <row r="1639" spans="21:24" x14ac:dyDescent="0.2">
      <c r="U1639" s="77"/>
      <c r="V1639" s="64"/>
      <c r="W1639" s="62"/>
      <c r="X1639" s="62"/>
    </row>
    <row r="1640" spans="21:24" x14ac:dyDescent="0.2">
      <c r="U1640" s="77"/>
      <c r="V1640" s="64"/>
      <c r="W1640" s="62"/>
      <c r="X1640" s="62"/>
    </row>
    <row r="1641" spans="21:24" x14ac:dyDescent="0.2">
      <c r="U1641" s="77"/>
      <c r="V1641" s="64"/>
      <c r="W1641" s="62"/>
      <c r="X1641" s="62"/>
    </row>
    <row r="1642" spans="21:24" x14ac:dyDescent="0.2">
      <c r="U1642" s="77"/>
      <c r="V1642" s="64"/>
      <c r="W1642" s="62"/>
      <c r="X1642" s="62"/>
    </row>
    <row r="1643" spans="21:24" x14ac:dyDescent="0.2">
      <c r="U1643" s="77"/>
      <c r="V1643" s="64"/>
      <c r="W1643" s="62"/>
      <c r="X1643" s="62"/>
    </row>
    <row r="1644" spans="21:24" x14ac:dyDescent="0.2">
      <c r="U1644" s="77"/>
      <c r="V1644" s="64"/>
      <c r="W1644" s="62"/>
      <c r="X1644" s="62"/>
    </row>
    <row r="1645" spans="21:24" x14ac:dyDescent="0.2">
      <c r="U1645" s="77"/>
      <c r="V1645" s="64"/>
      <c r="W1645" s="62"/>
      <c r="X1645" s="62"/>
    </row>
    <row r="1646" spans="21:24" x14ac:dyDescent="0.2">
      <c r="U1646" s="77"/>
      <c r="V1646" s="64"/>
      <c r="W1646" s="62"/>
      <c r="X1646" s="62"/>
    </row>
    <row r="1647" spans="21:24" x14ac:dyDescent="0.2">
      <c r="U1647" s="77"/>
      <c r="V1647" s="64"/>
      <c r="W1647" s="62"/>
      <c r="X1647" s="62"/>
    </row>
    <row r="1648" spans="21:24" x14ac:dyDescent="0.2">
      <c r="U1648" s="77"/>
      <c r="V1648" s="64"/>
      <c r="W1648" s="62"/>
      <c r="X1648" s="62"/>
    </row>
    <row r="1649" spans="21:24" x14ac:dyDescent="0.2">
      <c r="U1649" s="77"/>
      <c r="V1649" s="64"/>
      <c r="W1649" s="62"/>
      <c r="X1649" s="62"/>
    </row>
    <row r="1650" spans="21:24" x14ac:dyDescent="0.2">
      <c r="U1650" s="77"/>
      <c r="V1650" s="64"/>
      <c r="W1650" s="62"/>
      <c r="X1650" s="62"/>
    </row>
    <row r="1651" spans="21:24" x14ac:dyDescent="0.2">
      <c r="U1651" s="77"/>
      <c r="V1651" s="64"/>
      <c r="W1651" s="62"/>
      <c r="X1651" s="62"/>
    </row>
    <row r="1652" spans="21:24" x14ac:dyDescent="0.2">
      <c r="U1652" s="77"/>
      <c r="V1652" s="64"/>
      <c r="W1652" s="62"/>
      <c r="X1652" s="62"/>
    </row>
    <row r="1653" spans="21:24" x14ac:dyDescent="0.2">
      <c r="U1653" s="77"/>
      <c r="V1653" s="64"/>
      <c r="W1653" s="62"/>
      <c r="X1653" s="62"/>
    </row>
    <row r="1654" spans="21:24" x14ac:dyDescent="0.2">
      <c r="U1654" s="77"/>
      <c r="V1654" s="64"/>
      <c r="W1654" s="62"/>
      <c r="X1654" s="62"/>
    </row>
    <row r="1655" spans="21:24" x14ac:dyDescent="0.2">
      <c r="U1655" s="77"/>
      <c r="V1655" s="64"/>
      <c r="W1655" s="62"/>
      <c r="X1655" s="62"/>
    </row>
    <row r="1656" spans="21:24" x14ac:dyDescent="0.2">
      <c r="U1656" s="77"/>
      <c r="V1656" s="64"/>
      <c r="W1656" s="62"/>
      <c r="X1656" s="62"/>
    </row>
    <row r="1657" spans="21:24" x14ac:dyDescent="0.2">
      <c r="U1657" s="77"/>
      <c r="V1657" s="64"/>
      <c r="W1657" s="62"/>
      <c r="X1657" s="62"/>
    </row>
    <row r="1658" spans="21:24" x14ac:dyDescent="0.2">
      <c r="U1658" s="77"/>
      <c r="V1658" s="64"/>
      <c r="W1658" s="62"/>
      <c r="X1658" s="62"/>
    </row>
    <row r="1659" spans="21:24" x14ac:dyDescent="0.2">
      <c r="U1659" s="77"/>
      <c r="V1659" s="64"/>
      <c r="W1659" s="62"/>
      <c r="X1659" s="62"/>
    </row>
    <row r="1660" spans="21:24" x14ac:dyDescent="0.2">
      <c r="U1660" s="77"/>
      <c r="V1660" s="64"/>
      <c r="W1660" s="62"/>
      <c r="X1660" s="62"/>
    </row>
    <row r="1661" spans="21:24" x14ac:dyDescent="0.2">
      <c r="U1661" s="77"/>
      <c r="V1661" s="64"/>
      <c r="W1661" s="62"/>
      <c r="X1661" s="62"/>
    </row>
    <row r="1662" spans="21:24" x14ac:dyDescent="0.2">
      <c r="U1662" s="77"/>
      <c r="V1662" s="64"/>
      <c r="W1662" s="62"/>
      <c r="X1662" s="62"/>
    </row>
    <row r="1663" spans="21:24" x14ac:dyDescent="0.2">
      <c r="U1663" s="77"/>
      <c r="V1663" s="64"/>
      <c r="W1663" s="62"/>
      <c r="X1663" s="62"/>
    </row>
    <row r="1664" spans="21:24" x14ac:dyDescent="0.2">
      <c r="U1664" s="77"/>
      <c r="V1664" s="64"/>
      <c r="W1664" s="62"/>
      <c r="X1664" s="62"/>
    </row>
    <row r="1665" spans="21:24" x14ac:dyDescent="0.2">
      <c r="U1665" s="77"/>
      <c r="V1665" s="64"/>
      <c r="W1665" s="62"/>
      <c r="X1665" s="62"/>
    </row>
    <row r="1666" spans="21:24" x14ac:dyDescent="0.2">
      <c r="U1666" s="77"/>
      <c r="V1666" s="64"/>
      <c r="W1666" s="62"/>
      <c r="X1666" s="62"/>
    </row>
    <row r="1667" spans="21:24" x14ac:dyDescent="0.2">
      <c r="U1667" s="77"/>
      <c r="V1667" s="64"/>
      <c r="W1667" s="62"/>
      <c r="X1667" s="62"/>
    </row>
    <row r="1668" spans="21:24" x14ac:dyDescent="0.2">
      <c r="U1668" s="77"/>
      <c r="V1668" s="64"/>
      <c r="W1668" s="62"/>
      <c r="X1668" s="62"/>
    </row>
    <row r="1669" spans="21:24" x14ac:dyDescent="0.2">
      <c r="U1669" s="77"/>
      <c r="V1669" s="64"/>
      <c r="W1669" s="62"/>
      <c r="X1669" s="62"/>
    </row>
    <row r="1670" spans="21:24" x14ac:dyDescent="0.2">
      <c r="U1670" s="77"/>
      <c r="V1670" s="64"/>
      <c r="W1670" s="62"/>
      <c r="X1670" s="62"/>
    </row>
    <row r="1671" spans="21:24" x14ac:dyDescent="0.2">
      <c r="U1671" s="77"/>
      <c r="V1671" s="64"/>
      <c r="W1671" s="62"/>
      <c r="X1671" s="62"/>
    </row>
    <row r="1672" spans="21:24" x14ac:dyDescent="0.2">
      <c r="U1672" s="77"/>
      <c r="V1672" s="64"/>
      <c r="W1672" s="62"/>
      <c r="X1672" s="62"/>
    </row>
    <row r="1673" spans="21:24" x14ac:dyDescent="0.2">
      <c r="U1673" s="77"/>
      <c r="V1673" s="64"/>
      <c r="W1673" s="62"/>
      <c r="X1673" s="62"/>
    </row>
    <row r="1674" spans="21:24" x14ac:dyDescent="0.2">
      <c r="U1674" s="77"/>
      <c r="V1674" s="64"/>
      <c r="W1674" s="62"/>
      <c r="X1674" s="62"/>
    </row>
    <row r="1675" spans="21:24" x14ac:dyDescent="0.2">
      <c r="U1675" s="77"/>
      <c r="V1675" s="64"/>
      <c r="W1675" s="62"/>
      <c r="X1675" s="62"/>
    </row>
    <row r="1676" spans="21:24" x14ac:dyDescent="0.2">
      <c r="U1676" s="77"/>
      <c r="V1676" s="64"/>
      <c r="W1676" s="62"/>
      <c r="X1676" s="62"/>
    </row>
    <row r="1677" spans="21:24" x14ac:dyDescent="0.2">
      <c r="U1677" s="77"/>
      <c r="V1677" s="64"/>
      <c r="W1677" s="62"/>
      <c r="X1677" s="62"/>
    </row>
    <row r="1678" spans="21:24" x14ac:dyDescent="0.2">
      <c r="U1678" s="77"/>
      <c r="V1678" s="64"/>
      <c r="W1678" s="62"/>
      <c r="X1678" s="62"/>
    </row>
    <row r="1679" spans="21:24" x14ac:dyDescent="0.2">
      <c r="U1679" s="77"/>
      <c r="V1679" s="64"/>
      <c r="W1679" s="62"/>
      <c r="X1679" s="62"/>
    </row>
    <row r="1680" spans="21:24" x14ac:dyDescent="0.2">
      <c r="U1680" s="77"/>
      <c r="V1680" s="64"/>
      <c r="W1680" s="62"/>
      <c r="X1680" s="62"/>
    </row>
    <row r="1681" spans="21:24" x14ac:dyDescent="0.2">
      <c r="U1681" s="77"/>
      <c r="V1681" s="64"/>
      <c r="W1681" s="62"/>
      <c r="X1681" s="62"/>
    </row>
    <row r="1682" spans="21:24" x14ac:dyDescent="0.2">
      <c r="U1682" s="77"/>
      <c r="V1682" s="64"/>
      <c r="W1682" s="62"/>
      <c r="X1682" s="62"/>
    </row>
    <row r="1683" spans="21:24" x14ac:dyDescent="0.2">
      <c r="U1683" s="77"/>
      <c r="V1683" s="64"/>
      <c r="W1683" s="62"/>
      <c r="X1683" s="62"/>
    </row>
    <row r="1684" spans="21:24" x14ac:dyDescent="0.2">
      <c r="U1684" s="77"/>
      <c r="V1684" s="64"/>
      <c r="W1684" s="62"/>
      <c r="X1684" s="62"/>
    </row>
    <row r="1685" spans="21:24" x14ac:dyDescent="0.2">
      <c r="U1685" s="77"/>
      <c r="V1685" s="64"/>
      <c r="W1685" s="62"/>
      <c r="X1685" s="62"/>
    </row>
    <row r="1686" spans="21:24" x14ac:dyDescent="0.2">
      <c r="U1686" s="77"/>
      <c r="V1686" s="64"/>
      <c r="W1686" s="62"/>
      <c r="X1686" s="62"/>
    </row>
    <row r="1687" spans="21:24" x14ac:dyDescent="0.2">
      <c r="U1687" s="77"/>
      <c r="V1687" s="64"/>
      <c r="W1687" s="62"/>
      <c r="X1687" s="62"/>
    </row>
    <row r="1688" spans="21:24" x14ac:dyDescent="0.2">
      <c r="U1688" s="77"/>
      <c r="V1688" s="64"/>
      <c r="W1688" s="62"/>
      <c r="X1688" s="62"/>
    </row>
    <row r="1689" spans="21:24" x14ac:dyDescent="0.2">
      <c r="U1689" s="77"/>
      <c r="V1689" s="64"/>
      <c r="W1689" s="62"/>
      <c r="X1689" s="62"/>
    </row>
    <row r="1690" spans="21:24" x14ac:dyDescent="0.2">
      <c r="U1690" s="77"/>
      <c r="V1690" s="64"/>
      <c r="W1690" s="62"/>
      <c r="X1690" s="62"/>
    </row>
    <row r="1691" spans="21:24" x14ac:dyDescent="0.2">
      <c r="U1691" s="77"/>
      <c r="V1691" s="64"/>
      <c r="W1691" s="62"/>
      <c r="X1691" s="62"/>
    </row>
    <row r="1692" spans="21:24" x14ac:dyDescent="0.2">
      <c r="U1692" s="77"/>
      <c r="V1692" s="64"/>
      <c r="W1692" s="62"/>
      <c r="X1692" s="62"/>
    </row>
    <row r="1693" spans="21:24" x14ac:dyDescent="0.2">
      <c r="U1693" s="77"/>
      <c r="V1693" s="64"/>
      <c r="W1693" s="62"/>
      <c r="X1693" s="62"/>
    </row>
    <row r="1694" spans="21:24" x14ac:dyDescent="0.2">
      <c r="U1694" s="77"/>
      <c r="V1694" s="64"/>
      <c r="W1694" s="62"/>
      <c r="X1694" s="62"/>
    </row>
    <row r="1695" spans="21:24" x14ac:dyDescent="0.2">
      <c r="U1695" s="77"/>
      <c r="V1695" s="64"/>
      <c r="W1695" s="62"/>
      <c r="X1695" s="62"/>
    </row>
    <row r="1696" spans="21:24" x14ac:dyDescent="0.2">
      <c r="U1696" s="77"/>
      <c r="V1696" s="64"/>
      <c r="W1696" s="62"/>
      <c r="X1696" s="62"/>
    </row>
    <row r="1697" spans="21:24" x14ac:dyDescent="0.2">
      <c r="U1697" s="77"/>
      <c r="V1697" s="64"/>
      <c r="W1697" s="62"/>
      <c r="X1697" s="62"/>
    </row>
    <row r="1698" spans="21:24" x14ac:dyDescent="0.2">
      <c r="U1698" s="77"/>
      <c r="V1698" s="64"/>
      <c r="W1698" s="62"/>
      <c r="X1698" s="62"/>
    </row>
    <row r="1699" spans="21:24" x14ac:dyDescent="0.2">
      <c r="U1699" s="77"/>
      <c r="V1699" s="64"/>
      <c r="W1699" s="62"/>
      <c r="X1699" s="62"/>
    </row>
    <row r="1700" spans="21:24" x14ac:dyDescent="0.2">
      <c r="U1700" s="77"/>
      <c r="V1700" s="64"/>
      <c r="W1700" s="62"/>
      <c r="X1700" s="62"/>
    </row>
    <row r="1701" spans="21:24" x14ac:dyDescent="0.2">
      <c r="U1701" s="77"/>
      <c r="V1701" s="64"/>
      <c r="W1701" s="62"/>
      <c r="X1701" s="62"/>
    </row>
    <row r="1702" spans="21:24" x14ac:dyDescent="0.2">
      <c r="U1702" s="77"/>
      <c r="V1702" s="64"/>
      <c r="W1702" s="62"/>
      <c r="X1702" s="62"/>
    </row>
    <row r="1703" spans="21:24" x14ac:dyDescent="0.2">
      <c r="U1703" s="77"/>
      <c r="V1703" s="64"/>
      <c r="W1703" s="62"/>
      <c r="X1703" s="62"/>
    </row>
    <row r="1704" spans="21:24" x14ac:dyDescent="0.2">
      <c r="U1704" s="77"/>
      <c r="V1704" s="64"/>
      <c r="W1704" s="62"/>
      <c r="X1704" s="62"/>
    </row>
    <row r="1705" spans="21:24" x14ac:dyDescent="0.2">
      <c r="U1705" s="77"/>
      <c r="V1705" s="64"/>
      <c r="W1705" s="62"/>
      <c r="X1705" s="62"/>
    </row>
    <row r="1706" spans="21:24" x14ac:dyDescent="0.2">
      <c r="U1706" s="77"/>
      <c r="V1706" s="64"/>
      <c r="W1706" s="62"/>
      <c r="X1706" s="62"/>
    </row>
    <row r="1707" spans="21:24" x14ac:dyDescent="0.2">
      <c r="U1707" s="77"/>
      <c r="V1707" s="64"/>
      <c r="W1707" s="62"/>
      <c r="X1707" s="62"/>
    </row>
    <row r="1708" spans="21:24" x14ac:dyDescent="0.2">
      <c r="U1708" s="77"/>
      <c r="V1708" s="64"/>
      <c r="W1708" s="62"/>
      <c r="X1708" s="62"/>
    </row>
    <row r="1709" spans="21:24" x14ac:dyDescent="0.2">
      <c r="U1709" s="77"/>
      <c r="V1709" s="64"/>
      <c r="W1709" s="62"/>
      <c r="X1709" s="62"/>
    </row>
    <row r="1710" spans="21:24" x14ac:dyDescent="0.2">
      <c r="U1710" s="77"/>
      <c r="V1710" s="64"/>
      <c r="W1710" s="62"/>
      <c r="X1710" s="62"/>
    </row>
    <row r="1711" spans="21:24" x14ac:dyDescent="0.2">
      <c r="U1711" s="77"/>
      <c r="V1711" s="64"/>
      <c r="W1711" s="62"/>
      <c r="X1711" s="62"/>
    </row>
    <row r="1712" spans="21:24" x14ac:dyDescent="0.2">
      <c r="U1712" s="77"/>
      <c r="V1712" s="64"/>
      <c r="W1712" s="62"/>
      <c r="X1712" s="62"/>
    </row>
    <row r="1713" spans="21:24" x14ac:dyDescent="0.2">
      <c r="U1713" s="77"/>
      <c r="V1713" s="64"/>
      <c r="W1713" s="62"/>
      <c r="X1713" s="62"/>
    </row>
    <row r="1714" spans="21:24" x14ac:dyDescent="0.2">
      <c r="U1714" s="77"/>
      <c r="V1714" s="64"/>
      <c r="W1714" s="62"/>
      <c r="X1714" s="62"/>
    </row>
    <row r="1715" spans="21:24" x14ac:dyDescent="0.2">
      <c r="U1715" s="77"/>
      <c r="V1715" s="64"/>
      <c r="W1715" s="62"/>
      <c r="X1715" s="62"/>
    </row>
    <row r="1716" spans="21:24" x14ac:dyDescent="0.2">
      <c r="U1716" s="77"/>
      <c r="V1716" s="64"/>
      <c r="W1716" s="62"/>
      <c r="X1716" s="62"/>
    </row>
    <row r="1717" spans="21:24" x14ac:dyDescent="0.2">
      <c r="U1717" s="77"/>
      <c r="V1717" s="64"/>
      <c r="W1717" s="62"/>
      <c r="X1717" s="62"/>
    </row>
    <row r="1718" spans="21:24" x14ac:dyDescent="0.2">
      <c r="U1718" s="77"/>
      <c r="V1718" s="64"/>
      <c r="W1718" s="62"/>
      <c r="X1718" s="62"/>
    </row>
    <row r="1719" spans="21:24" x14ac:dyDescent="0.2">
      <c r="U1719" s="77"/>
      <c r="V1719" s="64"/>
      <c r="W1719" s="62"/>
      <c r="X1719" s="62"/>
    </row>
    <row r="1720" spans="21:24" x14ac:dyDescent="0.2">
      <c r="U1720" s="77"/>
      <c r="V1720" s="64"/>
      <c r="W1720" s="62"/>
      <c r="X1720" s="62"/>
    </row>
    <row r="1721" spans="21:24" x14ac:dyDescent="0.2">
      <c r="U1721" s="77"/>
      <c r="V1721" s="64"/>
      <c r="W1721" s="62"/>
      <c r="X1721" s="62"/>
    </row>
    <row r="1722" spans="21:24" x14ac:dyDescent="0.2">
      <c r="U1722" s="77"/>
      <c r="V1722" s="64"/>
      <c r="W1722" s="62"/>
      <c r="X1722" s="62"/>
    </row>
    <row r="1723" spans="21:24" x14ac:dyDescent="0.2">
      <c r="U1723" s="77"/>
      <c r="V1723" s="64"/>
      <c r="W1723" s="62"/>
      <c r="X1723" s="62"/>
    </row>
    <row r="1724" spans="21:24" x14ac:dyDescent="0.2">
      <c r="U1724" s="77"/>
      <c r="V1724" s="64"/>
      <c r="W1724" s="62"/>
      <c r="X1724" s="62"/>
    </row>
    <row r="1725" spans="21:24" x14ac:dyDescent="0.2">
      <c r="U1725" s="77"/>
      <c r="V1725" s="64"/>
      <c r="W1725" s="62"/>
      <c r="X1725" s="62"/>
    </row>
    <row r="1726" spans="21:24" x14ac:dyDescent="0.2">
      <c r="U1726" s="77"/>
      <c r="V1726" s="64"/>
      <c r="W1726" s="62"/>
      <c r="X1726" s="62"/>
    </row>
    <row r="1727" spans="21:24" x14ac:dyDescent="0.2">
      <c r="U1727" s="77"/>
      <c r="V1727" s="64"/>
      <c r="W1727" s="62"/>
      <c r="X1727" s="62"/>
    </row>
    <row r="1728" spans="21:24" x14ac:dyDescent="0.2">
      <c r="U1728" s="77"/>
      <c r="V1728" s="64"/>
      <c r="W1728" s="62"/>
      <c r="X1728" s="62"/>
    </row>
    <row r="1729" spans="21:24" x14ac:dyDescent="0.2">
      <c r="U1729" s="77"/>
      <c r="V1729" s="64"/>
      <c r="W1729" s="62"/>
      <c r="X1729" s="62"/>
    </row>
    <row r="1730" spans="21:24" x14ac:dyDescent="0.2">
      <c r="U1730" s="77"/>
      <c r="V1730" s="64"/>
      <c r="W1730" s="62"/>
      <c r="X1730" s="62"/>
    </row>
    <row r="1731" spans="21:24" x14ac:dyDescent="0.2">
      <c r="U1731" s="77"/>
      <c r="V1731" s="64"/>
      <c r="W1731" s="62"/>
      <c r="X1731" s="62"/>
    </row>
    <row r="1732" spans="21:24" x14ac:dyDescent="0.2">
      <c r="U1732" s="77"/>
      <c r="V1732" s="64"/>
      <c r="W1732" s="62"/>
      <c r="X1732" s="62"/>
    </row>
    <row r="1733" spans="21:24" x14ac:dyDescent="0.2">
      <c r="U1733" s="77"/>
      <c r="V1733" s="64"/>
      <c r="W1733" s="62"/>
      <c r="X1733" s="62"/>
    </row>
    <row r="1734" spans="21:24" x14ac:dyDescent="0.2">
      <c r="U1734" s="77"/>
      <c r="V1734" s="64"/>
      <c r="W1734" s="62"/>
      <c r="X1734" s="62"/>
    </row>
    <row r="1735" spans="21:24" x14ac:dyDescent="0.2">
      <c r="U1735" s="77"/>
      <c r="V1735" s="64"/>
      <c r="W1735" s="62"/>
      <c r="X1735" s="62"/>
    </row>
    <row r="1736" spans="21:24" x14ac:dyDescent="0.2">
      <c r="U1736" s="77"/>
      <c r="V1736" s="64"/>
      <c r="W1736" s="62"/>
      <c r="X1736" s="62"/>
    </row>
    <row r="1737" spans="21:24" x14ac:dyDescent="0.2">
      <c r="U1737" s="77"/>
      <c r="V1737" s="64"/>
      <c r="W1737" s="62"/>
      <c r="X1737" s="62"/>
    </row>
    <row r="1738" spans="21:24" x14ac:dyDescent="0.2">
      <c r="U1738" s="77"/>
      <c r="V1738" s="64"/>
      <c r="W1738" s="62"/>
      <c r="X1738" s="62"/>
    </row>
    <row r="1739" spans="21:24" x14ac:dyDescent="0.2">
      <c r="U1739" s="77"/>
      <c r="V1739" s="64"/>
      <c r="W1739" s="62"/>
      <c r="X1739" s="62"/>
    </row>
    <row r="1740" spans="21:24" x14ac:dyDescent="0.2">
      <c r="U1740" s="77"/>
      <c r="V1740" s="64"/>
      <c r="W1740" s="62"/>
      <c r="X1740" s="62"/>
    </row>
    <row r="1741" spans="21:24" x14ac:dyDescent="0.2">
      <c r="U1741" s="77"/>
      <c r="V1741" s="64"/>
      <c r="W1741" s="62"/>
      <c r="X1741" s="62"/>
    </row>
    <row r="1742" spans="21:24" x14ac:dyDescent="0.2">
      <c r="U1742" s="77"/>
      <c r="V1742" s="64"/>
      <c r="W1742" s="62"/>
      <c r="X1742" s="62"/>
    </row>
    <row r="1743" spans="21:24" x14ac:dyDescent="0.2">
      <c r="U1743" s="77"/>
      <c r="V1743" s="64"/>
      <c r="W1743" s="62"/>
      <c r="X1743" s="62"/>
    </row>
    <row r="1744" spans="21:24" x14ac:dyDescent="0.2">
      <c r="U1744" s="77"/>
      <c r="V1744" s="64"/>
      <c r="W1744" s="62"/>
      <c r="X1744" s="62"/>
    </row>
    <row r="1745" spans="21:24" x14ac:dyDescent="0.2">
      <c r="U1745" s="77"/>
      <c r="V1745" s="64"/>
      <c r="W1745" s="62"/>
      <c r="X1745" s="62"/>
    </row>
    <row r="1746" spans="21:24" x14ac:dyDescent="0.2">
      <c r="U1746" s="77"/>
      <c r="V1746" s="64"/>
      <c r="W1746" s="62"/>
      <c r="X1746" s="62"/>
    </row>
    <row r="1747" spans="21:24" x14ac:dyDescent="0.2">
      <c r="U1747" s="77"/>
      <c r="V1747" s="64"/>
      <c r="W1747" s="62"/>
      <c r="X1747" s="62"/>
    </row>
    <row r="1748" spans="21:24" x14ac:dyDescent="0.2">
      <c r="U1748" s="77"/>
      <c r="V1748" s="64"/>
      <c r="W1748" s="62"/>
      <c r="X1748" s="62"/>
    </row>
    <row r="1749" spans="21:24" x14ac:dyDescent="0.2">
      <c r="U1749" s="77"/>
      <c r="V1749" s="64"/>
      <c r="W1749" s="62"/>
      <c r="X1749" s="62"/>
    </row>
    <row r="1750" spans="21:24" x14ac:dyDescent="0.2">
      <c r="U1750" s="77"/>
      <c r="V1750" s="64"/>
      <c r="W1750" s="62"/>
      <c r="X1750" s="62"/>
    </row>
    <row r="1751" spans="21:24" x14ac:dyDescent="0.2">
      <c r="U1751" s="77"/>
      <c r="V1751" s="64"/>
      <c r="W1751" s="62"/>
      <c r="X1751" s="62"/>
    </row>
    <row r="1752" spans="21:24" x14ac:dyDescent="0.2">
      <c r="U1752" s="77"/>
      <c r="V1752" s="64"/>
      <c r="W1752" s="62"/>
      <c r="X1752" s="62"/>
    </row>
    <row r="1753" spans="21:24" x14ac:dyDescent="0.2">
      <c r="U1753" s="77"/>
      <c r="V1753" s="64"/>
      <c r="W1753" s="62"/>
      <c r="X1753" s="62"/>
    </row>
    <row r="1754" spans="21:24" x14ac:dyDescent="0.2">
      <c r="U1754" s="77"/>
      <c r="V1754" s="64"/>
      <c r="W1754" s="62"/>
      <c r="X1754" s="62"/>
    </row>
    <row r="1755" spans="21:24" x14ac:dyDescent="0.2">
      <c r="U1755" s="77"/>
      <c r="V1755" s="64"/>
      <c r="W1755" s="62"/>
      <c r="X1755" s="62"/>
    </row>
    <row r="1756" spans="21:24" x14ac:dyDescent="0.2">
      <c r="U1756" s="77"/>
      <c r="V1756" s="64"/>
      <c r="W1756" s="62"/>
      <c r="X1756" s="62"/>
    </row>
    <row r="1757" spans="21:24" x14ac:dyDescent="0.2">
      <c r="U1757" s="77"/>
      <c r="V1757" s="64"/>
      <c r="W1757" s="62"/>
      <c r="X1757" s="62"/>
    </row>
    <row r="1758" spans="21:24" x14ac:dyDescent="0.2">
      <c r="U1758" s="77"/>
      <c r="V1758" s="64"/>
      <c r="W1758" s="62"/>
      <c r="X1758" s="62"/>
    </row>
    <row r="1759" spans="21:24" x14ac:dyDescent="0.2">
      <c r="U1759" s="77"/>
      <c r="V1759" s="64"/>
      <c r="W1759" s="62"/>
      <c r="X1759" s="62"/>
    </row>
    <row r="1760" spans="21:24" x14ac:dyDescent="0.2">
      <c r="U1760" s="77"/>
      <c r="V1760" s="64"/>
      <c r="W1760" s="62"/>
      <c r="X1760" s="62"/>
    </row>
    <row r="1761" spans="21:24" x14ac:dyDescent="0.2">
      <c r="U1761" s="77"/>
      <c r="V1761" s="64"/>
      <c r="W1761" s="62"/>
      <c r="X1761" s="62"/>
    </row>
    <row r="1762" spans="21:24" x14ac:dyDescent="0.2">
      <c r="U1762" s="77"/>
      <c r="V1762" s="64"/>
      <c r="W1762" s="62"/>
      <c r="X1762" s="62"/>
    </row>
    <row r="1763" spans="21:24" x14ac:dyDescent="0.2">
      <c r="U1763" s="77"/>
      <c r="V1763" s="64"/>
      <c r="W1763" s="62"/>
      <c r="X1763" s="62"/>
    </row>
    <row r="1764" spans="21:24" x14ac:dyDescent="0.2">
      <c r="U1764" s="77"/>
      <c r="V1764" s="64"/>
      <c r="W1764" s="62"/>
      <c r="X1764" s="62"/>
    </row>
    <row r="1765" spans="21:24" x14ac:dyDescent="0.2">
      <c r="U1765" s="77"/>
      <c r="V1765" s="64"/>
      <c r="W1765" s="62"/>
      <c r="X1765" s="62"/>
    </row>
    <row r="1766" spans="21:24" x14ac:dyDescent="0.2">
      <c r="U1766" s="77"/>
      <c r="V1766" s="64"/>
      <c r="W1766" s="62"/>
      <c r="X1766" s="62"/>
    </row>
    <row r="1767" spans="21:24" x14ac:dyDescent="0.2">
      <c r="U1767" s="77"/>
      <c r="V1767" s="64"/>
      <c r="W1767" s="62"/>
      <c r="X1767" s="62"/>
    </row>
    <row r="1768" spans="21:24" x14ac:dyDescent="0.2">
      <c r="U1768" s="77"/>
      <c r="V1768" s="64"/>
      <c r="W1768" s="62"/>
      <c r="X1768" s="62"/>
    </row>
    <row r="1769" spans="21:24" x14ac:dyDescent="0.2">
      <c r="U1769" s="77"/>
      <c r="V1769" s="64"/>
      <c r="W1769" s="62"/>
      <c r="X1769" s="62"/>
    </row>
    <row r="1770" spans="21:24" x14ac:dyDescent="0.2">
      <c r="U1770" s="77"/>
      <c r="V1770" s="64"/>
      <c r="W1770" s="62"/>
      <c r="X1770" s="62"/>
    </row>
    <row r="1771" spans="21:24" x14ac:dyDescent="0.2">
      <c r="U1771" s="77"/>
      <c r="V1771" s="64"/>
      <c r="W1771" s="62"/>
      <c r="X1771" s="62"/>
    </row>
    <row r="1772" spans="21:24" x14ac:dyDescent="0.2">
      <c r="U1772" s="77"/>
      <c r="V1772" s="64"/>
      <c r="W1772" s="62"/>
      <c r="X1772" s="62"/>
    </row>
    <row r="1773" spans="21:24" x14ac:dyDescent="0.2">
      <c r="U1773" s="77"/>
      <c r="V1773" s="64"/>
      <c r="W1773" s="62"/>
      <c r="X1773" s="62"/>
    </row>
    <row r="1774" spans="21:24" x14ac:dyDescent="0.2">
      <c r="U1774" s="77"/>
      <c r="V1774" s="64"/>
      <c r="W1774" s="62"/>
      <c r="X1774" s="62"/>
    </row>
    <row r="1775" spans="21:24" x14ac:dyDescent="0.2">
      <c r="U1775" s="77"/>
      <c r="V1775" s="64"/>
      <c r="W1775" s="62"/>
      <c r="X1775" s="62"/>
    </row>
    <row r="1776" spans="21:24" x14ac:dyDescent="0.2">
      <c r="U1776" s="77"/>
      <c r="V1776" s="64"/>
      <c r="W1776" s="62"/>
      <c r="X1776" s="62"/>
    </row>
    <row r="1777" spans="21:24" x14ac:dyDescent="0.2">
      <c r="U1777" s="77"/>
      <c r="V1777" s="64"/>
      <c r="W1777" s="62"/>
      <c r="X1777" s="62"/>
    </row>
    <row r="1778" spans="21:24" x14ac:dyDescent="0.2">
      <c r="U1778" s="77"/>
      <c r="V1778" s="64"/>
      <c r="W1778" s="62"/>
      <c r="X1778" s="62"/>
    </row>
    <row r="1779" spans="21:24" x14ac:dyDescent="0.2">
      <c r="U1779" s="77"/>
      <c r="V1779" s="64"/>
      <c r="W1779" s="62"/>
      <c r="X1779" s="62"/>
    </row>
    <row r="1780" spans="21:24" x14ac:dyDescent="0.2">
      <c r="U1780" s="77"/>
      <c r="V1780" s="64"/>
      <c r="W1780" s="62"/>
      <c r="X1780" s="62"/>
    </row>
    <row r="1781" spans="21:24" x14ac:dyDescent="0.2">
      <c r="U1781" s="77"/>
      <c r="V1781" s="64"/>
      <c r="W1781" s="62"/>
      <c r="X1781" s="62"/>
    </row>
    <row r="1782" spans="21:24" x14ac:dyDescent="0.2">
      <c r="U1782" s="77"/>
      <c r="V1782" s="64"/>
      <c r="W1782" s="62"/>
      <c r="X1782" s="62"/>
    </row>
    <row r="1783" spans="21:24" x14ac:dyDescent="0.2">
      <c r="U1783" s="77"/>
      <c r="V1783" s="64"/>
      <c r="W1783" s="62"/>
      <c r="X1783" s="62"/>
    </row>
    <row r="1784" spans="21:24" x14ac:dyDescent="0.2">
      <c r="U1784" s="77"/>
      <c r="V1784" s="64"/>
      <c r="W1784" s="62"/>
      <c r="X1784" s="62"/>
    </row>
    <row r="1785" spans="21:24" x14ac:dyDescent="0.2">
      <c r="U1785" s="77"/>
      <c r="V1785" s="64"/>
      <c r="W1785" s="62"/>
      <c r="X1785" s="62"/>
    </row>
    <row r="1786" spans="21:24" x14ac:dyDescent="0.2">
      <c r="U1786" s="77"/>
      <c r="V1786" s="64"/>
      <c r="W1786" s="62"/>
      <c r="X1786" s="62"/>
    </row>
    <row r="1787" spans="21:24" x14ac:dyDescent="0.2">
      <c r="U1787" s="77"/>
      <c r="V1787" s="64"/>
      <c r="W1787" s="62"/>
      <c r="X1787" s="62"/>
    </row>
    <row r="1788" spans="21:24" x14ac:dyDescent="0.2">
      <c r="U1788" s="77"/>
      <c r="V1788" s="64"/>
      <c r="W1788" s="62"/>
      <c r="X1788" s="62"/>
    </row>
    <row r="1789" spans="21:24" x14ac:dyDescent="0.2">
      <c r="U1789" s="77"/>
      <c r="V1789" s="64"/>
      <c r="W1789" s="62"/>
      <c r="X1789" s="62"/>
    </row>
    <row r="1790" spans="21:24" x14ac:dyDescent="0.2">
      <c r="U1790" s="77"/>
      <c r="V1790" s="64"/>
      <c r="W1790" s="62"/>
      <c r="X1790" s="62"/>
    </row>
    <row r="1791" spans="21:24" x14ac:dyDescent="0.2">
      <c r="U1791" s="77"/>
      <c r="V1791" s="64"/>
      <c r="W1791" s="62"/>
      <c r="X1791" s="62"/>
    </row>
    <row r="1792" spans="21:24" x14ac:dyDescent="0.2">
      <c r="U1792" s="77"/>
      <c r="V1792" s="64"/>
      <c r="W1792" s="62"/>
      <c r="X1792" s="62"/>
    </row>
    <row r="1793" spans="21:24" x14ac:dyDescent="0.2">
      <c r="U1793" s="77"/>
      <c r="V1793" s="64"/>
      <c r="W1793" s="62"/>
      <c r="X1793" s="62"/>
    </row>
    <row r="1794" spans="21:24" x14ac:dyDescent="0.2">
      <c r="U1794" s="77"/>
      <c r="V1794" s="64"/>
      <c r="W1794" s="62"/>
      <c r="X1794" s="62"/>
    </row>
    <row r="1795" spans="21:24" x14ac:dyDescent="0.2">
      <c r="U1795" s="77"/>
      <c r="V1795" s="64"/>
      <c r="W1795" s="62"/>
      <c r="X1795" s="62"/>
    </row>
    <row r="1796" spans="21:24" x14ac:dyDescent="0.2">
      <c r="U1796" s="77"/>
      <c r="V1796" s="64"/>
      <c r="W1796" s="62"/>
      <c r="X1796" s="62"/>
    </row>
    <row r="1797" spans="21:24" x14ac:dyDescent="0.2">
      <c r="U1797" s="77"/>
      <c r="V1797" s="64"/>
      <c r="W1797" s="62"/>
      <c r="X1797" s="62"/>
    </row>
    <row r="1798" spans="21:24" x14ac:dyDescent="0.2">
      <c r="U1798" s="77"/>
      <c r="V1798" s="64"/>
      <c r="W1798" s="62"/>
      <c r="X1798" s="62"/>
    </row>
    <row r="1799" spans="21:24" x14ac:dyDescent="0.2">
      <c r="U1799" s="77"/>
      <c r="V1799" s="64"/>
      <c r="W1799" s="62"/>
      <c r="X1799" s="62"/>
    </row>
    <row r="1800" spans="21:24" x14ac:dyDescent="0.2">
      <c r="U1800" s="77"/>
      <c r="V1800" s="64"/>
      <c r="W1800" s="62"/>
      <c r="X1800" s="62"/>
    </row>
    <row r="1801" spans="21:24" x14ac:dyDescent="0.2">
      <c r="U1801" s="77"/>
      <c r="V1801" s="64"/>
      <c r="W1801" s="62"/>
      <c r="X1801" s="62"/>
    </row>
    <row r="1802" spans="21:24" x14ac:dyDescent="0.2">
      <c r="U1802" s="77"/>
      <c r="V1802" s="64"/>
      <c r="W1802" s="62"/>
      <c r="X1802" s="62"/>
    </row>
    <row r="1803" spans="21:24" x14ac:dyDescent="0.2">
      <c r="U1803" s="77"/>
      <c r="V1803" s="64"/>
      <c r="W1803" s="62"/>
      <c r="X1803" s="62"/>
    </row>
    <row r="1804" spans="21:24" x14ac:dyDescent="0.2">
      <c r="U1804" s="77"/>
      <c r="V1804" s="64"/>
      <c r="W1804" s="62"/>
      <c r="X1804" s="62"/>
    </row>
    <row r="1805" spans="21:24" x14ac:dyDescent="0.2">
      <c r="U1805" s="77"/>
      <c r="V1805" s="64"/>
      <c r="W1805" s="62"/>
      <c r="X1805" s="62"/>
    </row>
    <row r="1806" spans="21:24" x14ac:dyDescent="0.2">
      <c r="U1806" s="77"/>
      <c r="V1806" s="64"/>
      <c r="W1806" s="62"/>
      <c r="X1806" s="62"/>
    </row>
    <row r="1807" spans="21:24" x14ac:dyDescent="0.2">
      <c r="U1807" s="77"/>
      <c r="V1807" s="64"/>
      <c r="W1807" s="62"/>
      <c r="X1807" s="62"/>
    </row>
    <row r="1808" spans="21:24" x14ac:dyDescent="0.2">
      <c r="U1808" s="77"/>
      <c r="V1808" s="64"/>
      <c r="W1808" s="62"/>
      <c r="X1808" s="62"/>
    </row>
    <row r="1809" spans="21:24" x14ac:dyDescent="0.2">
      <c r="U1809" s="77"/>
      <c r="V1809" s="64"/>
      <c r="W1809" s="62"/>
      <c r="X1809" s="62"/>
    </row>
    <row r="1810" spans="21:24" x14ac:dyDescent="0.2">
      <c r="U1810" s="77"/>
      <c r="V1810" s="64"/>
      <c r="W1810" s="62"/>
      <c r="X1810" s="62"/>
    </row>
    <row r="1811" spans="21:24" x14ac:dyDescent="0.2">
      <c r="U1811" s="77"/>
      <c r="V1811" s="64"/>
      <c r="W1811" s="62"/>
      <c r="X1811" s="62"/>
    </row>
    <row r="1812" spans="21:24" x14ac:dyDescent="0.2">
      <c r="U1812" s="77"/>
      <c r="V1812" s="64"/>
      <c r="W1812" s="62"/>
      <c r="X1812" s="62"/>
    </row>
    <row r="1813" spans="21:24" x14ac:dyDescent="0.2">
      <c r="U1813" s="77"/>
      <c r="V1813" s="64"/>
      <c r="W1813" s="62"/>
      <c r="X1813" s="62"/>
    </row>
    <row r="1814" spans="21:24" x14ac:dyDescent="0.2">
      <c r="U1814" s="77"/>
      <c r="V1814" s="64"/>
      <c r="W1814" s="62"/>
      <c r="X1814" s="62"/>
    </row>
    <row r="1815" spans="21:24" x14ac:dyDescent="0.2">
      <c r="U1815" s="77"/>
      <c r="V1815" s="64"/>
      <c r="W1815" s="62"/>
      <c r="X1815" s="62"/>
    </row>
    <row r="1816" spans="21:24" x14ac:dyDescent="0.2">
      <c r="U1816" s="77"/>
      <c r="V1816" s="64"/>
      <c r="W1816" s="62"/>
      <c r="X1816" s="62"/>
    </row>
    <row r="1817" spans="21:24" x14ac:dyDescent="0.2">
      <c r="U1817" s="77"/>
      <c r="V1817" s="64"/>
      <c r="W1817" s="62"/>
      <c r="X1817" s="62"/>
    </row>
    <row r="1818" spans="21:24" x14ac:dyDescent="0.2">
      <c r="U1818" s="77"/>
      <c r="V1818" s="64"/>
      <c r="W1818" s="62"/>
      <c r="X1818" s="62"/>
    </row>
    <row r="1819" spans="21:24" x14ac:dyDescent="0.2">
      <c r="U1819" s="77"/>
      <c r="V1819" s="64"/>
      <c r="W1819" s="62"/>
      <c r="X1819" s="62"/>
    </row>
    <row r="1820" spans="21:24" x14ac:dyDescent="0.2">
      <c r="U1820" s="77"/>
      <c r="V1820" s="64"/>
      <c r="W1820" s="62"/>
      <c r="X1820" s="62"/>
    </row>
    <row r="1821" spans="21:24" x14ac:dyDescent="0.2">
      <c r="U1821" s="77"/>
      <c r="V1821" s="64"/>
      <c r="W1821" s="62"/>
      <c r="X1821" s="62"/>
    </row>
    <row r="1822" spans="21:24" x14ac:dyDescent="0.2">
      <c r="U1822" s="77"/>
      <c r="V1822" s="64"/>
      <c r="W1822" s="62"/>
      <c r="X1822" s="62"/>
    </row>
    <row r="1823" spans="21:24" x14ac:dyDescent="0.2">
      <c r="U1823" s="77"/>
      <c r="V1823" s="64"/>
      <c r="W1823" s="62"/>
      <c r="X1823" s="62"/>
    </row>
    <row r="1824" spans="21:24" x14ac:dyDescent="0.2">
      <c r="U1824" s="77"/>
      <c r="V1824" s="64"/>
      <c r="W1824" s="62"/>
      <c r="X1824" s="62"/>
    </row>
    <row r="1825" spans="21:24" x14ac:dyDescent="0.2">
      <c r="U1825" s="77"/>
      <c r="V1825" s="64"/>
      <c r="W1825" s="62"/>
      <c r="X1825" s="62"/>
    </row>
    <row r="1826" spans="21:24" x14ac:dyDescent="0.2">
      <c r="U1826" s="77"/>
      <c r="V1826" s="64"/>
      <c r="W1826" s="62"/>
      <c r="X1826" s="62"/>
    </row>
    <row r="1827" spans="21:24" x14ac:dyDescent="0.2">
      <c r="U1827" s="77"/>
      <c r="V1827" s="64"/>
      <c r="W1827" s="62"/>
      <c r="X1827" s="62"/>
    </row>
    <row r="1828" spans="21:24" x14ac:dyDescent="0.2">
      <c r="U1828" s="77"/>
      <c r="V1828" s="64"/>
      <c r="W1828" s="62"/>
      <c r="X1828" s="62"/>
    </row>
    <row r="1829" spans="21:24" x14ac:dyDescent="0.2">
      <c r="U1829" s="77"/>
      <c r="V1829" s="64"/>
      <c r="W1829" s="62"/>
      <c r="X1829" s="62"/>
    </row>
    <row r="1830" spans="21:24" x14ac:dyDescent="0.2">
      <c r="U1830" s="77"/>
      <c r="V1830" s="64"/>
      <c r="W1830" s="62"/>
      <c r="X1830" s="62"/>
    </row>
    <row r="1831" spans="21:24" x14ac:dyDescent="0.2">
      <c r="U1831" s="77"/>
      <c r="V1831" s="64"/>
      <c r="W1831" s="62"/>
      <c r="X1831" s="62"/>
    </row>
    <row r="1832" spans="21:24" x14ac:dyDescent="0.2">
      <c r="U1832" s="77"/>
      <c r="V1832" s="64"/>
      <c r="W1832" s="62"/>
      <c r="X1832" s="62"/>
    </row>
    <row r="1833" spans="21:24" x14ac:dyDescent="0.2">
      <c r="U1833" s="77"/>
      <c r="V1833" s="64"/>
      <c r="W1833" s="62"/>
      <c r="X1833" s="62"/>
    </row>
    <row r="1834" spans="21:24" x14ac:dyDescent="0.2">
      <c r="U1834" s="77"/>
      <c r="V1834" s="64"/>
      <c r="W1834" s="62"/>
      <c r="X1834" s="62"/>
    </row>
    <row r="1835" spans="21:24" x14ac:dyDescent="0.2">
      <c r="U1835" s="77"/>
      <c r="V1835" s="64"/>
      <c r="W1835" s="62"/>
      <c r="X1835" s="62"/>
    </row>
    <row r="1836" spans="21:24" x14ac:dyDescent="0.2">
      <c r="U1836" s="77"/>
      <c r="V1836" s="64"/>
      <c r="W1836" s="62"/>
      <c r="X1836" s="62"/>
    </row>
    <row r="1837" spans="21:24" x14ac:dyDescent="0.2">
      <c r="U1837" s="77"/>
      <c r="V1837" s="64"/>
      <c r="W1837" s="62"/>
      <c r="X1837" s="62"/>
    </row>
    <row r="1838" spans="21:24" x14ac:dyDescent="0.2">
      <c r="U1838" s="77"/>
      <c r="V1838" s="64"/>
      <c r="W1838" s="62"/>
      <c r="X1838" s="62"/>
    </row>
    <row r="1839" spans="21:24" x14ac:dyDescent="0.2">
      <c r="U1839" s="77"/>
      <c r="V1839" s="64"/>
      <c r="W1839" s="62"/>
      <c r="X1839" s="62"/>
    </row>
    <row r="1840" spans="21:24" x14ac:dyDescent="0.2">
      <c r="U1840" s="77"/>
      <c r="V1840" s="64"/>
      <c r="W1840" s="62"/>
      <c r="X1840" s="62"/>
    </row>
    <row r="1841" spans="21:24" x14ac:dyDescent="0.2">
      <c r="U1841" s="77"/>
      <c r="V1841" s="64"/>
      <c r="W1841" s="62"/>
      <c r="X1841" s="62"/>
    </row>
    <row r="1842" spans="21:24" x14ac:dyDescent="0.2">
      <c r="U1842" s="77"/>
      <c r="V1842" s="64"/>
      <c r="W1842" s="62"/>
      <c r="X1842" s="62"/>
    </row>
    <row r="1843" spans="21:24" x14ac:dyDescent="0.2">
      <c r="U1843" s="77"/>
      <c r="V1843" s="64"/>
      <c r="W1843" s="62"/>
      <c r="X1843" s="62"/>
    </row>
    <row r="1844" spans="21:24" x14ac:dyDescent="0.2">
      <c r="U1844" s="77"/>
      <c r="V1844" s="64"/>
      <c r="W1844" s="62"/>
      <c r="X1844" s="62"/>
    </row>
    <row r="1845" spans="21:24" x14ac:dyDescent="0.2">
      <c r="U1845" s="77"/>
      <c r="V1845" s="64"/>
      <c r="W1845" s="62"/>
      <c r="X1845" s="62"/>
    </row>
    <row r="1846" spans="21:24" x14ac:dyDescent="0.2">
      <c r="U1846" s="77"/>
      <c r="V1846" s="64"/>
      <c r="W1846" s="62"/>
      <c r="X1846" s="62"/>
    </row>
    <row r="1847" spans="21:24" x14ac:dyDescent="0.2">
      <c r="U1847" s="77"/>
      <c r="V1847" s="64"/>
      <c r="W1847" s="62"/>
      <c r="X1847" s="62"/>
    </row>
    <row r="1848" spans="21:24" x14ac:dyDescent="0.2">
      <c r="U1848" s="77"/>
      <c r="V1848" s="64"/>
      <c r="W1848" s="62"/>
      <c r="X1848" s="62"/>
    </row>
    <row r="1849" spans="21:24" x14ac:dyDescent="0.2">
      <c r="U1849" s="77"/>
      <c r="V1849" s="64"/>
      <c r="W1849" s="62"/>
      <c r="X1849" s="62"/>
    </row>
    <row r="1850" spans="21:24" x14ac:dyDescent="0.2">
      <c r="U1850" s="77"/>
      <c r="V1850" s="64"/>
      <c r="W1850" s="62"/>
      <c r="X1850" s="62"/>
    </row>
    <row r="1851" spans="21:24" x14ac:dyDescent="0.2">
      <c r="U1851" s="77"/>
      <c r="V1851" s="64"/>
      <c r="W1851" s="62"/>
      <c r="X1851" s="62"/>
    </row>
    <row r="1852" spans="21:24" x14ac:dyDescent="0.2">
      <c r="U1852" s="77"/>
      <c r="V1852" s="64"/>
      <c r="W1852" s="62"/>
      <c r="X1852" s="62"/>
    </row>
    <row r="1853" spans="21:24" x14ac:dyDescent="0.2">
      <c r="U1853" s="77"/>
      <c r="V1853" s="64"/>
      <c r="W1853" s="62"/>
      <c r="X1853" s="62"/>
    </row>
    <row r="1854" spans="21:24" x14ac:dyDescent="0.2">
      <c r="U1854" s="77"/>
      <c r="V1854" s="64"/>
      <c r="W1854" s="62"/>
      <c r="X1854" s="62"/>
    </row>
    <row r="1855" spans="21:24" x14ac:dyDescent="0.2">
      <c r="U1855" s="77"/>
      <c r="V1855" s="64"/>
      <c r="W1855" s="62"/>
      <c r="X1855" s="62"/>
    </row>
    <row r="1856" spans="21:24" x14ac:dyDescent="0.2">
      <c r="U1856" s="77"/>
      <c r="V1856" s="64"/>
      <c r="W1856" s="62"/>
      <c r="X1856" s="62"/>
    </row>
    <row r="1857" spans="21:24" x14ac:dyDescent="0.2">
      <c r="U1857" s="77"/>
      <c r="V1857" s="64"/>
      <c r="W1857" s="62"/>
      <c r="X1857" s="62"/>
    </row>
    <row r="1858" spans="21:24" x14ac:dyDescent="0.2">
      <c r="U1858" s="77"/>
      <c r="V1858" s="64"/>
      <c r="W1858" s="62"/>
      <c r="X1858" s="62"/>
    </row>
    <row r="1859" spans="21:24" x14ac:dyDescent="0.2">
      <c r="U1859" s="77"/>
      <c r="V1859" s="64"/>
      <c r="W1859" s="62"/>
      <c r="X1859" s="62"/>
    </row>
    <row r="1860" spans="21:24" x14ac:dyDescent="0.2">
      <c r="U1860" s="77"/>
      <c r="V1860" s="64"/>
      <c r="W1860" s="62"/>
      <c r="X1860" s="62"/>
    </row>
    <row r="1861" spans="21:24" x14ac:dyDescent="0.2">
      <c r="U1861" s="77"/>
      <c r="V1861" s="64"/>
      <c r="W1861" s="62"/>
      <c r="X1861" s="62"/>
    </row>
    <row r="1862" spans="21:24" x14ac:dyDescent="0.2">
      <c r="U1862" s="77"/>
      <c r="V1862" s="64"/>
      <c r="W1862" s="62"/>
      <c r="X1862" s="62"/>
    </row>
    <row r="1863" spans="21:24" x14ac:dyDescent="0.2">
      <c r="U1863" s="77"/>
      <c r="V1863" s="64"/>
      <c r="W1863" s="62"/>
      <c r="X1863" s="62"/>
    </row>
    <row r="1864" spans="21:24" x14ac:dyDescent="0.2">
      <c r="U1864" s="77"/>
      <c r="V1864" s="64"/>
      <c r="W1864" s="62"/>
      <c r="X1864" s="62"/>
    </row>
    <row r="1865" spans="21:24" x14ac:dyDescent="0.2">
      <c r="U1865" s="77"/>
      <c r="V1865" s="64"/>
      <c r="W1865" s="62"/>
      <c r="X1865" s="62"/>
    </row>
    <row r="1866" spans="21:24" x14ac:dyDescent="0.2">
      <c r="U1866" s="77"/>
      <c r="V1866" s="64"/>
      <c r="W1866" s="62"/>
      <c r="X1866" s="62"/>
    </row>
    <row r="1867" spans="21:24" x14ac:dyDescent="0.2">
      <c r="U1867" s="77"/>
      <c r="V1867" s="64"/>
      <c r="W1867" s="62"/>
      <c r="X1867" s="62"/>
    </row>
    <row r="1868" spans="21:24" x14ac:dyDescent="0.2">
      <c r="U1868" s="77"/>
      <c r="V1868" s="64"/>
      <c r="W1868" s="62"/>
      <c r="X1868" s="62"/>
    </row>
    <row r="1869" spans="21:24" x14ac:dyDescent="0.2">
      <c r="U1869" s="77"/>
      <c r="V1869" s="64"/>
      <c r="W1869" s="62"/>
      <c r="X1869" s="62"/>
    </row>
    <row r="1870" spans="21:24" x14ac:dyDescent="0.2">
      <c r="U1870" s="77"/>
      <c r="V1870" s="64"/>
      <c r="W1870" s="62"/>
      <c r="X1870" s="62"/>
    </row>
    <row r="1871" spans="21:24" x14ac:dyDescent="0.2">
      <c r="U1871" s="77"/>
      <c r="V1871" s="64"/>
      <c r="W1871" s="62"/>
      <c r="X1871" s="62"/>
    </row>
    <row r="1872" spans="21:24" x14ac:dyDescent="0.2">
      <c r="U1872" s="77"/>
      <c r="V1872" s="64"/>
      <c r="W1872" s="62"/>
      <c r="X1872" s="62"/>
    </row>
    <row r="1873" spans="21:24" x14ac:dyDescent="0.2">
      <c r="U1873" s="77"/>
      <c r="V1873" s="64"/>
      <c r="W1873" s="62"/>
      <c r="X1873" s="62"/>
    </row>
    <row r="1874" spans="21:24" x14ac:dyDescent="0.2">
      <c r="U1874" s="77"/>
      <c r="V1874" s="64"/>
      <c r="W1874" s="62"/>
      <c r="X1874" s="62"/>
    </row>
    <row r="1875" spans="21:24" x14ac:dyDescent="0.2">
      <c r="U1875" s="77"/>
      <c r="V1875" s="64"/>
      <c r="W1875" s="62"/>
      <c r="X1875" s="62"/>
    </row>
    <row r="1876" spans="21:24" x14ac:dyDescent="0.2">
      <c r="U1876" s="77"/>
      <c r="V1876" s="64"/>
      <c r="W1876" s="62"/>
      <c r="X1876" s="62"/>
    </row>
    <row r="1877" spans="21:24" x14ac:dyDescent="0.2">
      <c r="U1877" s="77"/>
      <c r="V1877" s="64"/>
      <c r="W1877" s="62"/>
      <c r="X1877" s="62"/>
    </row>
    <row r="1878" spans="21:24" x14ac:dyDescent="0.2">
      <c r="U1878" s="77"/>
      <c r="V1878" s="64"/>
      <c r="W1878" s="62"/>
      <c r="X1878" s="62"/>
    </row>
    <row r="1879" spans="21:24" x14ac:dyDescent="0.2">
      <c r="U1879" s="77"/>
      <c r="V1879" s="64"/>
      <c r="W1879" s="62"/>
      <c r="X1879" s="62"/>
    </row>
    <row r="1880" spans="21:24" x14ac:dyDescent="0.2">
      <c r="U1880" s="77"/>
      <c r="V1880" s="64"/>
      <c r="W1880" s="62"/>
      <c r="X1880" s="62"/>
    </row>
    <row r="1881" spans="21:24" x14ac:dyDescent="0.2">
      <c r="U1881" s="77"/>
      <c r="V1881" s="64"/>
      <c r="W1881" s="62"/>
      <c r="X1881" s="62"/>
    </row>
    <row r="1882" spans="21:24" x14ac:dyDescent="0.2">
      <c r="U1882" s="77"/>
      <c r="V1882" s="64"/>
      <c r="W1882" s="62"/>
      <c r="X1882" s="62"/>
    </row>
    <row r="1883" spans="21:24" x14ac:dyDescent="0.2">
      <c r="U1883" s="77"/>
      <c r="V1883" s="64"/>
      <c r="W1883" s="62"/>
      <c r="X1883" s="62"/>
    </row>
    <row r="1884" spans="21:24" x14ac:dyDescent="0.2">
      <c r="U1884" s="77"/>
      <c r="V1884" s="64"/>
      <c r="W1884" s="62"/>
      <c r="X1884" s="62"/>
    </row>
    <row r="1885" spans="21:24" x14ac:dyDescent="0.2">
      <c r="U1885" s="77"/>
      <c r="V1885" s="64"/>
      <c r="W1885" s="62"/>
      <c r="X1885" s="62"/>
    </row>
    <row r="1886" spans="21:24" x14ac:dyDescent="0.2">
      <c r="U1886" s="77"/>
      <c r="V1886" s="64"/>
      <c r="W1886" s="62"/>
      <c r="X1886" s="62"/>
    </row>
    <row r="1887" spans="21:24" x14ac:dyDescent="0.2">
      <c r="U1887" s="77"/>
      <c r="V1887" s="64"/>
      <c r="W1887" s="62"/>
      <c r="X1887" s="62"/>
    </row>
    <row r="1888" spans="21:24" x14ac:dyDescent="0.2">
      <c r="U1888" s="77"/>
      <c r="V1888" s="64"/>
      <c r="W1888" s="62"/>
      <c r="X1888" s="62"/>
    </row>
    <row r="1889" spans="21:24" x14ac:dyDescent="0.2">
      <c r="U1889" s="77"/>
      <c r="V1889" s="64"/>
      <c r="W1889" s="62"/>
      <c r="X1889" s="62"/>
    </row>
    <row r="1890" spans="21:24" x14ac:dyDescent="0.2">
      <c r="U1890" s="77"/>
      <c r="V1890" s="64"/>
      <c r="W1890" s="62"/>
      <c r="X1890" s="62"/>
    </row>
    <row r="1891" spans="21:24" x14ac:dyDescent="0.2">
      <c r="U1891" s="77"/>
      <c r="V1891" s="64"/>
      <c r="W1891" s="62"/>
      <c r="X1891" s="62"/>
    </row>
    <row r="1892" spans="21:24" x14ac:dyDescent="0.2">
      <c r="U1892" s="77"/>
      <c r="V1892" s="64"/>
      <c r="W1892" s="62"/>
      <c r="X1892" s="62"/>
    </row>
    <row r="1893" spans="21:24" x14ac:dyDescent="0.2">
      <c r="U1893" s="77"/>
      <c r="V1893" s="64"/>
      <c r="W1893" s="62"/>
      <c r="X1893" s="62"/>
    </row>
    <row r="1894" spans="21:24" x14ac:dyDescent="0.2">
      <c r="U1894" s="77"/>
      <c r="V1894" s="64"/>
      <c r="W1894" s="62"/>
      <c r="X1894" s="62"/>
    </row>
    <row r="1895" spans="21:24" x14ac:dyDescent="0.2">
      <c r="U1895" s="77"/>
      <c r="V1895" s="64"/>
      <c r="W1895" s="62"/>
      <c r="X1895" s="62"/>
    </row>
    <row r="1896" spans="21:24" x14ac:dyDescent="0.2">
      <c r="U1896" s="77"/>
      <c r="V1896" s="64"/>
      <c r="W1896" s="62"/>
      <c r="X1896" s="62"/>
    </row>
    <row r="1897" spans="21:24" x14ac:dyDescent="0.2">
      <c r="U1897" s="77"/>
      <c r="V1897" s="64"/>
      <c r="W1897" s="62"/>
      <c r="X1897" s="62"/>
    </row>
    <row r="1898" spans="21:24" x14ac:dyDescent="0.2">
      <c r="U1898" s="77"/>
      <c r="V1898" s="64"/>
      <c r="W1898" s="62"/>
      <c r="X1898" s="62"/>
    </row>
    <row r="1899" spans="21:24" x14ac:dyDescent="0.2">
      <c r="U1899" s="77"/>
      <c r="V1899" s="64"/>
      <c r="W1899" s="62"/>
      <c r="X1899" s="62"/>
    </row>
    <row r="1900" spans="21:24" x14ac:dyDescent="0.2">
      <c r="U1900" s="77"/>
      <c r="V1900" s="64"/>
      <c r="W1900" s="62"/>
      <c r="X1900" s="62"/>
    </row>
    <row r="1901" spans="21:24" x14ac:dyDescent="0.2">
      <c r="U1901" s="77"/>
      <c r="V1901" s="64"/>
      <c r="W1901" s="62"/>
      <c r="X1901" s="62"/>
    </row>
    <row r="1902" spans="21:24" x14ac:dyDescent="0.2">
      <c r="U1902" s="77"/>
      <c r="V1902" s="64"/>
      <c r="W1902" s="62"/>
      <c r="X1902" s="62"/>
    </row>
    <row r="1903" spans="21:24" x14ac:dyDescent="0.2">
      <c r="U1903" s="77"/>
      <c r="V1903" s="64"/>
      <c r="W1903" s="62"/>
      <c r="X1903" s="62"/>
    </row>
    <row r="1904" spans="21:24" x14ac:dyDescent="0.2">
      <c r="U1904" s="77"/>
      <c r="V1904" s="64"/>
      <c r="W1904" s="62"/>
      <c r="X1904" s="62"/>
    </row>
    <row r="1905" spans="21:24" x14ac:dyDescent="0.2">
      <c r="U1905" s="77"/>
      <c r="V1905" s="64"/>
      <c r="W1905" s="62"/>
      <c r="X1905" s="62"/>
    </row>
    <row r="1906" spans="21:24" x14ac:dyDescent="0.2">
      <c r="U1906" s="77"/>
      <c r="V1906" s="64"/>
      <c r="W1906" s="62"/>
      <c r="X1906" s="62"/>
    </row>
    <row r="1907" spans="21:24" x14ac:dyDescent="0.2">
      <c r="U1907" s="77"/>
      <c r="V1907" s="64"/>
      <c r="W1907" s="62"/>
      <c r="X1907" s="62"/>
    </row>
    <row r="1908" spans="21:24" x14ac:dyDescent="0.2">
      <c r="U1908" s="77"/>
      <c r="V1908" s="64"/>
      <c r="W1908" s="62"/>
      <c r="X1908" s="62"/>
    </row>
    <row r="1909" spans="21:24" x14ac:dyDescent="0.2">
      <c r="U1909" s="77"/>
      <c r="V1909" s="64"/>
      <c r="W1909" s="62"/>
      <c r="X1909" s="62"/>
    </row>
    <row r="1910" spans="21:24" x14ac:dyDescent="0.2">
      <c r="U1910" s="77"/>
      <c r="V1910" s="64"/>
      <c r="W1910" s="62"/>
      <c r="X1910" s="62"/>
    </row>
    <row r="1911" spans="21:24" x14ac:dyDescent="0.2">
      <c r="U1911" s="77"/>
      <c r="V1911" s="64"/>
      <c r="W1911" s="62"/>
      <c r="X1911" s="62"/>
    </row>
    <row r="1912" spans="21:24" x14ac:dyDescent="0.2">
      <c r="U1912" s="77"/>
      <c r="V1912" s="64"/>
      <c r="W1912" s="62"/>
      <c r="X1912" s="62"/>
    </row>
    <row r="1913" spans="21:24" x14ac:dyDescent="0.2">
      <c r="U1913" s="77"/>
      <c r="V1913" s="64"/>
      <c r="W1913" s="62"/>
      <c r="X1913" s="62"/>
    </row>
    <row r="1914" spans="21:24" x14ac:dyDescent="0.2">
      <c r="U1914" s="77"/>
      <c r="V1914" s="64"/>
      <c r="W1914" s="62"/>
      <c r="X1914" s="62"/>
    </row>
    <row r="1915" spans="21:24" x14ac:dyDescent="0.2">
      <c r="U1915" s="77"/>
      <c r="V1915" s="64"/>
      <c r="W1915" s="62"/>
      <c r="X1915" s="62"/>
    </row>
    <row r="1916" spans="21:24" x14ac:dyDescent="0.2">
      <c r="U1916" s="77"/>
      <c r="V1916" s="64"/>
      <c r="W1916" s="62"/>
      <c r="X1916" s="62"/>
    </row>
    <row r="1917" spans="21:24" x14ac:dyDescent="0.2">
      <c r="U1917" s="77"/>
      <c r="V1917" s="64"/>
      <c r="W1917" s="62"/>
      <c r="X1917" s="62"/>
    </row>
    <row r="1918" spans="21:24" x14ac:dyDescent="0.2">
      <c r="U1918" s="77"/>
      <c r="V1918" s="64"/>
      <c r="W1918" s="62"/>
      <c r="X1918" s="62"/>
    </row>
    <row r="1919" spans="21:24" x14ac:dyDescent="0.2">
      <c r="U1919" s="77"/>
      <c r="V1919" s="64"/>
      <c r="W1919" s="62"/>
      <c r="X1919" s="62"/>
    </row>
    <row r="1920" spans="21:24" x14ac:dyDescent="0.2">
      <c r="U1920" s="77"/>
      <c r="V1920" s="64"/>
      <c r="W1920" s="62"/>
      <c r="X1920" s="62"/>
    </row>
    <row r="1921" spans="21:24" x14ac:dyDescent="0.2">
      <c r="U1921" s="77"/>
      <c r="V1921" s="64"/>
      <c r="W1921" s="62"/>
      <c r="X1921" s="62"/>
    </row>
    <row r="1922" spans="21:24" x14ac:dyDescent="0.2">
      <c r="U1922" s="77"/>
      <c r="V1922" s="64"/>
      <c r="W1922" s="62"/>
      <c r="X1922" s="62"/>
    </row>
    <row r="1923" spans="21:24" x14ac:dyDescent="0.2">
      <c r="U1923" s="77"/>
      <c r="V1923" s="64"/>
      <c r="W1923" s="62"/>
      <c r="X1923" s="62"/>
    </row>
    <row r="1924" spans="21:24" x14ac:dyDescent="0.2">
      <c r="U1924" s="77"/>
      <c r="V1924" s="64"/>
      <c r="W1924" s="62"/>
      <c r="X1924" s="62"/>
    </row>
    <row r="1925" spans="21:24" x14ac:dyDescent="0.2">
      <c r="U1925" s="77"/>
      <c r="V1925" s="64"/>
      <c r="W1925" s="62"/>
      <c r="X1925" s="62"/>
    </row>
    <row r="1926" spans="21:24" x14ac:dyDescent="0.2">
      <c r="U1926" s="77"/>
      <c r="V1926" s="64"/>
      <c r="W1926" s="62"/>
      <c r="X1926" s="62"/>
    </row>
    <row r="1927" spans="21:24" x14ac:dyDescent="0.2">
      <c r="U1927" s="77"/>
      <c r="V1927" s="64"/>
      <c r="W1927" s="62"/>
      <c r="X1927" s="62"/>
    </row>
    <row r="1928" spans="21:24" x14ac:dyDescent="0.2">
      <c r="U1928" s="77"/>
      <c r="V1928" s="64"/>
      <c r="W1928" s="62"/>
      <c r="X1928" s="62"/>
    </row>
    <row r="1929" spans="21:24" x14ac:dyDescent="0.2">
      <c r="U1929" s="77"/>
      <c r="V1929" s="64"/>
      <c r="W1929" s="62"/>
      <c r="X1929" s="62"/>
    </row>
    <row r="1930" spans="21:24" x14ac:dyDescent="0.2">
      <c r="U1930" s="77"/>
      <c r="V1930" s="64"/>
      <c r="W1930" s="62"/>
      <c r="X1930" s="62"/>
    </row>
    <row r="1931" spans="21:24" x14ac:dyDescent="0.2">
      <c r="U1931" s="77"/>
      <c r="V1931" s="64"/>
      <c r="W1931" s="62"/>
      <c r="X1931" s="62"/>
    </row>
    <row r="1932" spans="21:24" x14ac:dyDescent="0.2">
      <c r="U1932" s="77"/>
      <c r="V1932" s="64"/>
      <c r="W1932" s="62"/>
      <c r="X1932" s="62"/>
    </row>
    <row r="1933" spans="21:24" x14ac:dyDescent="0.2">
      <c r="U1933" s="77"/>
      <c r="V1933" s="64"/>
      <c r="W1933" s="62"/>
      <c r="X1933" s="62"/>
    </row>
    <row r="1934" spans="21:24" x14ac:dyDescent="0.2">
      <c r="U1934" s="77"/>
      <c r="V1934" s="64"/>
      <c r="W1934" s="62"/>
      <c r="X1934" s="62"/>
    </row>
    <row r="1935" spans="21:24" x14ac:dyDescent="0.2">
      <c r="U1935" s="77"/>
      <c r="V1935" s="64"/>
      <c r="W1935" s="62"/>
      <c r="X1935" s="62"/>
    </row>
    <row r="1936" spans="21:24" x14ac:dyDescent="0.2">
      <c r="U1936" s="77"/>
      <c r="V1936" s="64"/>
      <c r="W1936" s="62"/>
      <c r="X1936" s="62"/>
    </row>
    <row r="1937" spans="21:24" x14ac:dyDescent="0.2">
      <c r="U1937" s="77"/>
      <c r="V1937" s="64"/>
      <c r="W1937" s="62"/>
      <c r="X1937" s="62"/>
    </row>
    <row r="1938" spans="21:24" x14ac:dyDescent="0.2">
      <c r="U1938" s="77"/>
      <c r="V1938" s="64"/>
      <c r="W1938" s="62"/>
      <c r="X1938" s="62"/>
    </row>
    <row r="1939" spans="21:24" x14ac:dyDescent="0.2">
      <c r="U1939" s="77"/>
      <c r="V1939" s="64"/>
      <c r="W1939" s="62"/>
      <c r="X1939" s="62"/>
    </row>
    <row r="1940" spans="21:24" x14ac:dyDescent="0.2">
      <c r="U1940" s="77"/>
      <c r="V1940" s="64"/>
      <c r="W1940" s="62"/>
      <c r="X1940" s="62"/>
    </row>
    <row r="1941" spans="21:24" x14ac:dyDescent="0.2">
      <c r="U1941" s="77"/>
      <c r="V1941" s="64"/>
      <c r="W1941" s="62"/>
      <c r="X1941" s="62"/>
    </row>
    <row r="1942" spans="21:24" x14ac:dyDescent="0.2">
      <c r="U1942" s="77"/>
      <c r="V1942" s="64"/>
      <c r="W1942" s="62"/>
      <c r="X1942" s="62"/>
    </row>
    <row r="1943" spans="21:24" x14ac:dyDescent="0.2">
      <c r="U1943" s="77"/>
      <c r="V1943" s="64"/>
      <c r="W1943" s="62"/>
      <c r="X1943" s="62"/>
    </row>
    <row r="1944" spans="21:24" x14ac:dyDescent="0.2">
      <c r="U1944" s="77"/>
      <c r="V1944" s="64"/>
      <c r="W1944" s="62"/>
      <c r="X1944" s="62"/>
    </row>
    <row r="1945" spans="21:24" x14ac:dyDescent="0.2">
      <c r="U1945" s="77"/>
      <c r="V1945" s="64"/>
      <c r="W1945" s="62"/>
      <c r="X1945" s="62"/>
    </row>
    <row r="1946" spans="21:24" x14ac:dyDescent="0.2">
      <c r="U1946" s="77"/>
      <c r="V1946" s="64"/>
      <c r="W1946" s="62"/>
      <c r="X1946" s="62"/>
    </row>
    <row r="1947" spans="21:24" x14ac:dyDescent="0.2">
      <c r="U1947" s="77"/>
      <c r="V1947" s="64"/>
      <c r="W1947" s="62"/>
      <c r="X1947" s="62"/>
    </row>
    <row r="1948" spans="21:24" x14ac:dyDescent="0.2">
      <c r="U1948" s="77"/>
      <c r="V1948" s="64"/>
      <c r="W1948" s="62"/>
      <c r="X1948" s="62"/>
    </row>
    <row r="1949" spans="21:24" x14ac:dyDescent="0.2">
      <c r="U1949" s="77"/>
      <c r="V1949" s="64"/>
      <c r="W1949" s="62"/>
      <c r="X1949" s="62"/>
    </row>
    <row r="1950" spans="21:24" x14ac:dyDescent="0.2">
      <c r="U1950" s="77"/>
      <c r="V1950" s="64"/>
      <c r="W1950" s="62"/>
      <c r="X1950" s="62"/>
    </row>
    <row r="1951" spans="21:24" x14ac:dyDescent="0.2">
      <c r="U1951" s="77"/>
      <c r="V1951" s="64"/>
      <c r="W1951" s="62"/>
      <c r="X1951" s="62"/>
    </row>
    <row r="1952" spans="21:24" x14ac:dyDescent="0.2">
      <c r="U1952" s="77"/>
      <c r="V1952" s="64"/>
      <c r="W1952" s="62"/>
      <c r="X1952" s="62"/>
    </row>
    <row r="1953" spans="21:24" x14ac:dyDescent="0.2">
      <c r="U1953" s="77"/>
      <c r="V1953" s="64"/>
      <c r="W1953" s="62"/>
      <c r="X1953" s="62"/>
    </row>
    <row r="1954" spans="21:24" x14ac:dyDescent="0.2">
      <c r="U1954" s="77"/>
      <c r="V1954" s="64"/>
      <c r="W1954" s="62"/>
      <c r="X1954" s="62"/>
    </row>
    <row r="1955" spans="21:24" x14ac:dyDescent="0.2">
      <c r="U1955" s="77"/>
      <c r="V1955" s="64"/>
      <c r="W1955" s="62"/>
      <c r="X1955" s="62"/>
    </row>
    <row r="1956" spans="21:24" x14ac:dyDescent="0.2">
      <c r="U1956" s="77"/>
      <c r="V1956" s="64"/>
      <c r="W1956" s="62"/>
      <c r="X1956" s="62"/>
    </row>
    <row r="1957" spans="21:24" x14ac:dyDescent="0.2">
      <c r="U1957" s="77"/>
      <c r="V1957" s="64"/>
      <c r="W1957" s="62"/>
      <c r="X1957" s="62"/>
    </row>
    <row r="1958" spans="21:24" x14ac:dyDescent="0.2">
      <c r="U1958" s="77"/>
      <c r="V1958" s="64"/>
      <c r="W1958" s="62"/>
      <c r="X1958" s="62"/>
    </row>
    <row r="1959" spans="21:24" x14ac:dyDescent="0.2">
      <c r="U1959" s="77"/>
      <c r="V1959" s="64"/>
      <c r="W1959" s="62"/>
      <c r="X1959" s="62"/>
    </row>
    <row r="1960" spans="21:24" x14ac:dyDescent="0.2">
      <c r="U1960" s="77"/>
      <c r="V1960" s="64"/>
      <c r="W1960" s="62"/>
      <c r="X1960" s="62"/>
    </row>
    <row r="1961" spans="21:24" x14ac:dyDescent="0.2">
      <c r="U1961" s="77"/>
      <c r="V1961" s="64"/>
      <c r="W1961" s="62"/>
      <c r="X1961" s="62"/>
    </row>
    <row r="1962" spans="21:24" x14ac:dyDescent="0.2">
      <c r="U1962" s="77"/>
      <c r="V1962" s="64"/>
      <c r="W1962" s="62"/>
      <c r="X1962" s="62"/>
    </row>
    <row r="1963" spans="21:24" x14ac:dyDescent="0.2">
      <c r="U1963" s="77"/>
      <c r="V1963" s="64"/>
      <c r="W1963" s="62"/>
      <c r="X1963" s="62"/>
    </row>
    <row r="1964" spans="21:24" x14ac:dyDescent="0.2">
      <c r="U1964" s="77"/>
      <c r="V1964" s="64"/>
      <c r="W1964" s="62"/>
      <c r="X1964" s="62"/>
    </row>
    <row r="1965" spans="21:24" x14ac:dyDescent="0.2">
      <c r="U1965" s="77"/>
      <c r="V1965" s="64"/>
      <c r="W1965" s="62"/>
      <c r="X1965" s="62"/>
    </row>
    <row r="1966" spans="21:24" x14ac:dyDescent="0.2">
      <c r="U1966" s="77"/>
      <c r="V1966" s="64"/>
      <c r="W1966" s="62"/>
      <c r="X1966" s="62"/>
    </row>
    <row r="1967" spans="21:24" x14ac:dyDescent="0.2">
      <c r="U1967" s="77"/>
      <c r="V1967" s="64"/>
      <c r="W1967" s="62"/>
      <c r="X1967" s="62"/>
    </row>
    <row r="1968" spans="21:24" x14ac:dyDescent="0.2">
      <c r="U1968" s="77"/>
      <c r="V1968" s="64"/>
      <c r="W1968" s="62"/>
      <c r="X1968" s="62"/>
    </row>
    <row r="1969" spans="21:24" x14ac:dyDescent="0.2">
      <c r="U1969" s="77"/>
      <c r="V1969" s="64"/>
      <c r="W1969" s="62"/>
      <c r="X1969" s="62"/>
    </row>
    <row r="1970" spans="21:24" x14ac:dyDescent="0.2">
      <c r="U1970" s="77"/>
      <c r="V1970" s="64"/>
      <c r="W1970" s="62"/>
      <c r="X1970" s="62"/>
    </row>
    <row r="1971" spans="21:24" x14ac:dyDescent="0.2">
      <c r="U1971" s="77"/>
      <c r="V1971" s="64"/>
      <c r="W1971" s="62"/>
      <c r="X1971" s="62"/>
    </row>
    <row r="1972" spans="21:24" x14ac:dyDescent="0.2">
      <c r="U1972" s="77"/>
      <c r="V1972" s="64"/>
      <c r="W1972" s="62"/>
      <c r="X1972" s="62"/>
    </row>
    <row r="1973" spans="21:24" x14ac:dyDescent="0.2">
      <c r="U1973" s="77"/>
      <c r="V1973" s="64"/>
      <c r="W1973" s="62"/>
      <c r="X1973" s="62"/>
    </row>
    <row r="1974" spans="21:24" x14ac:dyDescent="0.2">
      <c r="U1974" s="77"/>
      <c r="V1974" s="64"/>
      <c r="W1974" s="62"/>
      <c r="X1974" s="62"/>
    </row>
    <row r="1975" spans="21:24" x14ac:dyDescent="0.2">
      <c r="U1975" s="77"/>
      <c r="V1975" s="64"/>
      <c r="W1975" s="62"/>
      <c r="X1975" s="62"/>
    </row>
    <row r="1976" spans="21:24" x14ac:dyDescent="0.2">
      <c r="U1976" s="77"/>
      <c r="V1976" s="64"/>
      <c r="W1976" s="62"/>
      <c r="X1976" s="62"/>
    </row>
    <row r="1977" spans="21:24" x14ac:dyDescent="0.2">
      <c r="U1977" s="77"/>
      <c r="V1977" s="64"/>
      <c r="W1977" s="62"/>
      <c r="X1977" s="62"/>
    </row>
    <row r="1978" spans="21:24" x14ac:dyDescent="0.2">
      <c r="U1978" s="77"/>
      <c r="V1978" s="64"/>
      <c r="W1978" s="62"/>
      <c r="X1978" s="62"/>
    </row>
    <row r="1979" spans="21:24" x14ac:dyDescent="0.2">
      <c r="U1979" s="77"/>
      <c r="V1979" s="64"/>
      <c r="W1979" s="62"/>
      <c r="X1979" s="62"/>
    </row>
    <row r="1980" spans="21:24" x14ac:dyDescent="0.2">
      <c r="U1980" s="77"/>
      <c r="V1980" s="64"/>
      <c r="W1980" s="62"/>
      <c r="X1980" s="62"/>
    </row>
    <row r="1981" spans="21:24" x14ac:dyDescent="0.2">
      <c r="U1981" s="77"/>
      <c r="V1981" s="64"/>
      <c r="W1981" s="62"/>
      <c r="X1981" s="62"/>
    </row>
    <row r="1982" spans="21:24" x14ac:dyDescent="0.2">
      <c r="U1982" s="77"/>
      <c r="V1982" s="64"/>
      <c r="W1982" s="62"/>
      <c r="X1982" s="62"/>
    </row>
    <row r="1983" spans="21:24" x14ac:dyDescent="0.2">
      <c r="U1983" s="77"/>
      <c r="V1983" s="64"/>
      <c r="W1983" s="62"/>
      <c r="X1983" s="62"/>
    </row>
    <row r="1984" spans="21:24" x14ac:dyDescent="0.2">
      <c r="U1984" s="77"/>
      <c r="V1984" s="64"/>
      <c r="W1984" s="62"/>
      <c r="X1984" s="62"/>
    </row>
    <row r="1985" spans="21:24" x14ac:dyDescent="0.2">
      <c r="U1985" s="77"/>
      <c r="V1985" s="64"/>
      <c r="W1985" s="62"/>
      <c r="X1985" s="62"/>
    </row>
    <row r="1986" spans="21:24" x14ac:dyDescent="0.2">
      <c r="U1986" s="77"/>
      <c r="V1986" s="64"/>
      <c r="W1986" s="62"/>
      <c r="X1986" s="62"/>
    </row>
    <row r="1987" spans="21:24" x14ac:dyDescent="0.2">
      <c r="U1987" s="77"/>
      <c r="V1987" s="64"/>
      <c r="W1987" s="62"/>
      <c r="X1987" s="62"/>
    </row>
    <row r="1988" spans="21:24" x14ac:dyDescent="0.2">
      <c r="U1988" s="77"/>
      <c r="V1988" s="64"/>
      <c r="W1988" s="62"/>
      <c r="X1988" s="62"/>
    </row>
    <row r="1989" spans="21:24" x14ac:dyDescent="0.2">
      <c r="U1989" s="77"/>
      <c r="V1989" s="64"/>
      <c r="W1989" s="62"/>
      <c r="X1989" s="62"/>
    </row>
    <row r="1990" spans="21:24" x14ac:dyDescent="0.2">
      <c r="U1990" s="77"/>
      <c r="V1990" s="64"/>
      <c r="W1990" s="62"/>
      <c r="X1990" s="62"/>
    </row>
    <row r="1991" spans="21:24" x14ac:dyDescent="0.2">
      <c r="U1991" s="77"/>
      <c r="V1991" s="64"/>
      <c r="W1991" s="62"/>
      <c r="X1991" s="62"/>
    </row>
    <row r="1992" spans="21:24" x14ac:dyDescent="0.2">
      <c r="U1992" s="77"/>
      <c r="V1992" s="64"/>
      <c r="W1992" s="62"/>
      <c r="X1992" s="62"/>
    </row>
    <row r="1993" spans="21:24" x14ac:dyDescent="0.2">
      <c r="U1993" s="77"/>
      <c r="V1993" s="64"/>
      <c r="W1993" s="62"/>
      <c r="X1993" s="62"/>
    </row>
    <row r="1994" spans="21:24" x14ac:dyDescent="0.2">
      <c r="U1994" s="77"/>
      <c r="V1994" s="64"/>
      <c r="W1994" s="62"/>
      <c r="X1994" s="62"/>
    </row>
    <row r="1995" spans="21:24" x14ac:dyDescent="0.2">
      <c r="U1995" s="77"/>
      <c r="V1995" s="64"/>
      <c r="W1995" s="62"/>
      <c r="X1995" s="62"/>
    </row>
    <row r="1996" spans="21:24" x14ac:dyDescent="0.2">
      <c r="U1996" s="77"/>
      <c r="V1996" s="64"/>
      <c r="W1996" s="62"/>
      <c r="X1996" s="62"/>
    </row>
    <row r="1997" spans="21:24" x14ac:dyDescent="0.2">
      <c r="U1997" s="77"/>
      <c r="V1997" s="64"/>
      <c r="W1997" s="62"/>
      <c r="X1997" s="62"/>
    </row>
    <row r="1998" spans="21:24" x14ac:dyDescent="0.2">
      <c r="U1998" s="77"/>
      <c r="V1998" s="64"/>
      <c r="W1998" s="62"/>
      <c r="X1998" s="62"/>
    </row>
    <row r="1999" spans="21:24" x14ac:dyDescent="0.2">
      <c r="U1999" s="77"/>
      <c r="V1999" s="64"/>
      <c r="W1999" s="62"/>
      <c r="X1999" s="62"/>
    </row>
    <row r="2000" spans="21:24" x14ac:dyDescent="0.2">
      <c r="U2000" s="77"/>
      <c r="V2000" s="64"/>
      <c r="W2000" s="62"/>
      <c r="X2000" s="62"/>
    </row>
    <row r="2001" spans="21:24" x14ac:dyDescent="0.2">
      <c r="U2001" s="77"/>
      <c r="V2001" s="64"/>
      <c r="W2001" s="62"/>
      <c r="X2001" s="62"/>
    </row>
    <row r="2002" spans="21:24" x14ac:dyDescent="0.2">
      <c r="U2002" s="77"/>
      <c r="V2002" s="64"/>
      <c r="W2002" s="62"/>
      <c r="X2002" s="62"/>
    </row>
    <row r="2003" spans="21:24" x14ac:dyDescent="0.2">
      <c r="U2003" s="77"/>
      <c r="V2003" s="64"/>
      <c r="W2003" s="62"/>
      <c r="X2003" s="62"/>
    </row>
    <row r="2004" spans="21:24" x14ac:dyDescent="0.2">
      <c r="U2004" s="77"/>
      <c r="V2004" s="64"/>
      <c r="W2004" s="62"/>
      <c r="X2004" s="62"/>
    </row>
    <row r="2005" spans="21:24" x14ac:dyDescent="0.2">
      <c r="U2005" s="77"/>
      <c r="V2005" s="64"/>
      <c r="W2005" s="62"/>
      <c r="X2005" s="62"/>
    </row>
    <row r="2006" spans="21:24" x14ac:dyDescent="0.2">
      <c r="U2006" s="77"/>
      <c r="V2006" s="64"/>
      <c r="W2006" s="62"/>
      <c r="X2006" s="62"/>
    </row>
    <row r="2007" spans="21:24" x14ac:dyDescent="0.2">
      <c r="U2007" s="77"/>
      <c r="V2007" s="64"/>
      <c r="W2007" s="62"/>
      <c r="X2007" s="62"/>
    </row>
    <row r="2008" spans="21:24" x14ac:dyDescent="0.2">
      <c r="U2008" s="77"/>
      <c r="V2008" s="64"/>
      <c r="W2008" s="62"/>
      <c r="X2008" s="62"/>
    </row>
    <row r="2009" spans="21:24" x14ac:dyDescent="0.2">
      <c r="U2009" s="77"/>
      <c r="V2009" s="64"/>
      <c r="W2009" s="62"/>
      <c r="X2009" s="62"/>
    </row>
    <row r="2010" spans="21:24" x14ac:dyDescent="0.2">
      <c r="U2010" s="77"/>
      <c r="V2010" s="64"/>
      <c r="W2010" s="62"/>
      <c r="X2010" s="62"/>
    </row>
    <row r="2011" spans="21:24" x14ac:dyDescent="0.2">
      <c r="U2011" s="77"/>
      <c r="V2011" s="64"/>
      <c r="W2011" s="62"/>
      <c r="X2011" s="62"/>
    </row>
    <row r="2012" spans="21:24" x14ac:dyDescent="0.2">
      <c r="U2012" s="77"/>
      <c r="V2012" s="64"/>
      <c r="W2012" s="62"/>
      <c r="X2012" s="62"/>
    </row>
    <row r="2013" spans="21:24" x14ac:dyDescent="0.2">
      <c r="U2013" s="77"/>
      <c r="V2013" s="64"/>
      <c r="W2013" s="62"/>
      <c r="X2013" s="62"/>
    </row>
    <row r="2014" spans="21:24" x14ac:dyDescent="0.2">
      <c r="U2014" s="77"/>
      <c r="V2014" s="64"/>
      <c r="W2014" s="62"/>
      <c r="X2014" s="62"/>
    </row>
    <row r="2015" spans="21:24" x14ac:dyDescent="0.2">
      <c r="U2015" s="77"/>
      <c r="V2015" s="64"/>
      <c r="W2015" s="62"/>
      <c r="X2015" s="62"/>
    </row>
    <row r="2016" spans="21:24" x14ac:dyDescent="0.2">
      <c r="U2016" s="77"/>
      <c r="V2016" s="64"/>
      <c r="W2016" s="62"/>
      <c r="X2016" s="62"/>
    </row>
    <row r="2017" spans="21:24" x14ac:dyDescent="0.2">
      <c r="U2017" s="77"/>
      <c r="V2017" s="64"/>
      <c r="W2017" s="62"/>
      <c r="X2017" s="62"/>
    </row>
    <row r="2018" spans="21:24" x14ac:dyDescent="0.2">
      <c r="U2018" s="77"/>
      <c r="V2018" s="64"/>
      <c r="W2018" s="62"/>
      <c r="X2018" s="62"/>
    </row>
    <row r="2019" spans="21:24" x14ac:dyDescent="0.2">
      <c r="U2019" s="77"/>
      <c r="V2019" s="64"/>
      <c r="W2019" s="62"/>
      <c r="X2019" s="62"/>
    </row>
    <row r="2020" spans="21:24" x14ac:dyDescent="0.2">
      <c r="U2020" s="77"/>
      <c r="V2020" s="64"/>
      <c r="W2020" s="62"/>
      <c r="X2020" s="62"/>
    </row>
    <row r="2021" spans="21:24" x14ac:dyDescent="0.2">
      <c r="U2021" s="77"/>
      <c r="V2021" s="64"/>
      <c r="W2021" s="62"/>
      <c r="X2021" s="62"/>
    </row>
    <row r="2022" spans="21:24" x14ac:dyDescent="0.2">
      <c r="U2022" s="77"/>
      <c r="V2022" s="64"/>
      <c r="W2022" s="62"/>
      <c r="X2022" s="62"/>
    </row>
    <row r="2023" spans="21:24" x14ac:dyDescent="0.2">
      <c r="U2023" s="77"/>
      <c r="V2023" s="64"/>
      <c r="W2023" s="62"/>
      <c r="X2023" s="62"/>
    </row>
    <row r="2024" spans="21:24" x14ac:dyDescent="0.2">
      <c r="U2024" s="77"/>
      <c r="V2024" s="64"/>
      <c r="W2024" s="62"/>
      <c r="X2024" s="62"/>
    </row>
    <row r="2025" spans="21:24" x14ac:dyDescent="0.2">
      <c r="U2025" s="77"/>
      <c r="V2025" s="64"/>
      <c r="W2025" s="62"/>
      <c r="X2025" s="62"/>
    </row>
    <row r="2026" spans="21:24" x14ac:dyDescent="0.2">
      <c r="U2026" s="77"/>
      <c r="V2026" s="64"/>
      <c r="W2026" s="62"/>
      <c r="X2026" s="62"/>
    </row>
    <row r="2027" spans="21:24" x14ac:dyDescent="0.2">
      <c r="U2027" s="77"/>
      <c r="V2027" s="64"/>
      <c r="W2027" s="62"/>
      <c r="X2027" s="62"/>
    </row>
    <row r="2028" spans="21:24" x14ac:dyDescent="0.2">
      <c r="U2028" s="77"/>
      <c r="V2028" s="64"/>
      <c r="W2028" s="62"/>
      <c r="X2028" s="62"/>
    </row>
    <row r="2029" spans="21:24" x14ac:dyDescent="0.2">
      <c r="U2029" s="77"/>
      <c r="V2029" s="64"/>
      <c r="W2029" s="62"/>
      <c r="X2029" s="62"/>
    </row>
    <row r="2030" spans="21:24" x14ac:dyDescent="0.2">
      <c r="U2030" s="77"/>
      <c r="V2030" s="64"/>
      <c r="W2030" s="62"/>
      <c r="X2030" s="62"/>
    </row>
    <row r="2031" spans="21:24" x14ac:dyDescent="0.2">
      <c r="U2031" s="77"/>
      <c r="V2031" s="64"/>
      <c r="W2031" s="62"/>
      <c r="X2031" s="62"/>
    </row>
    <row r="2032" spans="21:24" x14ac:dyDescent="0.2">
      <c r="U2032" s="77"/>
      <c r="V2032" s="64"/>
      <c r="W2032" s="62"/>
      <c r="X2032" s="62"/>
    </row>
    <row r="2033" spans="21:24" x14ac:dyDescent="0.2">
      <c r="U2033" s="77"/>
      <c r="V2033" s="64"/>
      <c r="W2033" s="62"/>
      <c r="X2033" s="62"/>
    </row>
    <row r="2034" spans="21:24" x14ac:dyDescent="0.2">
      <c r="U2034" s="77"/>
      <c r="V2034" s="64"/>
      <c r="W2034" s="62"/>
      <c r="X2034" s="62"/>
    </row>
    <row r="2035" spans="21:24" x14ac:dyDescent="0.2">
      <c r="U2035" s="77"/>
      <c r="V2035" s="64"/>
      <c r="W2035" s="62"/>
      <c r="X2035" s="62"/>
    </row>
    <row r="2036" spans="21:24" x14ac:dyDescent="0.2">
      <c r="U2036" s="77"/>
      <c r="V2036" s="64"/>
      <c r="W2036" s="62"/>
      <c r="X2036" s="62"/>
    </row>
    <row r="2037" spans="21:24" x14ac:dyDescent="0.2">
      <c r="U2037" s="77"/>
      <c r="V2037" s="64"/>
      <c r="W2037" s="62"/>
      <c r="X2037" s="62"/>
    </row>
    <row r="2038" spans="21:24" x14ac:dyDescent="0.2">
      <c r="U2038" s="77"/>
      <c r="V2038" s="64"/>
      <c r="W2038" s="62"/>
      <c r="X2038" s="62"/>
    </row>
    <row r="2039" spans="21:24" x14ac:dyDescent="0.2">
      <c r="U2039" s="77"/>
      <c r="V2039" s="64"/>
      <c r="W2039" s="62"/>
      <c r="X2039" s="62"/>
    </row>
    <row r="2040" spans="21:24" x14ac:dyDescent="0.2">
      <c r="U2040" s="77"/>
      <c r="V2040" s="64"/>
      <c r="W2040" s="62"/>
      <c r="X2040" s="62"/>
    </row>
    <row r="2041" spans="21:24" x14ac:dyDescent="0.2">
      <c r="U2041" s="77"/>
      <c r="V2041" s="64"/>
      <c r="W2041" s="62"/>
      <c r="X2041" s="62"/>
    </row>
    <row r="2042" spans="21:24" x14ac:dyDescent="0.2">
      <c r="U2042" s="77"/>
      <c r="V2042" s="64"/>
      <c r="W2042" s="62"/>
      <c r="X2042" s="62"/>
    </row>
    <row r="2043" spans="21:24" x14ac:dyDescent="0.2">
      <c r="U2043" s="77"/>
      <c r="V2043" s="64"/>
      <c r="W2043" s="62"/>
      <c r="X2043" s="62"/>
    </row>
    <row r="2044" spans="21:24" x14ac:dyDescent="0.2">
      <c r="U2044" s="77"/>
      <c r="V2044" s="64"/>
      <c r="W2044" s="62"/>
      <c r="X2044" s="62"/>
    </row>
    <row r="2045" spans="21:24" x14ac:dyDescent="0.2">
      <c r="U2045" s="77"/>
      <c r="V2045" s="64"/>
      <c r="W2045" s="62"/>
      <c r="X2045" s="62"/>
    </row>
    <row r="2046" spans="21:24" x14ac:dyDescent="0.2">
      <c r="U2046" s="77"/>
      <c r="V2046" s="64"/>
      <c r="W2046" s="62"/>
      <c r="X2046" s="62"/>
    </row>
    <row r="2047" spans="21:24" x14ac:dyDescent="0.2">
      <c r="U2047" s="77"/>
      <c r="V2047" s="64"/>
      <c r="W2047" s="62"/>
      <c r="X2047" s="62"/>
    </row>
    <row r="2048" spans="21:24" x14ac:dyDescent="0.2">
      <c r="U2048" s="77"/>
      <c r="V2048" s="64"/>
      <c r="W2048" s="62"/>
      <c r="X2048" s="62"/>
    </row>
    <row r="2049" spans="21:24" x14ac:dyDescent="0.2">
      <c r="U2049" s="77"/>
      <c r="V2049" s="64"/>
      <c r="W2049" s="62"/>
      <c r="X2049" s="62"/>
    </row>
    <row r="2050" spans="21:24" x14ac:dyDescent="0.2">
      <c r="U2050" s="77"/>
      <c r="V2050" s="64"/>
      <c r="W2050" s="62"/>
      <c r="X2050" s="62"/>
    </row>
    <row r="2051" spans="21:24" x14ac:dyDescent="0.2">
      <c r="U2051" s="77"/>
      <c r="V2051" s="64"/>
      <c r="W2051" s="62"/>
      <c r="X2051" s="62"/>
    </row>
    <row r="2052" spans="21:24" x14ac:dyDescent="0.2">
      <c r="U2052" s="77"/>
      <c r="V2052" s="64"/>
      <c r="W2052" s="62"/>
      <c r="X2052" s="62"/>
    </row>
    <row r="2053" spans="21:24" x14ac:dyDescent="0.2">
      <c r="U2053" s="77"/>
      <c r="V2053" s="64"/>
      <c r="W2053" s="62"/>
      <c r="X2053" s="62"/>
    </row>
    <row r="2054" spans="21:24" x14ac:dyDescent="0.2">
      <c r="U2054" s="77"/>
      <c r="V2054" s="64"/>
      <c r="W2054" s="62"/>
      <c r="X2054" s="62"/>
    </row>
    <row r="2055" spans="21:24" x14ac:dyDescent="0.2">
      <c r="U2055" s="77"/>
      <c r="V2055" s="64"/>
      <c r="W2055" s="62"/>
      <c r="X2055" s="62"/>
    </row>
    <row r="2056" spans="21:24" x14ac:dyDescent="0.2">
      <c r="U2056" s="77"/>
      <c r="V2056" s="64"/>
      <c r="W2056" s="62"/>
      <c r="X2056" s="62"/>
    </row>
    <row r="2057" spans="21:24" x14ac:dyDescent="0.2">
      <c r="U2057" s="77"/>
      <c r="V2057" s="64"/>
      <c r="W2057" s="62"/>
      <c r="X2057" s="62"/>
    </row>
    <row r="2058" spans="21:24" x14ac:dyDescent="0.2">
      <c r="U2058" s="77"/>
      <c r="V2058" s="64"/>
      <c r="W2058" s="62"/>
      <c r="X2058" s="62"/>
    </row>
    <row r="2059" spans="21:24" x14ac:dyDescent="0.2">
      <c r="U2059" s="77"/>
      <c r="V2059" s="64"/>
      <c r="W2059" s="62"/>
      <c r="X2059" s="62"/>
    </row>
    <row r="2060" spans="21:24" x14ac:dyDescent="0.2">
      <c r="U2060" s="77"/>
      <c r="V2060" s="64"/>
      <c r="W2060" s="62"/>
      <c r="X2060" s="62"/>
    </row>
    <row r="2061" spans="21:24" x14ac:dyDescent="0.2">
      <c r="U2061" s="77"/>
      <c r="V2061" s="64"/>
      <c r="W2061" s="62"/>
      <c r="X2061" s="62"/>
    </row>
    <row r="2062" spans="21:24" x14ac:dyDescent="0.2">
      <c r="U2062" s="77"/>
      <c r="V2062" s="64"/>
      <c r="W2062" s="62"/>
      <c r="X2062" s="62"/>
    </row>
    <row r="2063" spans="21:24" x14ac:dyDescent="0.2">
      <c r="U2063" s="77"/>
      <c r="V2063" s="64"/>
      <c r="W2063" s="62"/>
      <c r="X2063" s="62"/>
    </row>
    <row r="2064" spans="21:24" x14ac:dyDescent="0.2">
      <c r="U2064" s="77"/>
      <c r="V2064" s="64"/>
      <c r="W2064" s="62"/>
      <c r="X2064" s="62"/>
    </row>
    <row r="2065" spans="21:24" x14ac:dyDescent="0.2">
      <c r="U2065" s="77"/>
      <c r="V2065" s="64"/>
      <c r="W2065" s="62"/>
      <c r="X2065" s="62"/>
    </row>
    <row r="2066" spans="21:24" x14ac:dyDescent="0.2">
      <c r="U2066" s="77"/>
      <c r="V2066" s="64"/>
      <c r="W2066" s="62"/>
      <c r="X2066" s="62"/>
    </row>
    <row r="2067" spans="21:24" x14ac:dyDescent="0.2">
      <c r="U2067" s="77"/>
      <c r="V2067" s="64"/>
      <c r="W2067" s="62"/>
      <c r="X2067" s="62"/>
    </row>
    <row r="2068" spans="21:24" x14ac:dyDescent="0.2">
      <c r="U2068" s="77"/>
      <c r="V2068" s="64"/>
      <c r="W2068" s="62"/>
      <c r="X2068" s="62"/>
    </row>
    <row r="2069" spans="21:24" x14ac:dyDescent="0.2">
      <c r="U2069" s="77"/>
      <c r="V2069" s="64"/>
      <c r="W2069" s="62"/>
      <c r="X2069" s="62"/>
    </row>
    <row r="2070" spans="21:24" x14ac:dyDescent="0.2">
      <c r="U2070" s="77"/>
      <c r="V2070" s="64"/>
      <c r="W2070" s="62"/>
      <c r="X2070" s="62"/>
    </row>
    <row r="2071" spans="21:24" x14ac:dyDescent="0.2">
      <c r="U2071" s="77"/>
      <c r="V2071" s="64"/>
      <c r="W2071" s="62"/>
      <c r="X2071" s="62"/>
    </row>
    <row r="2072" spans="21:24" x14ac:dyDescent="0.2">
      <c r="U2072" s="77"/>
      <c r="V2072" s="64"/>
      <c r="W2072" s="62"/>
      <c r="X2072" s="62"/>
    </row>
    <row r="2073" spans="21:24" x14ac:dyDescent="0.2">
      <c r="U2073" s="77"/>
      <c r="V2073" s="64"/>
      <c r="W2073" s="62"/>
      <c r="X2073" s="62"/>
    </row>
    <row r="2074" spans="21:24" x14ac:dyDescent="0.2">
      <c r="U2074" s="77"/>
      <c r="V2074" s="64"/>
      <c r="W2074" s="62"/>
      <c r="X2074" s="62"/>
    </row>
    <row r="2075" spans="21:24" x14ac:dyDescent="0.2">
      <c r="U2075" s="77"/>
      <c r="V2075" s="64"/>
      <c r="W2075" s="62"/>
      <c r="X2075" s="62"/>
    </row>
    <row r="2076" spans="21:24" x14ac:dyDescent="0.2">
      <c r="U2076" s="77"/>
      <c r="V2076" s="64"/>
      <c r="W2076" s="62"/>
      <c r="X2076" s="62"/>
    </row>
    <row r="2077" spans="21:24" x14ac:dyDescent="0.2">
      <c r="U2077" s="77"/>
      <c r="V2077" s="64"/>
      <c r="W2077" s="62"/>
      <c r="X2077" s="62"/>
    </row>
    <row r="2078" spans="21:24" x14ac:dyDescent="0.2">
      <c r="U2078" s="77"/>
      <c r="V2078" s="64"/>
      <c r="W2078" s="62"/>
      <c r="X2078" s="62"/>
    </row>
    <row r="2079" spans="21:24" x14ac:dyDescent="0.2">
      <c r="U2079" s="77"/>
      <c r="V2079" s="64"/>
      <c r="W2079" s="62"/>
      <c r="X2079" s="62"/>
    </row>
    <row r="2080" spans="21:24" x14ac:dyDescent="0.2">
      <c r="U2080" s="77"/>
      <c r="V2080" s="64"/>
      <c r="W2080" s="62"/>
      <c r="X2080" s="62"/>
    </row>
    <row r="2081" spans="21:24" x14ac:dyDescent="0.2">
      <c r="U2081" s="77"/>
      <c r="V2081" s="64"/>
      <c r="W2081" s="62"/>
      <c r="X2081" s="62"/>
    </row>
    <row r="2082" spans="21:24" x14ac:dyDescent="0.2">
      <c r="U2082" s="77"/>
      <c r="V2082" s="64"/>
      <c r="W2082" s="62"/>
      <c r="X2082" s="62"/>
    </row>
    <row r="2083" spans="21:24" x14ac:dyDescent="0.2">
      <c r="U2083" s="77"/>
      <c r="V2083" s="64"/>
      <c r="W2083" s="62"/>
      <c r="X2083" s="62"/>
    </row>
    <row r="2084" spans="21:24" x14ac:dyDescent="0.2">
      <c r="U2084" s="77"/>
      <c r="V2084" s="64"/>
      <c r="W2084" s="62"/>
      <c r="X2084" s="62"/>
    </row>
    <row r="2085" spans="21:24" x14ac:dyDescent="0.2">
      <c r="U2085" s="77"/>
      <c r="V2085" s="64"/>
      <c r="W2085" s="62"/>
      <c r="X2085" s="62"/>
    </row>
    <row r="2086" spans="21:24" x14ac:dyDescent="0.2">
      <c r="U2086" s="77"/>
      <c r="V2086" s="64"/>
      <c r="W2086" s="62"/>
      <c r="X2086" s="62"/>
    </row>
    <row r="2087" spans="21:24" x14ac:dyDescent="0.2">
      <c r="U2087" s="77"/>
      <c r="V2087" s="64"/>
      <c r="W2087" s="62"/>
      <c r="X2087" s="62"/>
    </row>
    <row r="2088" spans="21:24" x14ac:dyDescent="0.2">
      <c r="U2088" s="77"/>
      <c r="V2088" s="64"/>
      <c r="W2088" s="62"/>
      <c r="X2088" s="62"/>
    </row>
    <row r="2089" spans="21:24" x14ac:dyDescent="0.2">
      <c r="U2089" s="77"/>
      <c r="V2089" s="64"/>
      <c r="W2089" s="62"/>
      <c r="X2089" s="62"/>
    </row>
    <row r="2090" spans="21:24" x14ac:dyDescent="0.2">
      <c r="U2090" s="77"/>
      <c r="V2090" s="64"/>
      <c r="W2090" s="62"/>
      <c r="X2090" s="62"/>
    </row>
    <row r="2091" spans="21:24" x14ac:dyDescent="0.2">
      <c r="U2091" s="77"/>
      <c r="V2091" s="64"/>
      <c r="W2091" s="62"/>
      <c r="X2091" s="62"/>
    </row>
    <row r="2092" spans="21:24" x14ac:dyDescent="0.2">
      <c r="U2092" s="77"/>
      <c r="V2092" s="64"/>
      <c r="W2092" s="62"/>
      <c r="X2092" s="62"/>
    </row>
    <row r="2093" spans="21:24" x14ac:dyDescent="0.2">
      <c r="U2093" s="77"/>
      <c r="V2093" s="64"/>
      <c r="W2093" s="62"/>
      <c r="X2093" s="62"/>
    </row>
    <row r="2094" spans="21:24" x14ac:dyDescent="0.2">
      <c r="U2094" s="77"/>
      <c r="V2094" s="64"/>
      <c r="W2094" s="62"/>
      <c r="X2094" s="62"/>
    </row>
    <row r="2095" spans="21:24" x14ac:dyDescent="0.2">
      <c r="U2095" s="77"/>
      <c r="V2095" s="64"/>
      <c r="W2095" s="62"/>
      <c r="X2095" s="62"/>
    </row>
    <row r="2096" spans="21:24" x14ac:dyDescent="0.2">
      <c r="U2096" s="77"/>
      <c r="V2096" s="64"/>
      <c r="W2096" s="62"/>
      <c r="X2096" s="62"/>
    </row>
    <row r="2097" spans="21:24" x14ac:dyDescent="0.2">
      <c r="U2097" s="77"/>
      <c r="V2097" s="64"/>
      <c r="W2097" s="62"/>
      <c r="X2097" s="62"/>
    </row>
    <row r="2098" spans="21:24" x14ac:dyDescent="0.2">
      <c r="U2098" s="77"/>
      <c r="V2098" s="64"/>
      <c r="W2098" s="62"/>
      <c r="X2098" s="62"/>
    </row>
    <row r="2099" spans="21:24" x14ac:dyDescent="0.2">
      <c r="U2099" s="77"/>
      <c r="V2099" s="64"/>
      <c r="W2099" s="62"/>
      <c r="X2099" s="62"/>
    </row>
    <row r="2100" spans="21:24" x14ac:dyDescent="0.2">
      <c r="U2100" s="77"/>
      <c r="V2100" s="64"/>
      <c r="W2100" s="62"/>
      <c r="X2100" s="62"/>
    </row>
    <row r="2101" spans="21:24" x14ac:dyDescent="0.2">
      <c r="U2101" s="77"/>
      <c r="V2101" s="64"/>
      <c r="W2101" s="62"/>
      <c r="X2101" s="62"/>
    </row>
    <row r="2102" spans="21:24" x14ac:dyDescent="0.2">
      <c r="U2102" s="77"/>
      <c r="V2102" s="64"/>
      <c r="W2102" s="62"/>
      <c r="X2102" s="62"/>
    </row>
    <row r="2103" spans="21:24" x14ac:dyDescent="0.2">
      <c r="U2103" s="77"/>
      <c r="V2103" s="64"/>
      <c r="W2103" s="62"/>
      <c r="X2103" s="62"/>
    </row>
    <row r="2104" spans="21:24" x14ac:dyDescent="0.2">
      <c r="U2104" s="77"/>
      <c r="V2104" s="64"/>
      <c r="W2104" s="62"/>
      <c r="X2104" s="62"/>
    </row>
    <row r="2105" spans="21:24" x14ac:dyDescent="0.2">
      <c r="U2105" s="77"/>
      <c r="V2105" s="64"/>
      <c r="W2105" s="62"/>
      <c r="X2105" s="62"/>
    </row>
    <row r="2106" spans="21:24" x14ac:dyDescent="0.2">
      <c r="U2106" s="77"/>
      <c r="V2106" s="64"/>
      <c r="W2106" s="62"/>
      <c r="X2106" s="62"/>
    </row>
    <row r="2107" spans="21:24" x14ac:dyDescent="0.2">
      <c r="U2107" s="77"/>
      <c r="V2107" s="64"/>
      <c r="W2107" s="62"/>
      <c r="X2107" s="62"/>
    </row>
    <row r="2108" spans="21:24" x14ac:dyDescent="0.2">
      <c r="U2108" s="77"/>
      <c r="V2108" s="64"/>
      <c r="W2108" s="62"/>
      <c r="X2108" s="62"/>
    </row>
    <row r="2109" spans="21:24" x14ac:dyDescent="0.2">
      <c r="U2109" s="77"/>
      <c r="V2109" s="64"/>
      <c r="W2109" s="62"/>
      <c r="X2109" s="62"/>
    </row>
    <row r="2110" spans="21:24" x14ac:dyDescent="0.2">
      <c r="U2110" s="77"/>
      <c r="V2110" s="64"/>
      <c r="W2110" s="62"/>
      <c r="X2110" s="62"/>
    </row>
    <row r="2111" spans="21:24" x14ac:dyDescent="0.2">
      <c r="U2111" s="77"/>
      <c r="V2111" s="64"/>
      <c r="W2111" s="62"/>
      <c r="X2111" s="62"/>
    </row>
    <row r="2112" spans="21:24" x14ac:dyDescent="0.2">
      <c r="U2112" s="77"/>
      <c r="V2112" s="64"/>
      <c r="W2112" s="62"/>
      <c r="X2112" s="62"/>
    </row>
    <row r="2113" spans="21:24" x14ac:dyDescent="0.2">
      <c r="U2113" s="77"/>
      <c r="V2113" s="64"/>
      <c r="W2113" s="62"/>
      <c r="X2113" s="62"/>
    </row>
    <row r="2114" spans="21:24" x14ac:dyDescent="0.2">
      <c r="U2114" s="77"/>
      <c r="V2114" s="64"/>
      <c r="W2114" s="62"/>
      <c r="X2114" s="62"/>
    </row>
    <row r="2115" spans="21:24" x14ac:dyDescent="0.2">
      <c r="U2115" s="77"/>
      <c r="V2115" s="64"/>
      <c r="W2115" s="62"/>
      <c r="X2115" s="62"/>
    </row>
    <row r="2116" spans="21:24" x14ac:dyDescent="0.2">
      <c r="U2116" s="77"/>
      <c r="V2116" s="64"/>
      <c r="W2116" s="62"/>
      <c r="X2116" s="62"/>
    </row>
    <row r="2117" spans="21:24" x14ac:dyDescent="0.2">
      <c r="U2117" s="77"/>
      <c r="V2117" s="64"/>
      <c r="W2117" s="62"/>
      <c r="X2117" s="62"/>
    </row>
    <row r="2118" spans="21:24" x14ac:dyDescent="0.2">
      <c r="U2118" s="77"/>
      <c r="V2118" s="64"/>
      <c r="W2118" s="62"/>
      <c r="X2118" s="62"/>
    </row>
    <row r="2119" spans="21:24" x14ac:dyDescent="0.2">
      <c r="U2119" s="77"/>
      <c r="V2119" s="64"/>
      <c r="W2119" s="62"/>
      <c r="X2119" s="62"/>
    </row>
    <row r="2120" spans="21:24" x14ac:dyDescent="0.2">
      <c r="U2120" s="77"/>
      <c r="V2120" s="64"/>
      <c r="W2120" s="62"/>
      <c r="X2120" s="62"/>
    </row>
    <row r="2121" spans="21:24" x14ac:dyDescent="0.2">
      <c r="U2121" s="77"/>
      <c r="V2121" s="64"/>
      <c r="W2121" s="62"/>
      <c r="X2121" s="62"/>
    </row>
    <row r="2122" spans="21:24" x14ac:dyDescent="0.2">
      <c r="U2122" s="77"/>
      <c r="V2122" s="64"/>
      <c r="W2122" s="62"/>
      <c r="X2122" s="62"/>
    </row>
    <row r="2123" spans="21:24" x14ac:dyDescent="0.2">
      <c r="U2123" s="77"/>
      <c r="V2123" s="64"/>
      <c r="W2123" s="62"/>
      <c r="X2123" s="62"/>
    </row>
    <row r="2124" spans="21:24" x14ac:dyDescent="0.2">
      <c r="U2124" s="77"/>
      <c r="V2124" s="64"/>
      <c r="W2124" s="62"/>
      <c r="X2124" s="62"/>
    </row>
    <row r="2125" spans="21:24" x14ac:dyDescent="0.2">
      <c r="U2125" s="77"/>
      <c r="V2125" s="64"/>
      <c r="W2125" s="62"/>
      <c r="X2125" s="62"/>
    </row>
    <row r="2126" spans="21:24" x14ac:dyDescent="0.2">
      <c r="U2126" s="77"/>
      <c r="V2126" s="64"/>
      <c r="W2126" s="62"/>
      <c r="X2126" s="62"/>
    </row>
    <row r="2127" spans="21:24" x14ac:dyDescent="0.2">
      <c r="U2127" s="77"/>
      <c r="V2127" s="64"/>
      <c r="W2127" s="62"/>
      <c r="X2127" s="62"/>
    </row>
    <row r="2128" spans="21:24" x14ac:dyDescent="0.2">
      <c r="U2128" s="77"/>
      <c r="V2128" s="64"/>
      <c r="W2128" s="62"/>
      <c r="X2128" s="62"/>
    </row>
    <row r="2129" spans="21:24" x14ac:dyDescent="0.2">
      <c r="U2129" s="77"/>
      <c r="V2129" s="64"/>
      <c r="W2129" s="62"/>
      <c r="X2129" s="62"/>
    </row>
    <row r="2130" spans="21:24" x14ac:dyDescent="0.2">
      <c r="U2130" s="77"/>
      <c r="V2130" s="64"/>
      <c r="W2130" s="62"/>
      <c r="X2130" s="62"/>
    </row>
    <row r="2131" spans="21:24" x14ac:dyDescent="0.2">
      <c r="U2131" s="77"/>
      <c r="V2131" s="64"/>
      <c r="W2131" s="62"/>
      <c r="X2131" s="62"/>
    </row>
    <row r="2132" spans="21:24" x14ac:dyDescent="0.2">
      <c r="U2132" s="77"/>
      <c r="V2132" s="64"/>
      <c r="W2132" s="62"/>
      <c r="X2132" s="62"/>
    </row>
    <row r="2133" spans="21:24" x14ac:dyDescent="0.2">
      <c r="U2133" s="77"/>
      <c r="V2133" s="64"/>
      <c r="W2133" s="62"/>
      <c r="X2133" s="62"/>
    </row>
    <row r="2134" spans="21:24" x14ac:dyDescent="0.2">
      <c r="U2134" s="77"/>
      <c r="V2134" s="64"/>
      <c r="W2134" s="62"/>
      <c r="X2134" s="62"/>
    </row>
    <row r="2135" spans="21:24" x14ac:dyDescent="0.2">
      <c r="U2135" s="77"/>
      <c r="V2135" s="64"/>
      <c r="W2135" s="62"/>
      <c r="X2135" s="62"/>
    </row>
    <row r="2136" spans="21:24" x14ac:dyDescent="0.2">
      <c r="U2136" s="77"/>
      <c r="V2136" s="64"/>
      <c r="W2136" s="62"/>
      <c r="X2136" s="62"/>
    </row>
    <row r="2137" spans="21:24" x14ac:dyDescent="0.2">
      <c r="U2137" s="77"/>
      <c r="V2137" s="64"/>
      <c r="W2137" s="62"/>
      <c r="X2137" s="62"/>
    </row>
    <row r="2138" spans="21:24" x14ac:dyDescent="0.2">
      <c r="U2138" s="77"/>
      <c r="V2138" s="64"/>
      <c r="W2138" s="62"/>
      <c r="X2138" s="62"/>
    </row>
    <row r="2139" spans="21:24" x14ac:dyDescent="0.2">
      <c r="U2139" s="77"/>
      <c r="V2139" s="64"/>
      <c r="W2139" s="62"/>
      <c r="X2139" s="62"/>
    </row>
    <row r="2140" spans="21:24" x14ac:dyDescent="0.2">
      <c r="U2140" s="77"/>
      <c r="V2140" s="64"/>
      <c r="W2140" s="62"/>
      <c r="X2140" s="62"/>
    </row>
    <row r="2141" spans="21:24" x14ac:dyDescent="0.2">
      <c r="U2141" s="77"/>
      <c r="V2141" s="64"/>
      <c r="W2141" s="62"/>
      <c r="X2141" s="62"/>
    </row>
    <row r="2142" spans="21:24" x14ac:dyDescent="0.2">
      <c r="U2142" s="77"/>
      <c r="V2142" s="64"/>
      <c r="W2142" s="62"/>
      <c r="X2142" s="62"/>
    </row>
    <row r="2143" spans="21:24" x14ac:dyDescent="0.2">
      <c r="U2143" s="77"/>
      <c r="V2143" s="64"/>
      <c r="W2143" s="62"/>
      <c r="X2143" s="62"/>
    </row>
    <row r="2144" spans="21:24" x14ac:dyDescent="0.2">
      <c r="U2144" s="77"/>
      <c r="V2144" s="64"/>
      <c r="W2144" s="62"/>
      <c r="X2144" s="62"/>
    </row>
    <row r="2145" spans="21:24" x14ac:dyDescent="0.2">
      <c r="U2145" s="77"/>
      <c r="V2145" s="64"/>
      <c r="W2145" s="62"/>
      <c r="X2145" s="62"/>
    </row>
    <row r="2146" spans="21:24" x14ac:dyDescent="0.2">
      <c r="U2146" s="77"/>
      <c r="V2146" s="64"/>
      <c r="W2146" s="62"/>
      <c r="X2146" s="62"/>
    </row>
    <row r="2147" spans="21:24" x14ac:dyDescent="0.2">
      <c r="U2147" s="77"/>
      <c r="V2147" s="64"/>
      <c r="W2147" s="62"/>
      <c r="X2147" s="62"/>
    </row>
    <row r="2148" spans="21:24" x14ac:dyDescent="0.2">
      <c r="U2148" s="77"/>
      <c r="V2148" s="64"/>
      <c r="W2148" s="62"/>
      <c r="X2148" s="62"/>
    </row>
    <row r="2149" spans="21:24" x14ac:dyDescent="0.2">
      <c r="U2149" s="77"/>
      <c r="V2149" s="64"/>
      <c r="W2149" s="62"/>
      <c r="X2149" s="62"/>
    </row>
    <row r="2150" spans="21:24" x14ac:dyDescent="0.2">
      <c r="U2150" s="77"/>
      <c r="V2150" s="64"/>
      <c r="W2150" s="62"/>
      <c r="X2150" s="62"/>
    </row>
    <row r="2151" spans="21:24" x14ac:dyDescent="0.2">
      <c r="U2151" s="77"/>
      <c r="V2151" s="64"/>
      <c r="W2151" s="62"/>
      <c r="X2151" s="62"/>
    </row>
    <row r="2152" spans="21:24" x14ac:dyDescent="0.2">
      <c r="U2152" s="77"/>
      <c r="V2152" s="64"/>
      <c r="W2152" s="62"/>
      <c r="X2152" s="62"/>
    </row>
    <row r="2153" spans="21:24" x14ac:dyDescent="0.2">
      <c r="U2153" s="77"/>
      <c r="V2153" s="64"/>
      <c r="W2153" s="62"/>
      <c r="X2153" s="62"/>
    </row>
    <row r="2154" spans="21:24" x14ac:dyDescent="0.2">
      <c r="U2154" s="77"/>
      <c r="V2154" s="64"/>
      <c r="W2154" s="62"/>
      <c r="X2154" s="62"/>
    </row>
    <row r="2155" spans="21:24" x14ac:dyDescent="0.2">
      <c r="U2155" s="77"/>
      <c r="V2155" s="64"/>
      <c r="W2155" s="62"/>
      <c r="X2155" s="62"/>
    </row>
    <row r="2156" spans="21:24" x14ac:dyDescent="0.2">
      <c r="U2156" s="77"/>
      <c r="V2156" s="64"/>
      <c r="W2156" s="62"/>
      <c r="X2156" s="62"/>
    </row>
    <row r="2157" spans="21:24" x14ac:dyDescent="0.2">
      <c r="U2157" s="77"/>
      <c r="V2157" s="64"/>
      <c r="W2157" s="62"/>
      <c r="X2157" s="62"/>
    </row>
    <row r="2158" spans="21:24" x14ac:dyDescent="0.2">
      <c r="U2158" s="77"/>
      <c r="V2158" s="64"/>
      <c r="W2158" s="62"/>
      <c r="X2158" s="62"/>
    </row>
    <row r="2159" spans="21:24" x14ac:dyDescent="0.2">
      <c r="U2159" s="77"/>
      <c r="V2159" s="64"/>
      <c r="W2159" s="62"/>
      <c r="X2159" s="62"/>
    </row>
    <row r="2160" spans="21:24" x14ac:dyDescent="0.2">
      <c r="U2160" s="77"/>
      <c r="V2160" s="64"/>
      <c r="W2160" s="62"/>
      <c r="X2160" s="62"/>
    </row>
    <row r="2161" spans="21:24" x14ac:dyDescent="0.2">
      <c r="U2161" s="77"/>
      <c r="V2161" s="64"/>
      <c r="W2161" s="62"/>
      <c r="X2161" s="62"/>
    </row>
    <row r="2162" spans="21:24" x14ac:dyDescent="0.2">
      <c r="U2162" s="77"/>
      <c r="V2162" s="64"/>
      <c r="W2162" s="62"/>
      <c r="X2162" s="62"/>
    </row>
    <row r="2163" spans="21:24" x14ac:dyDescent="0.2">
      <c r="U2163" s="77"/>
      <c r="V2163" s="64"/>
      <c r="W2163" s="62"/>
      <c r="X2163" s="62"/>
    </row>
    <row r="2164" spans="21:24" x14ac:dyDescent="0.2">
      <c r="U2164" s="77"/>
      <c r="V2164" s="64"/>
      <c r="W2164" s="62"/>
      <c r="X2164" s="62"/>
    </row>
    <row r="2165" spans="21:24" x14ac:dyDescent="0.2">
      <c r="U2165" s="77"/>
      <c r="V2165" s="64"/>
      <c r="W2165" s="62"/>
      <c r="X2165" s="62"/>
    </row>
    <row r="2166" spans="21:24" x14ac:dyDescent="0.2">
      <c r="U2166" s="77"/>
      <c r="V2166" s="64"/>
      <c r="W2166" s="62"/>
      <c r="X2166" s="62"/>
    </row>
    <row r="2167" spans="21:24" x14ac:dyDescent="0.2">
      <c r="U2167" s="77"/>
      <c r="V2167" s="64"/>
      <c r="W2167" s="62"/>
      <c r="X2167" s="62"/>
    </row>
    <row r="2168" spans="21:24" x14ac:dyDescent="0.2">
      <c r="U2168" s="77"/>
      <c r="V2168" s="64"/>
      <c r="W2168" s="62"/>
      <c r="X2168" s="62"/>
    </row>
    <row r="2169" spans="21:24" x14ac:dyDescent="0.2">
      <c r="U2169" s="77"/>
      <c r="V2169" s="64"/>
      <c r="W2169" s="62"/>
      <c r="X2169" s="62"/>
    </row>
    <row r="2170" spans="21:24" x14ac:dyDescent="0.2">
      <c r="U2170" s="77"/>
      <c r="V2170" s="64"/>
      <c r="W2170" s="62"/>
      <c r="X2170" s="62"/>
    </row>
    <row r="2171" spans="21:24" x14ac:dyDescent="0.2">
      <c r="U2171" s="77"/>
      <c r="V2171" s="64"/>
      <c r="W2171" s="62"/>
      <c r="X2171" s="62"/>
    </row>
    <row r="2172" spans="21:24" x14ac:dyDescent="0.2">
      <c r="U2172" s="77"/>
      <c r="V2172" s="64"/>
      <c r="W2172" s="62"/>
      <c r="X2172" s="62"/>
    </row>
    <row r="2173" spans="21:24" x14ac:dyDescent="0.2">
      <c r="U2173" s="77"/>
      <c r="V2173" s="64"/>
      <c r="W2173" s="62"/>
      <c r="X2173" s="62"/>
    </row>
    <row r="2174" spans="21:24" x14ac:dyDescent="0.2">
      <c r="U2174" s="77"/>
      <c r="V2174" s="64"/>
      <c r="W2174" s="62"/>
      <c r="X2174" s="62"/>
    </row>
    <row r="2175" spans="21:24" x14ac:dyDescent="0.2">
      <c r="U2175" s="77"/>
      <c r="V2175" s="64"/>
      <c r="W2175" s="62"/>
      <c r="X2175" s="62"/>
    </row>
    <row r="2176" spans="21:24" x14ac:dyDescent="0.2">
      <c r="U2176" s="77"/>
      <c r="V2176" s="64"/>
      <c r="W2176" s="62"/>
      <c r="X2176" s="62"/>
    </row>
    <row r="2177" spans="21:24" x14ac:dyDescent="0.2">
      <c r="U2177" s="77"/>
      <c r="V2177" s="64"/>
      <c r="W2177" s="62"/>
      <c r="X2177" s="62"/>
    </row>
    <row r="2178" spans="21:24" x14ac:dyDescent="0.2">
      <c r="U2178" s="77"/>
      <c r="V2178" s="64"/>
      <c r="W2178" s="62"/>
      <c r="X2178" s="62"/>
    </row>
    <row r="2179" spans="21:24" x14ac:dyDescent="0.2">
      <c r="U2179" s="77"/>
      <c r="V2179" s="64"/>
      <c r="W2179" s="62"/>
      <c r="X2179" s="62"/>
    </row>
    <row r="2180" spans="21:24" x14ac:dyDescent="0.2">
      <c r="U2180" s="77"/>
      <c r="V2180" s="64"/>
      <c r="W2180" s="62"/>
      <c r="X2180" s="62"/>
    </row>
    <row r="2181" spans="21:24" x14ac:dyDescent="0.2">
      <c r="U2181" s="77"/>
      <c r="V2181" s="64"/>
      <c r="W2181" s="62"/>
      <c r="X2181" s="62"/>
    </row>
    <row r="2182" spans="21:24" x14ac:dyDescent="0.2">
      <c r="U2182" s="77"/>
      <c r="V2182" s="64"/>
      <c r="W2182" s="62"/>
      <c r="X2182" s="62"/>
    </row>
    <row r="2183" spans="21:24" x14ac:dyDescent="0.2">
      <c r="U2183" s="77"/>
      <c r="V2183" s="64"/>
      <c r="W2183" s="62"/>
      <c r="X2183" s="62"/>
    </row>
    <row r="2184" spans="21:24" x14ac:dyDescent="0.2">
      <c r="U2184" s="77"/>
      <c r="V2184" s="64"/>
      <c r="W2184" s="62"/>
      <c r="X2184" s="62"/>
    </row>
    <row r="2185" spans="21:24" x14ac:dyDescent="0.2">
      <c r="U2185" s="77"/>
      <c r="V2185" s="64"/>
      <c r="W2185" s="62"/>
      <c r="X2185" s="62"/>
    </row>
    <row r="2186" spans="21:24" x14ac:dyDescent="0.2">
      <c r="U2186" s="77"/>
      <c r="V2186" s="64"/>
      <c r="W2186" s="62"/>
      <c r="X2186" s="62"/>
    </row>
    <row r="2187" spans="21:24" x14ac:dyDescent="0.2">
      <c r="U2187" s="77"/>
      <c r="V2187" s="64"/>
      <c r="W2187" s="62"/>
      <c r="X2187" s="62"/>
    </row>
    <row r="2188" spans="21:24" x14ac:dyDescent="0.2">
      <c r="U2188" s="77"/>
      <c r="V2188" s="64"/>
      <c r="W2188" s="62"/>
      <c r="X2188" s="62"/>
    </row>
    <row r="2189" spans="21:24" x14ac:dyDescent="0.2">
      <c r="U2189" s="77"/>
      <c r="V2189" s="64"/>
      <c r="W2189" s="62"/>
      <c r="X2189" s="62"/>
    </row>
    <row r="2190" spans="21:24" x14ac:dyDescent="0.2">
      <c r="U2190" s="77"/>
      <c r="V2190" s="64"/>
      <c r="W2190" s="62"/>
      <c r="X2190" s="62"/>
    </row>
    <row r="2191" spans="21:24" x14ac:dyDescent="0.2">
      <c r="U2191" s="77"/>
      <c r="V2191" s="64"/>
      <c r="W2191" s="62"/>
      <c r="X2191" s="62"/>
    </row>
    <row r="2192" spans="21:24" x14ac:dyDescent="0.2">
      <c r="U2192" s="77"/>
      <c r="V2192" s="64"/>
      <c r="W2192" s="62"/>
      <c r="X2192" s="62"/>
    </row>
    <row r="2193" spans="21:24" x14ac:dyDescent="0.2">
      <c r="U2193" s="77"/>
      <c r="V2193" s="64"/>
      <c r="W2193" s="62"/>
      <c r="X2193" s="62"/>
    </row>
    <row r="2194" spans="21:24" x14ac:dyDescent="0.2">
      <c r="U2194" s="77"/>
      <c r="V2194" s="64"/>
      <c r="W2194" s="62"/>
      <c r="X2194" s="62"/>
    </row>
    <row r="2195" spans="21:24" x14ac:dyDescent="0.2">
      <c r="U2195" s="77"/>
      <c r="V2195" s="64"/>
      <c r="W2195" s="62"/>
      <c r="X2195" s="62"/>
    </row>
    <row r="2196" spans="21:24" x14ac:dyDescent="0.2">
      <c r="U2196" s="77"/>
      <c r="V2196" s="64"/>
      <c r="W2196" s="62"/>
      <c r="X2196" s="62"/>
    </row>
    <row r="2197" spans="21:24" x14ac:dyDescent="0.2">
      <c r="U2197" s="77"/>
      <c r="V2197" s="64"/>
      <c r="W2197" s="62"/>
      <c r="X2197" s="62"/>
    </row>
    <row r="2198" spans="21:24" x14ac:dyDescent="0.2">
      <c r="U2198" s="77"/>
      <c r="V2198" s="64"/>
      <c r="W2198" s="62"/>
      <c r="X2198" s="62"/>
    </row>
    <row r="2199" spans="21:24" x14ac:dyDescent="0.2">
      <c r="U2199" s="77"/>
      <c r="V2199" s="64"/>
      <c r="W2199" s="62"/>
      <c r="X2199" s="62"/>
    </row>
    <row r="2200" spans="21:24" x14ac:dyDescent="0.2">
      <c r="U2200" s="77"/>
      <c r="V2200" s="64"/>
      <c r="W2200" s="62"/>
      <c r="X2200" s="62"/>
    </row>
    <row r="2201" spans="21:24" x14ac:dyDescent="0.2">
      <c r="U2201" s="77"/>
      <c r="V2201" s="64"/>
      <c r="W2201" s="62"/>
      <c r="X2201" s="62"/>
    </row>
    <row r="2202" spans="21:24" x14ac:dyDescent="0.2">
      <c r="U2202" s="77"/>
      <c r="V2202" s="64"/>
      <c r="W2202" s="62"/>
      <c r="X2202" s="62"/>
    </row>
    <row r="2203" spans="21:24" x14ac:dyDescent="0.2">
      <c r="U2203" s="77"/>
      <c r="V2203" s="64"/>
      <c r="W2203" s="62"/>
      <c r="X2203" s="62"/>
    </row>
    <row r="2204" spans="21:24" x14ac:dyDescent="0.2">
      <c r="U2204" s="77"/>
      <c r="V2204" s="64"/>
      <c r="W2204" s="62"/>
      <c r="X2204" s="62"/>
    </row>
    <row r="2205" spans="21:24" x14ac:dyDescent="0.2">
      <c r="U2205" s="77"/>
      <c r="V2205" s="64"/>
      <c r="W2205" s="62"/>
      <c r="X2205" s="62"/>
    </row>
    <row r="2206" spans="21:24" x14ac:dyDescent="0.2">
      <c r="U2206" s="77"/>
      <c r="V2206" s="64"/>
      <c r="W2206" s="62"/>
      <c r="X2206" s="62"/>
    </row>
    <row r="2207" spans="21:24" x14ac:dyDescent="0.2">
      <c r="U2207" s="77"/>
      <c r="V2207" s="64"/>
      <c r="W2207" s="62"/>
      <c r="X2207" s="62"/>
    </row>
    <row r="2208" spans="21:24" x14ac:dyDescent="0.2">
      <c r="U2208" s="77"/>
      <c r="V2208" s="64"/>
      <c r="W2208" s="62"/>
      <c r="X2208" s="62"/>
    </row>
    <row r="2209" spans="21:24" x14ac:dyDescent="0.2">
      <c r="U2209" s="77"/>
      <c r="V2209" s="64"/>
      <c r="W2209" s="62"/>
      <c r="X2209" s="62"/>
    </row>
    <row r="2210" spans="21:24" x14ac:dyDescent="0.2">
      <c r="U2210" s="77"/>
      <c r="V2210" s="64"/>
      <c r="W2210" s="62"/>
      <c r="X2210" s="62"/>
    </row>
    <row r="2211" spans="21:24" x14ac:dyDescent="0.2">
      <c r="U2211" s="77"/>
      <c r="V2211" s="64"/>
      <c r="W2211" s="62"/>
      <c r="X2211" s="62"/>
    </row>
    <row r="2212" spans="21:24" x14ac:dyDescent="0.2">
      <c r="U2212" s="77"/>
      <c r="V2212" s="64"/>
      <c r="W2212" s="62"/>
      <c r="X2212" s="62"/>
    </row>
    <row r="2213" spans="21:24" x14ac:dyDescent="0.2">
      <c r="U2213" s="77"/>
      <c r="V2213" s="64"/>
      <c r="W2213" s="62"/>
      <c r="X2213" s="62"/>
    </row>
    <row r="2214" spans="21:24" x14ac:dyDescent="0.2">
      <c r="U2214" s="77"/>
      <c r="V2214" s="64"/>
      <c r="W2214" s="62"/>
      <c r="X2214" s="62"/>
    </row>
    <row r="2215" spans="21:24" x14ac:dyDescent="0.2">
      <c r="U2215" s="77"/>
      <c r="V2215" s="64"/>
      <c r="W2215" s="62"/>
      <c r="X2215" s="62"/>
    </row>
    <row r="2216" spans="21:24" x14ac:dyDescent="0.2">
      <c r="U2216" s="77"/>
      <c r="V2216" s="64"/>
      <c r="W2216" s="62"/>
      <c r="X2216" s="62"/>
    </row>
    <row r="2217" spans="21:24" x14ac:dyDescent="0.2">
      <c r="U2217" s="77"/>
      <c r="V2217" s="64"/>
      <c r="W2217" s="62"/>
      <c r="X2217" s="62"/>
    </row>
    <row r="2218" spans="21:24" x14ac:dyDescent="0.2">
      <c r="U2218" s="77"/>
      <c r="V2218" s="64"/>
      <c r="W2218" s="62"/>
      <c r="X2218" s="62"/>
    </row>
    <row r="2219" spans="21:24" x14ac:dyDescent="0.2">
      <c r="U2219" s="77"/>
      <c r="V2219" s="64"/>
      <c r="W2219" s="62"/>
      <c r="X2219" s="62"/>
    </row>
    <row r="2220" spans="21:24" x14ac:dyDescent="0.2">
      <c r="U2220" s="77"/>
      <c r="V2220" s="64"/>
      <c r="W2220" s="62"/>
      <c r="X2220" s="62"/>
    </row>
    <row r="2221" spans="21:24" x14ac:dyDescent="0.2">
      <c r="U2221" s="77"/>
      <c r="V2221" s="64"/>
      <c r="W2221" s="62"/>
      <c r="X2221" s="62"/>
    </row>
    <row r="2222" spans="21:24" x14ac:dyDescent="0.2">
      <c r="U2222" s="77"/>
      <c r="V2222" s="64"/>
      <c r="W2222" s="62"/>
      <c r="X2222" s="62"/>
    </row>
    <row r="2223" spans="21:24" x14ac:dyDescent="0.2">
      <c r="U2223" s="77"/>
      <c r="V2223" s="64"/>
      <c r="W2223" s="62"/>
      <c r="X2223" s="62"/>
    </row>
    <row r="2224" spans="21:24" x14ac:dyDescent="0.2">
      <c r="U2224" s="77"/>
      <c r="V2224" s="64"/>
      <c r="W2224" s="62"/>
      <c r="X2224" s="62"/>
    </row>
    <row r="2225" spans="21:24" x14ac:dyDescent="0.2">
      <c r="U2225" s="77"/>
      <c r="V2225" s="64"/>
      <c r="W2225" s="62"/>
      <c r="X2225" s="62"/>
    </row>
    <row r="2226" spans="21:24" x14ac:dyDescent="0.2">
      <c r="U2226" s="77"/>
      <c r="V2226" s="64"/>
      <c r="W2226" s="62"/>
      <c r="X2226" s="62"/>
    </row>
    <row r="2227" spans="21:24" x14ac:dyDescent="0.2">
      <c r="U2227" s="77"/>
      <c r="V2227" s="64"/>
      <c r="W2227" s="62"/>
      <c r="X2227" s="62"/>
    </row>
    <row r="2228" spans="21:24" x14ac:dyDescent="0.2">
      <c r="U2228" s="77"/>
      <c r="V2228" s="64"/>
      <c r="W2228" s="62"/>
      <c r="X2228" s="62"/>
    </row>
    <row r="2229" spans="21:24" x14ac:dyDescent="0.2">
      <c r="U2229" s="77"/>
      <c r="V2229" s="64"/>
      <c r="W2229" s="62"/>
      <c r="X2229" s="62"/>
    </row>
    <row r="2230" spans="21:24" x14ac:dyDescent="0.2">
      <c r="U2230" s="77"/>
      <c r="V2230" s="64"/>
      <c r="W2230" s="62"/>
      <c r="X2230" s="62"/>
    </row>
    <row r="2231" spans="21:24" x14ac:dyDescent="0.2">
      <c r="U2231" s="77"/>
      <c r="V2231" s="64"/>
      <c r="W2231" s="62"/>
      <c r="X2231" s="62"/>
    </row>
    <row r="2232" spans="21:24" x14ac:dyDescent="0.2">
      <c r="U2232" s="77"/>
      <c r="V2232" s="64"/>
      <c r="W2232" s="62"/>
      <c r="X2232" s="62"/>
    </row>
    <row r="2233" spans="21:24" x14ac:dyDescent="0.2">
      <c r="U2233" s="77"/>
      <c r="V2233" s="64"/>
      <c r="W2233" s="62"/>
      <c r="X2233" s="62"/>
    </row>
    <row r="2234" spans="21:24" x14ac:dyDescent="0.2">
      <c r="U2234" s="77"/>
      <c r="V2234" s="64"/>
      <c r="W2234" s="62"/>
      <c r="X2234" s="62"/>
    </row>
    <row r="2235" spans="21:24" x14ac:dyDescent="0.2">
      <c r="U2235" s="77"/>
      <c r="V2235" s="64"/>
      <c r="W2235" s="62"/>
      <c r="X2235" s="62"/>
    </row>
    <row r="2236" spans="21:24" x14ac:dyDescent="0.2">
      <c r="U2236" s="77"/>
      <c r="V2236" s="64"/>
      <c r="W2236" s="62"/>
      <c r="X2236" s="62"/>
    </row>
    <row r="2237" spans="21:24" x14ac:dyDescent="0.2">
      <c r="U2237" s="77"/>
      <c r="V2237" s="64"/>
      <c r="W2237" s="62"/>
      <c r="X2237" s="62"/>
    </row>
    <row r="2238" spans="21:24" x14ac:dyDescent="0.2">
      <c r="U2238" s="77"/>
      <c r="V2238" s="64"/>
      <c r="W2238" s="62"/>
      <c r="X2238" s="62"/>
    </row>
    <row r="2239" spans="21:24" x14ac:dyDescent="0.2">
      <c r="U2239" s="77"/>
      <c r="V2239" s="64"/>
      <c r="W2239" s="62"/>
      <c r="X2239" s="62"/>
    </row>
    <row r="2240" spans="21:24" x14ac:dyDescent="0.2">
      <c r="U2240" s="77"/>
      <c r="V2240" s="64"/>
      <c r="W2240" s="62"/>
      <c r="X2240" s="62"/>
    </row>
    <row r="2241" spans="21:24" x14ac:dyDescent="0.2">
      <c r="U2241" s="77"/>
      <c r="V2241" s="64"/>
      <c r="W2241" s="62"/>
      <c r="X2241" s="62"/>
    </row>
    <row r="2242" spans="21:24" x14ac:dyDescent="0.2">
      <c r="U2242" s="77"/>
      <c r="V2242" s="64"/>
      <c r="W2242" s="62"/>
      <c r="X2242" s="62"/>
    </row>
    <row r="2243" spans="21:24" x14ac:dyDescent="0.2">
      <c r="U2243" s="77"/>
      <c r="V2243" s="64"/>
      <c r="W2243" s="62"/>
      <c r="X2243" s="62"/>
    </row>
    <row r="2244" spans="21:24" x14ac:dyDescent="0.2">
      <c r="U2244" s="77"/>
      <c r="V2244" s="64"/>
      <c r="W2244" s="62"/>
      <c r="X2244" s="62"/>
    </row>
    <row r="2245" spans="21:24" x14ac:dyDescent="0.2">
      <c r="U2245" s="77"/>
      <c r="V2245" s="64"/>
      <c r="W2245" s="62"/>
      <c r="X2245" s="62"/>
    </row>
    <row r="2246" spans="21:24" x14ac:dyDescent="0.2">
      <c r="U2246" s="77"/>
      <c r="V2246" s="64"/>
      <c r="W2246" s="62"/>
      <c r="X2246" s="62"/>
    </row>
    <row r="2247" spans="21:24" x14ac:dyDescent="0.2">
      <c r="U2247" s="77"/>
      <c r="V2247" s="64"/>
      <c r="W2247" s="62"/>
      <c r="X2247" s="62"/>
    </row>
    <row r="2248" spans="21:24" x14ac:dyDescent="0.2">
      <c r="U2248" s="77"/>
      <c r="V2248" s="64"/>
      <c r="W2248" s="62"/>
      <c r="X2248" s="62"/>
    </row>
    <row r="2249" spans="21:24" x14ac:dyDescent="0.2">
      <c r="U2249" s="77"/>
      <c r="V2249" s="64"/>
      <c r="W2249" s="62"/>
      <c r="X2249" s="62"/>
    </row>
    <row r="2250" spans="21:24" x14ac:dyDescent="0.2">
      <c r="U2250" s="77"/>
      <c r="V2250" s="64"/>
      <c r="W2250" s="62"/>
      <c r="X2250" s="62"/>
    </row>
    <row r="2251" spans="21:24" x14ac:dyDescent="0.2">
      <c r="U2251" s="77"/>
      <c r="V2251" s="64"/>
      <c r="W2251" s="62"/>
      <c r="X2251" s="62"/>
    </row>
    <row r="2252" spans="21:24" x14ac:dyDescent="0.2">
      <c r="U2252" s="77"/>
      <c r="V2252" s="64"/>
      <c r="W2252" s="62"/>
      <c r="X2252" s="62"/>
    </row>
    <row r="2253" spans="21:24" x14ac:dyDescent="0.2">
      <c r="U2253" s="77"/>
      <c r="V2253" s="64"/>
      <c r="W2253" s="62"/>
      <c r="X2253" s="62"/>
    </row>
    <row r="2254" spans="21:24" x14ac:dyDescent="0.2">
      <c r="U2254" s="77"/>
      <c r="V2254" s="64"/>
      <c r="W2254" s="62"/>
      <c r="X2254" s="62"/>
    </row>
    <row r="2255" spans="21:24" x14ac:dyDescent="0.2">
      <c r="U2255" s="77"/>
      <c r="V2255" s="64"/>
      <c r="W2255" s="62"/>
      <c r="X2255" s="62"/>
    </row>
    <row r="2256" spans="21:24" x14ac:dyDescent="0.2">
      <c r="U2256" s="77"/>
      <c r="V2256" s="64"/>
      <c r="W2256" s="62"/>
      <c r="X2256" s="62"/>
    </row>
    <row r="2257" spans="21:24" x14ac:dyDescent="0.2">
      <c r="U2257" s="77"/>
      <c r="V2257" s="64"/>
      <c r="W2257" s="62"/>
      <c r="X2257" s="62"/>
    </row>
    <row r="2258" spans="21:24" x14ac:dyDescent="0.2">
      <c r="U2258" s="77"/>
      <c r="V2258" s="64"/>
      <c r="W2258" s="62"/>
      <c r="X2258" s="62"/>
    </row>
    <row r="2259" spans="21:24" x14ac:dyDescent="0.2">
      <c r="U2259" s="77"/>
      <c r="V2259" s="64"/>
      <c r="W2259" s="62"/>
      <c r="X2259" s="62"/>
    </row>
    <row r="2260" spans="21:24" x14ac:dyDescent="0.2">
      <c r="U2260" s="77"/>
      <c r="V2260" s="64"/>
      <c r="W2260" s="62"/>
      <c r="X2260" s="62"/>
    </row>
    <row r="2261" spans="21:24" x14ac:dyDescent="0.2">
      <c r="U2261" s="77"/>
      <c r="V2261" s="64"/>
      <c r="W2261" s="62"/>
      <c r="X2261" s="62"/>
    </row>
    <row r="2262" spans="21:24" x14ac:dyDescent="0.2">
      <c r="U2262" s="77"/>
      <c r="V2262" s="64"/>
      <c r="W2262" s="62"/>
      <c r="X2262" s="62"/>
    </row>
    <row r="2263" spans="21:24" x14ac:dyDescent="0.2">
      <c r="U2263" s="77"/>
      <c r="V2263" s="64"/>
      <c r="W2263" s="62"/>
      <c r="X2263" s="62"/>
    </row>
    <row r="2264" spans="21:24" x14ac:dyDescent="0.2">
      <c r="U2264" s="77"/>
      <c r="V2264" s="64"/>
      <c r="W2264" s="62"/>
      <c r="X2264" s="62"/>
    </row>
    <row r="2265" spans="21:24" x14ac:dyDescent="0.2">
      <c r="U2265" s="77"/>
      <c r="V2265" s="64"/>
      <c r="W2265" s="62"/>
      <c r="X2265" s="62"/>
    </row>
    <row r="2266" spans="21:24" x14ac:dyDescent="0.2">
      <c r="U2266" s="77"/>
      <c r="V2266" s="64"/>
      <c r="W2266" s="62"/>
      <c r="X2266" s="62"/>
    </row>
    <row r="2267" spans="21:24" x14ac:dyDescent="0.2">
      <c r="U2267" s="77"/>
      <c r="V2267" s="64"/>
      <c r="W2267" s="62"/>
      <c r="X2267" s="62"/>
    </row>
    <row r="2268" spans="21:24" x14ac:dyDescent="0.2">
      <c r="U2268" s="77"/>
      <c r="V2268" s="64"/>
      <c r="W2268" s="62"/>
      <c r="X2268" s="62"/>
    </row>
    <row r="2269" spans="21:24" x14ac:dyDescent="0.2">
      <c r="U2269" s="77"/>
      <c r="V2269" s="64"/>
      <c r="W2269" s="62"/>
      <c r="X2269" s="62"/>
    </row>
    <row r="2270" spans="21:24" x14ac:dyDescent="0.2">
      <c r="U2270" s="77"/>
      <c r="V2270" s="64"/>
      <c r="W2270" s="62"/>
      <c r="X2270" s="62"/>
    </row>
    <row r="2271" spans="21:24" x14ac:dyDescent="0.2">
      <c r="U2271" s="77"/>
      <c r="V2271" s="64"/>
      <c r="W2271" s="62"/>
      <c r="X2271" s="62"/>
    </row>
    <row r="2272" spans="21:24" x14ac:dyDescent="0.2">
      <c r="U2272" s="77"/>
      <c r="V2272" s="64"/>
      <c r="W2272" s="62"/>
      <c r="X2272" s="62"/>
    </row>
    <row r="2273" spans="21:24" x14ac:dyDescent="0.2">
      <c r="U2273" s="77"/>
      <c r="V2273" s="64"/>
      <c r="W2273" s="62"/>
      <c r="X2273" s="62"/>
    </row>
    <row r="2274" spans="21:24" x14ac:dyDescent="0.2">
      <c r="U2274" s="77"/>
      <c r="V2274" s="64"/>
      <c r="W2274" s="62"/>
      <c r="X2274" s="62"/>
    </row>
    <row r="2275" spans="21:24" x14ac:dyDescent="0.2">
      <c r="U2275" s="77"/>
      <c r="V2275" s="64"/>
      <c r="W2275" s="62"/>
      <c r="X2275" s="62"/>
    </row>
    <row r="2276" spans="21:24" x14ac:dyDescent="0.2">
      <c r="U2276" s="77"/>
      <c r="V2276" s="64"/>
      <c r="W2276" s="62"/>
      <c r="X2276" s="62"/>
    </row>
    <row r="2277" spans="21:24" x14ac:dyDescent="0.2">
      <c r="U2277" s="77"/>
      <c r="V2277" s="64"/>
      <c r="W2277" s="62"/>
      <c r="X2277" s="62"/>
    </row>
    <row r="2278" spans="21:24" x14ac:dyDescent="0.2">
      <c r="U2278" s="77"/>
      <c r="V2278" s="64"/>
      <c r="W2278" s="62"/>
      <c r="X2278" s="62"/>
    </row>
    <row r="2279" spans="21:24" x14ac:dyDescent="0.2">
      <c r="U2279" s="77"/>
      <c r="V2279" s="64"/>
      <c r="W2279" s="62"/>
      <c r="X2279" s="62"/>
    </row>
    <row r="2280" spans="21:24" x14ac:dyDescent="0.2">
      <c r="U2280" s="77"/>
      <c r="V2280" s="64"/>
      <c r="W2280" s="62"/>
      <c r="X2280" s="62"/>
    </row>
    <row r="2281" spans="21:24" x14ac:dyDescent="0.2">
      <c r="U2281" s="77"/>
      <c r="V2281" s="64"/>
      <c r="W2281" s="62"/>
      <c r="X2281" s="62"/>
    </row>
    <row r="2282" spans="21:24" x14ac:dyDescent="0.2">
      <c r="U2282" s="77"/>
      <c r="V2282" s="64"/>
      <c r="W2282" s="62"/>
      <c r="X2282" s="62"/>
    </row>
    <row r="2283" spans="21:24" x14ac:dyDescent="0.2">
      <c r="U2283" s="77"/>
      <c r="V2283" s="64"/>
      <c r="W2283" s="62"/>
      <c r="X2283" s="62"/>
    </row>
    <row r="2284" spans="21:24" x14ac:dyDescent="0.2">
      <c r="U2284" s="77"/>
      <c r="V2284" s="64"/>
      <c r="W2284" s="62"/>
      <c r="X2284" s="62"/>
    </row>
    <row r="2285" spans="21:24" x14ac:dyDescent="0.2">
      <c r="U2285" s="77"/>
      <c r="V2285" s="64"/>
      <c r="W2285" s="62"/>
      <c r="X2285" s="62"/>
    </row>
    <row r="2286" spans="21:24" x14ac:dyDescent="0.2">
      <c r="U2286" s="77"/>
      <c r="V2286" s="64"/>
      <c r="W2286" s="62"/>
      <c r="X2286" s="62"/>
    </row>
    <row r="2287" spans="21:24" x14ac:dyDescent="0.2">
      <c r="U2287" s="77"/>
      <c r="V2287" s="64"/>
      <c r="W2287" s="62"/>
      <c r="X2287" s="62"/>
    </row>
    <row r="2288" spans="21:24" x14ac:dyDescent="0.2">
      <c r="U2288" s="77"/>
      <c r="V2288" s="64"/>
      <c r="W2288" s="62"/>
      <c r="X2288" s="62"/>
    </row>
    <row r="2289" spans="21:24" x14ac:dyDescent="0.2">
      <c r="U2289" s="77"/>
      <c r="V2289" s="64"/>
      <c r="W2289" s="62"/>
      <c r="X2289" s="62"/>
    </row>
    <row r="2290" spans="21:24" x14ac:dyDescent="0.2">
      <c r="U2290" s="77"/>
      <c r="V2290" s="64"/>
      <c r="W2290" s="62"/>
      <c r="X2290" s="62"/>
    </row>
    <row r="2291" spans="21:24" x14ac:dyDescent="0.2">
      <c r="U2291" s="77"/>
      <c r="V2291" s="64"/>
      <c r="W2291" s="62"/>
      <c r="X2291" s="62"/>
    </row>
    <row r="2292" spans="21:24" x14ac:dyDescent="0.2">
      <c r="U2292" s="77"/>
      <c r="V2292" s="64"/>
      <c r="W2292" s="62"/>
      <c r="X2292" s="62"/>
    </row>
    <row r="2293" spans="21:24" x14ac:dyDescent="0.2">
      <c r="U2293" s="77"/>
      <c r="V2293" s="64"/>
      <c r="W2293" s="62"/>
      <c r="X2293" s="62"/>
    </row>
    <row r="2294" spans="21:24" x14ac:dyDescent="0.2">
      <c r="U2294" s="77"/>
      <c r="V2294" s="64"/>
      <c r="W2294" s="62"/>
      <c r="X2294" s="62"/>
    </row>
    <row r="2295" spans="21:24" x14ac:dyDescent="0.2">
      <c r="U2295" s="77"/>
      <c r="V2295" s="64"/>
      <c r="W2295" s="62"/>
      <c r="X2295" s="62"/>
    </row>
    <row r="2296" spans="21:24" x14ac:dyDescent="0.2">
      <c r="U2296" s="77"/>
      <c r="V2296" s="64"/>
      <c r="W2296" s="62"/>
      <c r="X2296" s="62"/>
    </row>
    <row r="2297" spans="21:24" x14ac:dyDescent="0.2">
      <c r="U2297" s="77"/>
      <c r="V2297" s="64"/>
      <c r="W2297" s="62"/>
      <c r="X2297" s="62"/>
    </row>
    <row r="2298" spans="21:24" x14ac:dyDescent="0.2">
      <c r="U2298" s="77"/>
      <c r="V2298" s="64"/>
      <c r="W2298" s="62"/>
      <c r="X2298" s="62"/>
    </row>
    <row r="2299" spans="21:24" x14ac:dyDescent="0.2">
      <c r="U2299" s="77"/>
      <c r="V2299" s="64"/>
      <c r="W2299" s="62"/>
      <c r="X2299" s="62"/>
    </row>
    <row r="2300" spans="21:24" x14ac:dyDescent="0.2">
      <c r="U2300" s="77"/>
      <c r="V2300" s="64"/>
      <c r="W2300" s="62"/>
      <c r="X2300" s="62"/>
    </row>
    <row r="2301" spans="21:24" x14ac:dyDescent="0.2">
      <c r="U2301" s="77"/>
      <c r="V2301" s="64"/>
      <c r="W2301" s="62"/>
      <c r="X2301" s="62"/>
    </row>
    <row r="2302" spans="21:24" x14ac:dyDescent="0.2">
      <c r="U2302" s="77"/>
      <c r="V2302" s="64"/>
      <c r="W2302" s="62"/>
      <c r="X2302" s="62"/>
    </row>
    <row r="2303" spans="21:24" x14ac:dyDescent="0.2">
      <c r="U2303" s="77"/>
      <c r="V2303" s="64"/>
      <c r="W2303" s="62"/>
      <c r="X2303" s="62"/>
    </row>
    <row r="2304" spans="21:24" x14ac:dyDescent="0.2">
      <c r="U2304" s="77"/>
      <c r="V2304" s="64"/>
      <c r="W2304" s="62"/>
      <c r="X2304" s="62"/>
    </row>
    <row r="2305" spans="21:24" x14ac:dyDescent="0.2">
      <c r="U2305" s="77"/>
      <c r="V2305" s="64"/>
      <c r="W2305" s="62"/>
      <c r="X2305" s="62"/>
    </row>
    <row r="2306" spans="21:24" x14ac:dyDescent="0.2">
      <c r="U2306" s="77"/>
      <c r="V2306" s="64"/>
      <c r="W2306" s="62"/>
      <c r="X2306" s="62"/>
    </row>
    <row r="2307" spans="21:24" x14ac:dyDescent="0.2">
      <c r="U2307" s="77"/>
      <c r="V2307" s="64"/>
      <c r="W2307" s="62"/>
      <c r="X2307" s="62"/>
    </row>
    <row r="2308" spans="21:24" x14ac:dyDescent="0.2">
      <c r="U2308" s="77"/>
      <c r="V2308" s="64"/>
      <c r="W2308" s="62"/>
      <c r="X2308" s="62"/>
    </row>
    <row r="2309" spans="21:24" x14ac:dyDescent="0.2">
      <c r="U2309" s="77"/>
      <c r="V2309" s="64"/>
      <c r="W2309" s="62"/>
      <c r="X2309" s="62"/>
    </row>
    <row r="2310" spans="21:24" x14ac:dyDescent="0.2">
      <c r="U2310" s="77"/>
      <c r="V2310" s="64"/>
      <c r="W2310" s="62"/>
      <c r="X2310" s="62"/>
    </row>
    <row r="2311" spans="21:24" x14ac:dyDescent="0.2">
      <c r="U2311" s="77"/>
      <c r="V2311" s="64"/>
      <c r="W2311" s="62"/>
      <c r="X2311" s="62"/>
    </row>
    <row r="2312" spans="21:24" x14ac:dyDescent="0.2">
      <c r="U2312" s="77"/>
      <c r="V2312" s="64"/>
      <c r="W2312" s="62"/>
      <c r="X2312" s="62"/>
    </row>
    <row r="2313" spans="21:24" x14ac:dyDescent="0.2">
      <c r="U2313" s="77"/>
      <c r="V2313" s="64"/>
      <c r="W2313" s="62"/>
      <c r="X2313" s="62"/>
    </row>
    <row r="2314" spans="21:24" x14ac:dyDescent="0.2">
      <c r="U2314" s="77"/>
      <c r="V2314" s="64"/>
      <c r="W2314" s="62"/>
      <c r="X2314" s="62"/>
    </row>
    <row r="2315" spans="21:24" x14ac:dyDescent="0.2">
      <c r="U2315" s="77"/>
      <c r="V2315" s="64"/>
      <c r="W2315" s="62"/>
      <c r="X2315" s="62"/>
    </row>
    <row r="2316" spans="21:24" x14ac:dyDescent="0.2">
      <c r="U2316" s="77"/>
      <c r="V2316" s="64"/>
      <c r="W2316" s="62"/>
      <c r="X2316" s="62"/>
    </row>
    <row r="2317" spans="21:24" x14ac:dyDescent="0.2">
      <c r="U2317" s="77"/>
      <c r="V2317" s="64"/>
      <c r="W2317" s="62"/>
      <c r="X2317" s="62"/>
    </row>
    <row r="2318" spans="21:24" x14ac:dyDescent="0.2">
      <c r="U2318" s="77"/>
      <c r="V2318" s="64"/>
      <c r="W2318" s="62"/>
      <c r="X2318" s="62"/>
    </row>
    <row r="2319" spans="21:24" x14ac:dyDescent="0.2">
      <c r="U2319" s="77"/>
      <c r="V2319" s="64"/>
      <c r="W2319" s="62"/>
      <c r="X2319" s="62"/>
    </row>
    <row r="2320" spans="21:24" x14ac:dyDescent="0.2">
      <c r="U2320" s="77"/>
      <c r="V2320" s="64"/>
      <c r="W2320" s="62"/>
      <c r="X2320" s="62"/>
    </row>
    <row r="2321" spans="21:24" x14ac:dyDescent="0.2">
      <c r="U2321" s="77"/>
      <c r="V2321" s="64"/>
      <c r="W2321" s="62"/>
      <c r="X2321" s="62"/>
    </row>
    <row r="2322" spans="21:24" x14ac:dyDescent="0.2">
      <c r="U2322" s="77"/>
      <c r="V2322" s="64"/>
      <c r="W2322" s="62"/>
      <c r="X2322" s="62"/>
    </row>
    <row r="2323" spans="21:24" x14ac:dyDescent="0.2">
      <c r="U2323" s="77"/>
      <c r="V2323" s="64"/>
      <c r="W2323" s="62"/>
      <c r="X2323" s="62"/>
    </row>
    <row r="2324" spans="21:24" x14ac:dyDescent="0.2">
      <c r="U2324" s="77"/>
      <c r="V2324" s="64"/>
      <c r="W2324" s="62"/>
      <c r="X2324" s="62"/>
    </row>
    <row r="2325" spans="21:24" x14ac:dyDescent="0.2">
      <c r="U2325" s="77"/>
      <c r="V2325" s="64"/>
      <c r="W2325" s="62"/>
      <c r="X2325" s="62"/>
    </row>
    <row r="2326" spans="21:24" x14ac:dyDescent="0.2">
      <c r="U2326" s="77"/>
      <c r="V2326" s="64"/>
      <c r="W2326" s="62"/>
      <c r="X2326" s="62"/>
    </row>
    <row r="2327" spans="21:24" x14ac:dyDescent="0.2">
      <c r="U2327" s="77"/>
      <c r="V2327" s="64"/>
      <c r="W2327" s="62"/>
      <c r="X2327" s="62"/>
    </row>
    <row r="2328" spans="21:24" x14ac:dyDescent="0.2">
      <c r="U2328" s="77"/>
      <c r="V2328" s="64"/>
      <c r="W2328" s="62"/>
      <c r="X2328" s="62"/>
    </row>
    <row r="2329" spans="21:24" x14ac:dyDescent="0.2">
      <c r="U2329" s="77"/>
      <c r="V2329" s="64"/>
      <c r="W2329" s="62"/>
      <c r="X2329" s="62"/>
    </row>
    <row r="2330" spans="21:24" x14ac:dyDescent="0.2">
      <c r="U2330" s="77"/>
      <c r="V2330" s="64"/>
      <c r="W2330" s="62"/>
      <c r="X2330" s="62"/>
    </row>
    <row r="2331" spans="21:24" x14ac:dyDescent="0.2">
      <c r="U2331" s="77"/>
      <c r="V2331" s="64"/>
      <c r="W2331" s="62"/>
      <c r="X2331" s="62"/>
    </row>
    <row r="2332" spans="21:24" x14ac:dyDescent="0.2">
      <c r="U2332" s="77"/>
      <c r="V2332" s="64"/>
      <c r="W2332" s="62"/>
      <c r="X2332" s="62"/>
    </row>
    <row r="2333" spans="21:24" x14ac:dyDescent="0.2">
      <c r="U2333" s="77"/>
      <c r="V2333" s="64"/>
      <c r="W2333" s="62"/>
      <c r="X2333" s="62"/>
    </row>
    <row r="2334" spans="21:24" x14ac:dyDescent="0.2">
      <c r="U2334" s="77"/>
      <c r="V2334" s="64"/>
      <c r="W2334" s="62"/>
      <c r="X2334" s="62"/>
    </row>
    <row r="2335" spans="21:24" x14ac:dyDescent="0.2">
      <c r="U2335" s="77"/>
      <c r="V2335" s="64"/>
      <c r="W2335" s="62"/>
      <c r="X2335" s="62"/>
    </row>
    <row r="2336" spans="21:24" x14ac:dyDescent="0.2">
      <c r="U2336" s="77"/>
      <c r="V2336" s="64"/>
      <c r="W2336" s="62"/>
      <c r="X2336" s="62"/>
    </row>
    <row r="2337" spans="21:24" x14ac:dyDescent="0.2">
      <c r="U2337" s="77"/>
      <c r="V2337" s="64"/>
      <c r="W2337" s="62"/>
      <c r="X2337" s="62"/>
    </row>
    <row r="2338" spans="21:24" x14ac:dyDescent="0.2">
      <c r="U2338" s="77"/>
      <c r="V2338" s="64"/>
      <c r="W2338" s="62"/>
      <c r="X2338" s="62"/>
    </row>
    <row r="2339" spans="21:24" x14ac:dyDescent="0.2">
      <c r="U2339" s="77"/>
      <c r="V2339" s="64"/>
      <c r="W2339" s="62"/>
      <c r="X2339" s="62"/>
    </row>
    <row r="2340" spans="21:24" x14ac:dyDescent="0.2">
      <c r="U2340" s="77"/>
      <c r="V2340" s="64"/>
      <c r="W2340" s="62"/>
      <c r="X2340" s="62"/>
    </row>
    <row r="2341" spans="21:24" x14ac:dyDescent="0.2">
      <c r="U2341" s="77"/>
      <c r="V2341" s="64"/>
      <c r="W2341" s="62"/>
      <c r="X2341" s="62"/>
    </row>
    <row r="2342" spans="21:24" x14ac:dyDescent="0.2">
      <c r="U2342" s="77"/>
      <c r="V2342" s="64"/>
      <c r="W2342" s="62"/>
      <c r="X2342" s="62"/>
    </row>
    <row r="2343" spans="21:24" x14ac:dyDescent="0.2">
      <c r="U2343" s="77"/>
      <c r="V2343" s="64"/>
      <c r="W2343" s="62"/>
      <c r="X2343" s="62"/>
    </row>
    <row r="2344" spans="21:24" x14ac:dyDescent="0.2">
      <c r="U2344" s="77"/>
      <c r="V2344" s="64"/>
      <c r="W2344" s="62"/>
      <c r="X2344" s="62"/>
    </row>
    <row r="2345" spans="21:24" x14ac:dyDescent="0.2">
      <c r="U2345" s="77"/>
      <c r="V2345" s="64"/>
      <c r="W2345" s="62"/>
      <c r="X2345" s="62"/>
    </row>
    <row r="2346" spans="21:24" x14ac:dyDescent="0.2">
      <c r="U2346" s="77"/>
      <c r="V2346" s="64"/>
      <c r="W2346" s="62"/>
      <c r="X2346" s="62"/>
    </row>
    <row r="2347" spans="21:24" x14ac:dyDescent="0.2">
      <c r="U2347" s="77"/>
      <c r="V2347" s="64"/>
      <c r="W2347" s="62"/>
      <c r="X2347" s="62"/>
    </row>
    <row r="2348" spans="21:24" x14ac:dyDescent="0.2">
      <c r="U2348" s="77"/>
      <c r="V2348" s="64"/>
      <c r="W2348" s="62"/>
      <c r="X2348" s="62"/>
    </row>
    <row r="2349" spans="21:24" x14ac:dyDescent="0.2">
      <c r="U2349" s="77"/>
      <c r="V2349" s="64"/>
      <c r="W2349" s="62"/>
      <c r="X2349" s="62"/>
    </row>
    <row r="2350" spans="21:24" x14ac:dyDescent="0.2">
      <c r="U2350" s="77"/>
      <c r="V2350" s="64"/>
      <c r="W2350" s="62"/>
      <c r="X2350" s="62"/>
    </row>
    <row r="2351" spans="21:24" x14ac:dyDescent="0.2">
      <c r="U2351" s="77"/>
      <c r="V2351" s="64"/>
      <c r="W2351" s="62"/>
      <c r="X2351" s="62"/>
    </row>
    <row r="2352" spans="21:24" x14ac:dyDescent="0.2">
      <c r="U2352" s="77"/>
      <c r="V2352" s="64"/>
      <c r="W2352" s="62"/>
      <c r="X2352" s="62"/>
    </row>
    <row r="2353" spans="21:24" x14ac:dyDescent="0.2">
      <c r="U2353" s="77"/>
      <c r="V2353" s="64"/>
      <c r="W2353" s="62"/>
      <c r="X2353" s="62"/>
    </row>
    <row r="2354" spans="21:24" x14ac:dyDescent="0.2">
      <c r="U2354" s="77"/>
      <c r="V2354" s="64"/>
      <c r="W2354" s="62"/>
      <c r="X2354" s="62"/>
    </row>
    <row r="2355" spans="21:24" x14ac:dyDescent="0.2">
      <c r="U2355" s="77"/>
      <c r="V2355" s="64"/>
      <c r="W2355" s="62"/>
      <c r="X2355" s="62"/>
    </row>
    <row r="2356" spans="21:24" x14ac:dyDescent="0.2">
      <c r="U2356" s="77"/>
      <c r="V2356" s="64"/>
      <c r="W2356" s="62"/>
      <c r="X2356" s="62"/>
    </row>
    <row r="2357" spans="21:24" x14ac:dyDescent="0.2">
      <c r="U2357" s="77"/>
      <c r="V2357" s="64"/>
      <c r="W2357" s="62"/>
      <c r="X2357" s="62"/>
    </row>
    <row r="2358" spans="21:24" x14ac:dyDescent="0.2">
      <c r="U2358" s="77"/>
      <c r="V2358" s="64"/>
      <c r="W2358" s="62"/>
      <c r="X2358" s="62"/>
    </row>
    <row r="2359" spans="21:24" x14ac:dyDescent="0.2">
      <c r="U2359" s="77"/>
      <c r="V2359" s="64"/>
      <c r="W2359" s="62"/>
      <c r="X2359" s="62"/>
    </row>
    <row r="2360" spans="21:24" x14ac:dyDescent="0.2">
      <c r="U2360" s="77"/>
      <c r="V2360" s="64"/>
      <c r="W2360" s="62"/>
      <c r="X2360" s="62"/>
    </row>
    <row r="2361" spans="21:24" x14ac:dyDescent="0.2">
      <c r="U2361" s="77"/>
      <c r="V2361" s="64"/>
      <c r="W2361" s="62"/>
      <c r="X2361" s="62"/>
    </row>
    <row r="2362" spans="21:24" x14ac:dyDescent="0.2">
      <c r="U2362" s="77"/>
      <c r="V2362" s="64"/>
      <c r="W2362" s="62"/>
      <c r="X2362" s="62"/>
    </row>
    <row r="2363" spans="21:24" x14ac:dyDescent="0.2">
      <c r="U2363" s="77"/>
      <c r="V2363" s="64"/>
      <c r="W2363" s="62"/>
      <c r="X2363" s="62"/>
    </row>
    <row r="2364" spans="21:24" x14ac:dyDescent="0.2">
      <c r="U2364" s="77"/>
      <c r="V2364" s="64"/>
      <c r="W2364" s="62"/>
      <c r="X2364" s="62"/>
    </row>
    <row r="2365" spans="21:24" x14ac:dyDescent="0.2">
      <c r="U2365" s="77"/>
      <c r="V2365" s="64"/>
      <c r="W2365" s="62"/>
      <c r="X2365" s="62"/>
    </row>
    <row r="2366" spans="21:24" x14ac:dyDescent="0.2">
      <c r="U2366" s="77"/>
      <c r="V2366" s="64"/>
      <c r="W2366" s="62"/>
      <c r="X2366" s="62"/>
    </row>
    <row r="2367" spans="21:24" x14ac:dyDescent="0.2">
      <c r="U2367" s="77"/>
      <c r="V2367" s="64"/>
      <c r="W2367" s="62"/>
      <c r="X2367" s="62"/>
    </row>
    <row r="2368" spans="21:24" x14ac:dyDescent="0.2">
      <c r="U2368" s="77"/>
      <c r="V2368" s="64"/>
      <c r="W2368" s="62"/>
      <c r="X2368" s="62"/>
    </row>
    <row r="2369" spans="21:24" x14ac:dyDescent="0.2">
      <c r="U2369" s="77"/>
      <c r="V2369" s="64"/>
      <c r="W2369" s="62"/>
      <c r="X2369" s="62"/>
    </row>
    <row r="2370" spans="21:24" x14ac:dyDescent="0.2">
      <c r="U2370" s="77"/>
      <c r="V2370" s="64"/>
      <c r="W2370" s="62"/>
      <c r="X2370" s="62"/>
    </row>
    <row r="2371" spans="21:24" x14ac:dyDescent="0.2">
      <c r="U2371" s="77"/>
      <c r="V2371" s="64"/>
      <c r="W2371" s="62"/>
      <c r="X2371" s="62"/>
    </row>
    <row r="2372" spans="21:24" x14ac:dyDescent="0.2">
      <c r="U2372" s="77"/>
      <c r="V2372" s="64"/>
      <c r="W2372" s="62"/>
      <c r="X2372" s="62"/>
    </row>
    <row r="2373" spans="21:24" x14ac:dyDescent="0.2">
      <c r="U2373" s="77"/>
      <c r="V2373" s="64"/>
      <c r="W2373" s="62"/>
      <c r="X2373" s="62"/>
    </row>
    <row r="2374" spans="21:24" x14ac:dyDescent="0.2">
      <c r="U2374" s="77"/>
      <c r="V2374" s="64"/>
      <c r="W2374" s="62"/>
      <c r="X2374" s="62"/>
    </row>
    <row r="2375" spans="21:24" x14ac:dyDescent="0.2">
      <c r="U2375" s="77"/>
      <c r="V2375" s="64"/>
      <c r="W2375" s="62"/>
      <c r="X2375" s="62"/>
    </row>
    <row r="2376" spans="21:24" x14ac:dyDescent="0.2">
      <c r="U2376" s="77"/>
      <c r="V2376" s="64"/>
      <c r="W2376" s="62"/>
      <c r="X2376" s="62"/>
    </row>
    <row r="2377" spans="21:24" x14ac:dyDescent="0.2">
      <c r="U2377" s="77"/>
      <c r="V2377" s="64"/>
      <c r="W2377" s="62"/>
      <c r="X2377" s="62"/>
    </row>
    <row r="2378" spans="21:24" x14ac:dyDescent="0.2">
      <c r="U2378" s="77"/>
      <c r="V2378" s="64"/>
      <c r="W2378" s="62"/>
      <c r="X2378" s="62"/>
    </row>
    <row r="2379" spans="21:24" x14ac:dyDescent="0.2">
      <c r="U2379" s="77"/>
      <c r="V2379" s="64"/>
      <c r="W2379" s="62"/>
      <c r="X2379" s="62"/>
    </row>
    <row r="2380" spans="21:24" x14ac:dyDescent="0.2">
      <c r="U2380" s="77"/>
      <c r="V2380" s="64"/>
      <c r="W2380" s="62"/>
      <c r="X2380" s="62"/>
    </row>
    <row r="2381" spans="21:24" x14ac:dyDescent="0.2">
      <c r="U2381" s="77"/>
      <c r="V2381" s="64"/>
      <c r="W2381" s="62"/>
      <c r="X2381" s="62"/>
    </row>
    <row r="2382" spans="21:24" x14ac:dyDescent="0.2">
      <c r="U2382" s="77"/>
      <c r="V2382" s="64"/>
      <c r="W2382" s="62"/>
      <c r="X2382" s="62"/>
    </row>
    <row r="2383" spans="21:24" x14ac:dyDescent="0.2">
      <c r="U2383" s="77"/>
      <c r="V2383" s="64"/>
      <c r="W2383" s="62"/>
      <c r="X2383" s="62"/>
    </row>
    <row r="2384" spans="21:24" x14ac:dyDescent="0.2">
      <c r="U2384" s="77"/>
      <c r="V2384" s="64"/>
      <c r="W2384" s="62"/>
      <c r="X2384" s="62"/>
    </row>
    <row r="2385" spans="21:24" x14ac:dyDescent="0.2">
      <c r="U2385" s="77"/>
      <c r="V2385" s="64"/>
      <c r="W2385" s="62"/>
      <c r="X2385" s="62"/>
    </row>
    <row r="2386" spans="21:24" x14ac:dyDescent="0.2">
      <c r="U2386" s="77"/>
      <c r="V2386" s="64"/>
      <c r="W2386" s="62"/>
      <c r="X2386" s="62"/>
    </row>
    <row r="2387" spans="21:24" x14ac:dyDescent="0.2">
      <c r="U2387" s="77"/>
      <c r="V2387" s="64"/>
      <c r="W2387" s="62"/>
      <c r="X2387" s="62"/>
    </row>
    <row r="2388" spans="21:24" x14ac:dyDescent="0.2">
      <c r="U2388" s="77"/>
      <c r="V2388" s="64"/>
      <c r="W2388" s="62"/>
      <c r="X2388" s="62"/>
    </row>
    <row r="2389" spans="21:24" x14ac:dyDescent="0.2">
      <c r="U2389" s="77"/>
      <c r="V2389" s="64"/>
      <c r="W2389" s="62"/>
      <c r="X2389" s="62"/>
    </row>
    <row r="2390" spans="21:24" x14ac:dyDescent="0.2">
      <c r="U2390" s="77"/>
      <c r="V2390" s="64"/>
      <c r="W2390" s="62"/>
      <c r="X2390" s="62"/>
    </row>
    <row r="2391" spans="21:24" x14ac:dyDescent="0.2">
      <c r="U2391" s="77"/>
      <c r="V2391" s="64"/>
      <c r="W2391" s="62"/>
      <c r="X2391" s="62"/>
    </row>
    <row r="2392" spans="21:24" x14ac:dyDescent="0.2">
      <c r="U2392" s="77"/>
      <c r="V2392" s="64"/>
      <c r="W2392" s="62"/>
      <c r="X2392" s="62"/>
    </row>
    <row r="2393" spans="21:24" x14ac:dyDescent="0.2">
      <c r="U2393" s="77"/>
      <c r="V2393" s="64"/>
      <c r="W2393" s="62"/>
      <c r="X2393" s="62"/>
    </row>
    <row r="2394" spans="21:24" x14ac:dyDescent="0.2">
      <c r="U2394" s="77"/>
      <c r="V2394" s="64"/>
      <c r="W2394" s="62"/>
      <c r="X2394" s="62"/>
    </row>
    <row r="2395" spans="21:24" x14ac:dyDescent="0.2">
      <c r="U2395" s="77"/>
      <c r="V2395" s="64"/>
      <c r="W2395" s="62"/>
      <c r="X2395" s="62"/>
    </row>
    <row r="2396" spans="21:24" x14ac:dyDescent="0.2">
      <c r="U2396" s="77"/>
      <c r="V2396" s="64"/>
      <c r="W2396" s="62"/>
      <c r="X2396" s="62"/>
    </row>
    <row r="2397" spans="21:24" x14ac:dyDescent="0.2">
      <c r="U2397" s="77"/>
      <c r="V2397" s="64"/>
      <c r="W2397" s="62"/>
      <c r="X2397" s="62"/>
    </row>
    <row r="2398" spans="21:24" x14ac:dyDescent="0.2">
      <c r="U2398" s="77"/>
      <c r="V2398" s="64"/>
      <c r="W2398" s="62"/>
      <c r="X2398" s="62"/>
    </row>
    <row r="2399" spans="21:24" x14ac:dyDescent="0.2">
      <c r="U2399" s="77"/>
      <c r="V2399" s="64"/>
      <c r="W2399" s="62"/>
      <c r="X2399" s="62"/>
    </row>
    <row r="2400" spans="21:24" x14ac:dyDescent="0.2">
      <c r="U2400" s="77"/>
      <c r="V2400" s="64"/>
      <c r="W2400" s="62"/>
      <c r="X2400" s="62"/>
    </row>
    <row r="2401" spans="21:24" x14ac:dyDescent="0.2">
      <c r="U2401" s="77"/>
      <c r="V2401" s="64"/>
      <c r="W2401" s="62"/>
      <c r="X2401" s="62"/>
    </row>
    <row r="2402" spans="21:24" x14ac:dyDescent="0.2">
      <c r="U2402" s="77"/>
      <c r="V2402" s="64"/>
      <c r="W2402" s="62"/>
      <c r="X2402" s="62"/>
    </row>
    <row r="2403" spans="21:24" x14ac:dyDescent="0.2">
      <c r="U2403" s="77"/>
      <c r="V2403" s="64"/>
      <c r="W2403" s="62"/>
      <c r="X2403" s="62"/>
    </row>
    <row r="2404" spans="21:24" x14ac:dyDescent="0.2">
      <c r="U2404" s="77"/>
      <c r="V2404" s="64"/>
      <c r="W2404" s="62"/>
      <c r="X2404" s="62"/>
    </row>
    <row r="2405" spans="21:24" x14ac:dyDescent="0.2">
      <c r="U2405" s="77"/>
      <c r="V2405" s="64"/>
      <c r="W2405" s="62"/>
      <c r="X2405" s="62"/>
    </row>
    <row r="2406" spans="21:24" x14ac:dyDescent="0.2">
      <c r="U2406" s="77"/>
      <c r="V2406" s="64"/>
      <c r="W2406" s="62"/>
      <c r="X2406" s="62"/>
    </row>
    <row r="2407" spans="21:24" x14ac:dyDescent="0.2">
      <c r="U2407" s="77"/>
      <c r="V2407" s="64"/>
      <c r="W2407" s="62"/>
      <c r="X2407" s="62"/>
    </row>
    <row r="2408" spans="21:24" x14ac:dyDescent="0.2">
      <c r="U2408" s="77"/>
      <c r="V2408" s="64"/>
      <c r="W2408" s="62"/>
      <c r="X2408" s="62"/>
    </row>
    <row r="2409" spans="21:24" x14ac:dyDescent="0.2">
      <c r="U2409" s="77"/>
      <c r="V2409" s="64"/>
      <c r="W2409" s="62"/>
      <c r="X2409" s="62"/>
    </row>
    <row r="2410" spans="21:24" x14ac:dyDescent="0.2">
      <c r="U2410" s="77"/>
      <c r="V2410" s="64"/>
      <c r="W2410" s="62"/>
      <c r="X2410" s="62"/>
    </row>
    <row r="2411" spans="21:24" x14ac:dyDescent="0.2">
      <c r="U2411" s="77"/>
      <c r="V2411" s="64"/>
      <c r="W2411" s="62"/>
      <c r="X2411" s="62"/>
    </row>
    <row r="2412" spans="21:24" x14ac:dyDescent="0.2">
      <c r="U2412" s="77"/>
      <c r="V2412" s="64"/>
      <c r="W2412" s="62"/>
      <c r="X2412" s="62"/>
    </row>
    <row r="2413" spans="21:24" x14ac:dyDescent="0.2">
      <c r="U2413" s="77"/>
      <c r="V2413" s="64"/>
      <c r="W2413" s="62"/>
      <c r="X2413" s="62"/>
    </row>
    <row r="2414" spans="21:24" x14ac:dyDescent="0.2">
      <c r="U2414" s="77"/>
      <c r="V2414" s="64"/>
      <c r="W2414" s="62"/>
      <c r="X2414" s="62"/>
    </row>
    <row r="2415" spans="21:24" x14ac:dyDescent="0.2">
      <c r="U2415" s="77"/>
      <c r="V2415" s="64"/>
      <c r="W2415" s="62"/>
      <c r="X2415" s="62"/>
    </row>
    <row r="2416" spans="21:24" x14ac:dyDescent="0.2">
      <c r="U2416" s="77"/>
      <c r="V2416" s="64"/>
      <c r="W2416" s="62"/>
      <c r="X2416" s="62"/>
    </row>
    <row r="2417" spans="21:24" x14ac:dyDescent="0.2">
      <c r="U2417" s="77"/>
      <c r="V2417" s="64"/>
      <c r="W2417" s="62"/>
      <c r="X2417" s="62"/>
    </row>
    <row r="2418" spans="21:24" x14ac:dyDescent="0.2">
      <c r="U2418" s="77"/>
      <c r="V2418" s="64"/>
      <c r="W2418" s="62"/>
      <c r="X2418" s="62"/>
    </row>
    <row r="2419" spans="21:24" x14ac:dyDescent="0.2">
      <c r="U2419" s="77"/>
      <c r="V2419" s="64"/>
      <c r="W2419" s="62"/>
      <c r="X2419" s="62"/>
    </row>
    <row r="2420" spans="21:24" x14ac:dyDescent="0.2">
      <c r="U2420" s="77"/>
      <c r="V2420" s="64"/>
      <c r="W2420" s="62"/>
      <c r="X2420" s="62"/>
    </row>
    <row r="2421" spans="21:24" x14ac:dyDescent="0.2">
      <c r="U2421" s="77"/>
      <c r="V2421" s="64"/>
      <c r="W2421" s="62"/>
      <c r="X2421" s="62"/>
    </row>
    <row r="2422" spans="21:24" x14ac:dyDescent="0.2">
      <c r="U2422" s="77"/>
      <c r="V2422" s="64"/>
      <c r="W2422" s="62"/>
      <c r="X2422" s="62"/>
    </row>
    <row r="2423" spans="21:24" x14ac:dyDescent="0.2">
      <c r="U2423" s="77"/>
      <c r="V2423" s="64"/>
      <c r="W2423" s="62"/>
      <c r="X2423" s="62"/>
    </row>
    <row r="2424" spans="21:24" x14ac:dyDescent="0.2">
      <c r="U2424" s="77"/>
      <c r="V2424" s="64"/>
      <c r="W2424" s="62"/>
      <c r="X2424" s="62"/>
    </row>
    <row r="2425" spans="21:24" x14ac:dyDescent="0.2">
      <c r="U2425" s="77"/>
      <c r="V2425" s="64"/>
      <c r="W2425" s="62"/>
      <c r="X2425" s="62"/>
    </row>
    <row r="2426" spans="21:24" x14ac:dyDescent="0.2">
      <c r="U2426" s="77"/>
      <c r="V2426" s="64"/>
      <c r="W2426" s="62"/>
      <c r="X2426" s="62"/>
    </row>
    <row r="2427" spans="21:24" x14ac:dyDescent="0.2">
      <c r="U2427" s="77"/>
      <c r="V2427" s="64"/>
      <c r="W2427" s="62"/>
      <c r="X2427" s="62"/>
    </row>
    <row r="2428" spans="21:24" x14ac:dyDescent="0.2">
      <c r="U2428" s="77"/>
      <c r="V2428" s="64"/>
      <c r="W2428" s="62"/>
      <c r="X2428" s="62"/>
    </row>
    <row r="2429" spans="21:24" x14ac:dyDescent="0.2">
      <c r="U2429" s="77"/>
      <c r="V2429" s="64"/>
      <c r="W2429" s="62"/>
      <c r="X2429" s="62"/>
    </row>
    <row r="2430" spans="21:24" x14ac:dyDescent="0.2">
      <c r="U2430" s="77"/>
      <c r="V2430" s="64"/>
      <c r="W2430" s="62"/>
      <c r="X2430" s="62"/>
    </row>
    <row r="2431" spans="21:24" x14ac:dyDescent="0.2">
      <c r="U2431" s="77"/>
      <c r="V2431" s="64"/>
      <c r="W2431" s="62"/>
      <c r="X2431" s="62"/>
    </row>
    <row r="2432" spans="21:24" x14ac:dyDescent="0.2">
      <c r="U2432" s="77"/>
      <c r="V2432" s="64"/>
      <c r="W2432" s="62"/>
      <c r="X2432" s="62"/>
    </row>
    <row r="2433" spans="21:24" x14ac:dyDescent="0.2">
      <c r="U2433" s="77"/>
      <c r="V2433" s="64"/>
      <c r="W2433" s="62"/>
      <c r="X2433" s="62"/>
    </row>
    <row r="2434" spans="21:24" x14ac:dyDescent="0.2">
      <c r="U2434" s="77"/>
      <c r="V2434" s="64"/>
      <c r="W2434" s="62"/>
      <c r="X2434" s="62"/>
    </row>
    <row r="2435" spans="21:24" x14ac:dyDescent="0.2">
      <c r="U2435" s="77"/>
      <c r="V2435" s="64"/>
      <c r="W2435" s="62"/>
      <c r="X2435" s="62"/>
    </row>
    <row r="2436" spans="21:24" x14ac:dyDescent="0.2">
      <c r="U2436" s="77"/>
      <c r="V2436" s="64"/>
      <c r="W2436" s="62"/>
      <c r="X2436" s="62"/>
    </row>
    <row r="2437" spans="21:24" x14ac:dyDescent="0.2">
      <c r="U2437" s="77"/>
      <c r="V2437" s="64"/>
      <c r="W2437" s="62"/>
      <c r="X2437" s="62"/>
    </row>
    <row r="2438" spans="21:24" x14ac:dyDescent="0.2">
      <c r="U2438" s="77"/>
      <c r="V2438" s="64"/>
      <c r="W2438" s="62"/>
      <c r="X2438" s="62"/>
    </row>
    <row r="2439" spans="21:24" x14ac:dyDescent="0.2">
      <c r="U2439" s="77"/>
      <c r="V2439" s="64"/>
      <c r="W2439" s="62"/>
      <c r="X2439" s="62"/>
    </row>
    <row r="2440" spans="21:24" x14ac:dyDescent="0.2">
      <c r="U2440" s="77"/>
      <c r="V2440" s="64"/>
      <c r="W2440" s="62"/>
      <c r="X2440" s="62"/>
    </row>
    <row r="2441" spans="21:24" x14ac:dyDescent="0.2">
      <c r="U2441" s="77"/>
      <c r="V2441" s="64"/>
      <c r="W2441" s="62"/>
      <c r="X2441" s="62"/>
    </row>
    <row r="2442" spans="21:24" x14ac:dyDescent="0.2">
      <c r="U2442" s="77"/>
      <c r="V2442" s="64"/>
      <c r="W2442" s="62"/>
      <c r="X2442" s="62"/>
    </row>
    <row r="2443" spans="21:24" x14ac:dyDescent="0.2">
      <c r="U2443" s="77"/>
      <c r="V2443" s="64"/>
      <c r="W2443" s="62"/>
      <c r="X2443" s="62"/>
    </row>
    <row r="2444" spans="21:24" x14ac:dyDescent="0.2">
      <c r="U2444" s="77"/>
      <c r="V2444" s="64"/>
      <c r="W2444" s="62"/>
      <c r="X2444" s="62"/>
    </row>
    <row r="2445" spans="21:24" x14ac:dyDescent="0.2">
      <c r="U2445" s="77"/>
      <c r="V2445" s="64"/>
      <c r="W2445" s="62"/>
      <c r="X2445" s="62"/>
    </row>
    <row r="2446" spans="21:24" x14ac:dyDescent="0.2">
      <c r="U2446" s="77"/>
      <c r="V2446" s="64"/>
      <c r="W2446" s="62"/>
      <c r="X2446" s="62"/>
    </row>
    <row r="2447" spans="21:24" x14ac:dyDescent="0.2">
      <c r="U2447" s="77"/>
      <c r="V2447" s="64"/>
      <c r="W2447" s="62"/>
      <c r="X2447" s="62"/>
    </row>
    <row r="2448" spans="21:24" x14ac:dyDescent="0.2">
      <c r="U2448" s="77"/>
      <c r="V2448" s="64"/>
      <c r="W2448" s="62"/>
      <c r="X2448" s="62"/>
    </row>
    <row r="2449" spans="21:24" x14ac:dyDescent="0.2">
      <c r="U2449" s="77"/>
      <c r="V2449" s="64"/>
      <c r="W2449" s="62"/>
      <c r="X2449" s="62"/>
    </row>
    <row r="2450" spans="21:24" x14ac:dyDescent="0.2">
      <c r="U2450" s="77"/>
      <c r="V2450" s="64"/>
      <c r="W2450" s="62"/>
      <c r="X2450" s="62"/>
    </row>
    <row r="2451" spans="21:24" x14ac:dyDescent="0.2">
      <c r="U2451" s="77"/>
      <c r="V2451" s="64"/>
      <c r="W2451" s="62"/>
      <c r="X2451" s="62"/>
    </row>
    <row r="2452" spans="21:24" x14ac:dyDescent="0.2">
      <c r="U2452" s="77"/>
      <c r="V2452" s="64"/>
      <c r="W2452" s="62"/>
      <c r="X2452" s="62"/>
    </row>
    <row r="2453" spans="21:24" x14ac:dyDescent="0.2">
      <c r="U2453" s="77"/>
      <c r="V2453" s="64"/>
      <c r="W2453" s="62"/>
      <c r="X2453" s="62"/>
    </row>
    <row r="2454" spans="21:24" x14ac:dyDescent="0.2">
      <c r="U2454" s="77"/>
      <c r="V2454" s="64"/>
      <c r="W2454" s="62"/>
      <c r="X2454" s="62"/>
    </row>
    <row r="2455" spans="21:24" x14ac:dyDescent="0.2">
      <c r="U2455" s="77"/>
      <c r="V2455" s="64"/>
      <c r="W2455" s="62"/>
      <c r="X2455" s="62"/>
    </row>
    <row r="2456" spans="21:24" x14ac:dyDescent="0.2">
      <c r="U2456" s="77"/>
      <c r="V2456" s="64"/>
      <c r="W2456" s="62"/>
      <c r="X2456" s="62"/>
    </row>
    <row r="2457" spans="21:24" x14ac:dyDescent="0.2">
      <c r="U2457" s="77"/>
      <c r="V2457" s="64"/>
      <c r="W2457" s="62"/>
      <c r="X2457" s="62"/>
    </row>
    <row r="2458" spans="21:24" x14ac:dyDescent="0.2">
      <c r="U2458" s="77"/>
      <c r="V2458" s="64"/>
      <c r="W2458" s="62"/>
      <c r="X2458" s="62"/>
    </row>
    <row r="2459" spans="21:24" x14ac:dyDescent="0.2">
      <c r="U2459" s="77"/>
      <c r="V2459" s="64"/>
      <c r="W2459" s="62"/>
      <c r="X2459" s="62"/>
    </row>
    <row r="2460" spans="21:24" x14ac:dyDescent="0.2">
      <c r="U2460" s="77"/>
      <c r="V2460" s="64"/>
      <c r="W2460" s="62"/>
      <c r="X2460" s="62"/>
    </row>
    <row r="2461" spans="21:24" x14ac:dyDescent="0.2">
      <c r="U2461" s="77"/>
      <c r="V2461" s="64"/>
      <c r="W2461" s="62"/>
      <c r="X2461" s="62"/>
    </row>
    <row r="2462" spans="21:24" x14ac:dyDescent="0.2">
      <c r="U2462" s="77"/>
      <c r="V2462" s="64"/>
      <c r="W2462" s="62"/>
      <c r="X2462" s="62"/>
    </row>
    <row r="2463" spans="21:24" x14ac:dyDescent="0.2">
      <c r="U2463" s="77"/>
      <c r="V2463" s="64"/>
      <c r="W2463" s="62"/>
      <c r="X2463" s="62"/>
    </row>
    <row r="2464" spans="21:24" x14ac:dyDescent="0.2">
      <c r="U2464" s="77"/>
      <c r="V2464" s="64"/>
      <c r="W2464" s="62"/>
      <c r="X2464" s="62"/>
    </row>
    <row r="2465" spans="21:24" x14ac:dyDescent="0.2">
      <c r="U2465" s="77"/>
      <c r="V2465" s="64"/>
      <c r="W2465" s="62"/>
      <c r="X2465" s="62"/>
    </row>
    <row r="2466" spans="21:24" x14ac:dyDescent="0.2">
      <c r="U2466" s="77"/>
      <c r="V2466" s="64"/>
      <c r="W2466" s="62"/>
      <c r="X2466" s="62"/>
    </row>
    <row r="2467" spans="21:24" x14ac:dyDescent="0.2">
      <c r="U2467" s="77"/>
      <c r="V2467" s="64"/>
      <c r="W2467" s="62"/>
      <c r="X2467" s="62"/>
    </row>
    <row r="2468" spans="21:24" x14ac:dyDescent="0.2">
      <c r="U2468" s="77"/>
      <c r="V2468" s="64"/>
      <c r="W2468" s="62"/>
      <c r="X2468" s="62"/>
    </row>
    <row r="2469" spans="21:24" x14ac:dyDescent="0.2">
      <c r="U2469" s="77"/>
      <c r="V2469" s="64"/>
      <c r="W2469" s="62"/>
      <c r="X2469" s="62"/>
    </row>
    <row r="2470" spans="21:24" x14ac:dyDescent="0.2">
      <c r="U2470" s="77"/>
      <c r="V2470" s="64"/>
      <c r="W2470" s="62"/>
      <c r="X2470" s="62"/>
    </row>
    <row r="2471" spans="21:24" x14ac:dyDescent="0.2">
      <c r="U2471" s="77"/>
      <c r="V2471" s="64"/>
      <c r="W2471" s="62"/>
      <c r="X2471" s="62"/>
    </row>
    <row r="2472" spans="21:24" x14ac:dyDescent="0.2">
      <c r="U2472" s="77"/>
      <c r="V2472" s="64"/>
      <c r="W2472" s="62"/>
      <c r="X2472" s="62"/>
    </row>
    <row r="2473" spans="21:24" x14ac:dyDescent="0.2">
      <c r="U2473" s="77"/>
      <c r="V2473" s="64"/>
      <c r="W2473" s="62"/>
      <c r="X2473" s="62"/>
    </row>
    <row r="2474" spans="21:24" x14ac:dyDescent="0.2">
      <c r="U2474" s="77"/>
      <c r="V2474" s="64"/>
      <c r="W2474" s="62"/>
      <c r="X2474" s="62"/>
    </row>
    <row r="2475" spans="21:24" x14ac:dyDescent="0.2">
      <c r="U2475" s="77"/>
      <c r="V2475" s="64"/>
      <c r="W2475" s="62"/>
      <c r="X2475" s="62"/>
    </row>
    <row r="2476" spans="21:24" x14ac:dyDescent="0.2">
      <c r="U2476" s="77"/>
      <c r="V2476" s="64"/>
      <c r="W2476" s="62"/>
      <c r="X2476" s="62"/>
    </row>
    <row r="2477" spans="21:24" x14ac:dyDescent="0.2">
      <c r="U2477" s="77"/>
      <c r="V2477" s="64"/>
      <c r="W2477" s="62"/>
      <c r="X2477" s="62"/>
    </row>
    <row r="2478" spans="21:24" x14ac:dyDescent="0.2">
      <c r="U2478" s="77"/>
      <c r="V2478" s="64"/>
      <c r="W2478" s="62"/>
      <c r="X2478" s="62"/>
    </row>
    <row r="2479" spans="21:24" x14ac:dyDescent="0.2">
      <c r="U2479" s="77"/>
      <c r="V2479" s="64"/>
      <c r="W2479" s="62"/>
      <c r="X2479" s="62"/>
    </row>
    <row r="2480" spans="21:24" x14ac:dyDescent="0.2">
      <c r="U2480" s="77"/>
      <c r="V2480" s="64"/>
      <c r="W2480" s="62"/>
      <c r="X2480" s="62"/>
    </row>
    <row r="2481" spans="21:24" x14ac:dyDescent="0.2">
      <c r="U2481" s="77"/>
      <c r="V2481" s="64"/>
      <c r="W2481" s="62"/>
      <c r="X2481" s="62"/>
    </row>
    <row r="2482" spans="21:24" x14ac:dyDescent="0.2">
      <c r="U2482" s="77"/>
      <c r="V2482" s="64"/>
      <c r="W2482" s="62"/>
      <c r="X2482" s="62"/>
    </row>
    <row r="2483" spans="21:24" x14ac:dyDescent="0.2">
      <c r="U2483" s="77"/>
      <c r="V2483" s="64"/>
      <c r="W2483" s="62"/>
      <c r="X2483" s="62"/>
    </row>
    <row r="2484" spans="21:24" x14ac:dyDescent="0.2">
      <c r="U2484" s="77"/>
      <c r="V2484" s="64"/>
      <c r="W2484" s="62"/>
      <c r="X2484" s="62"/>
    </row>
    <row r="2485" spans="21:24" x14ac:dyDescent="0.2">
      <c r="U2485" s="77"/>
      <c r="V2485" s="64"/>
      <c r="W2485" s="62"/>
      <c r="X2485" s="62"/>
    </row>
    <row r="2486" spans="21:24" x14ac:dyDescent="0.2">
      <c r="U2486" s="77"/>
      <c r="V2486" s="64"/>
      <c r="W2486" s="62"/>
      <c r="X2486" s="62"/>
    </row>
    <row r="2487" spans="21:24" x14ac:dyDescent="0.2">
      <c r="U2487" s="77"/>
      <c r="V2487" s="64"/>
      <c r="W2487" s="62"/>
      <c r="X2487" s="62"/>
    </row>
    <row r="2488" spans="21:24" x14ac:dyDescent="0.2">
      <c r="U2488" s="77"/>
      <c r="V2488" s="64"/>
      <c r="W2488" s="62"/>
      <c r="X2488" s="62"/>
    </row>
    <row r="2489" spans="21:24" x14ac:dyDescent="0.2">
      <c r="U2489" s="77"/>
      <c r="V2489" s="64"/>
      <c r="W2489" s="62"/>
      <c r="X2489" s="62"/>
    </row>
    <row r="2490" spans="21:24" x14ac:dyDescent="0.2">
      <c r="U2490" s="77"/>
      <c r="V2490" s="64"/>
      <c r="W2490" s="62"/>
      <c r="X2490" s="62"/>
    </row>
    <row r="2491" spans="21:24" x14ac:dyDescent="0.2">
      <c r="U2491" s="77"/>
      <c r="V2491" s="64"/>
      <c r="W2491" s="62"/>
      <c r="X2491" s="62"/>
    </row>
    <row r="2492" spans="21:24" x14ac:dyDescent="0.2">
      <c r="U2492" s="77"/>
      <c r="V2492" s="64"/>
      <c r="W2492" s="62"/>
      <c r="X2492" s="62"/>
    </row>
    <row r="2493" spans="21:24" x14ac:dyDescent="0.2">
      <c r="U2493" s="77"/>
      <c r="V2493" s="64"/>
      <c r="W2493" s="62"/>
      <c r="X2493" s="62"/>
    </row>
    <row r="2494" spans="21:24" x14ac:dyDescent="0.2">
      <c r="U2494" s="77"/>
      <c r="V2494" s="64"/>
      <c r="W2494" s="62"/>
      <c r="X2494" s="62"/>
    </row>
    <row r="2495" spans="21:24" x14ac:dyDescent="0.2">
      <c r="U2495" s="77"/>
      <c r="V2495" s="64"/>
      <c r="W2495" s="62"/>
      <c r="X2495" s="62"/>
    </row>
    <row r="2496" spans="21:24" x14ac:dyDescent="0.2">
      <c r="U2496" s="77"/>
      <c r="V2496" s="64"/>
      <c r="W2496" s="62"/>
      <c r="X2496" s="62"/>
    </row>
    <row r="2497" spans="21:24" x14ac:dyDescent="0.2">
      <c r="U2497" s="77"/>
      <c r="V2497" s="64"/>
      <c r="W2497" s="62"/>
      <c r="X2497" s="62"/>
    </row>
    <row r="2498" spans="21:24" x14ac:dyDescent="0.2">
      <c r="U2498" s="77"/>
      <c r="V2498" s="64"/>
      <c r="W2498" s="62"/>
      <c r="X2498" s="62"/>
    </row>
    <row r="2499" spans="21:24" x14ac:dyDescent="0.2">
      <c r="U2499" s="77"/>
      <c r="V2499" s="64"/>
      <c r="W2499" s="62"/>
      <c r="X2499" s="62"/>
    </row>
    <row r="2500" spans="21:24" x14ac:dyDescent="0.2">
      <c r="U2500" s="77"/>
      <c r="V2500" s="64"/>
      <c r="W2500" s="62"/>
      <c r="X2500" s="62"/>
    </row>
    <row r="2501" spans="21:24" x14ac:dyDescent="0.2">
      <c r="U2501" s="77"/>
      <c r="V2501" s="64"/>
      <c r="W2501" s="62"/>
      <c r="X2501" s="62"/>
    </row>
    <row r="2502" spans="21:24" x14ac:dyDescent="0.2">
      <c r="U2502" s="77"/>
      <c r="V2502" s="64"/>
      <c r="W2502" s="62"/>
      <c r="X2502" s="62"/>
    </row>
    <row r="2503" spans="21:24" x14ac:dyDescent="0.2">
      <c r="U2503" s="77"/>
      <c r="V2503" s="64"/>
      <c r="W2503" s="62"/>
      <c r="X2503" s="62"/>
    </row>
    <row r="2504" spans="21:24" x14ac:dyDescent="0.2">
      <c r="U2504" s="77"/>
      <c r="V2504" s="64"/>
      <c r="W2504" s="62"/>
      <c r="X2504" s="62"/>
    </row>
    <row r="2505" spans="21:24" x14ac:dyDescent="0.2">
      <c r="U2505" s="77"/>
      <c r="V2505" s="64"/>
      <c r="W2505" s="62"/>
      <c r="X2505" s="62"/>
    </row>
    <row r="2506" spans="21:24" x14ac:dyDescent="0.2">
      <c r="U2506" s="77"/>
      <c r="V2506" s="64"/>
      <c r="W2506" s="62"/>
      <c r="X2506" s="62"/>
    </row>
    <row r="2507" spans="21:24" x14ac:dyDescent="0.2">
      <c r="U2507" s="77"/>
      <c r="V2507" s="64"/>
      <c r="W2507" s="62"/>
      <c r="X2507" s="62"/>
    </row>
    <row r="2508" spans="21:24" x14ac:dyDescent="0.2">
      <c r="U2508" s="77"/>
      <c r="V2508" s="64"/>
      <c r="W2508" s="62"/>
      <c r="X2508" s="62"/>
    </row>
    <row r="2509" spans="21:24" x14ac:dyDescent="0.2">
      <c r="U2509" s="77"/>
      <c r="V2509" s="64"/>
      <c r="W2509" s="62"/>
      <c r="X2509" s="62"/>
    </row>
    <row r="2510" spans="21:24" x14ac:dyDescent="0.2">
      <c r="U2510" s="77"/>
      <c r="V2510" s="64"/>
      <c r="W2510" s="62"/>
      <c r="X2510" s="62"/>
    </row>
    <row r="2511" spans="21:24" x14ac:dyDescent="0.2">
      <c r="U2511" s="77"/>
      <c r="V2511" s="64"/>
      <c r="W2511" s="62"/>
      <c r="X2511" s="62"/>
    </row>
    <row r="2512" spans="21:24" x14ac:dyDescent="0.2">
      <c r="U2512" s="77"/>
      <c r="V2512" s="64"/>
      <c r="W2512" s="62"/>
      <c r="X2512" s="62"/>
    </row>
    <row r="2513" spans="21:24" x14ac:dyDescent="0.2">
      <c r="U2513" s="77"/>
      <c r="V2513" s="64"/>
      <c r="W2513" s="62"/>
      <c r="X2513" s="62"/>
    </row>
    <row r="2514" spans="21:24" x14ac:dyDescent="0.2">
      <c r="U2514" s="77"/>
      <c r="V2514" s="64"/>
      <c r="W2514" s="62"/>
      <c r="X2514" s="62"/>
    </row>
    <row r="2515" spans="21:24" x14ac:dyDescent="0.2">
      <c r="U2515" s="77"/>
      <c r="V2515" s="64"/>
      <c r="W2515" s="62"/>
      <c r="X2515" s="62"/>
    </row>
    <row r="2516" spans="21:24" x14ac:dyDescent="0.2">
      <c r="U2516" s="77"/>
      <c r="V2516" s="64"/>
      <c r="W2516" s="62"/>
      <c r="X2516" s="62"/>
    </row>
    <row r="2517" spans="21:24" x14ac:dyDescent="0.2">
      <c r="U2517" s="77"/>
      <c r="V2517" s="64"/>
      <c r="W2517" s="62"/>
      <c r="X2517" s="62"/>
    </row>
    <row r="2518" spans="21:24" x14ac:dyDescent="0.2">
      <c r="U2518" s="77"/>
      <c r="V2518" s="64"/>
      <c r="W2518" s="62"/>
      <c r="X2518" s="62"/>
    </row>
    <row r="2519" spans="21:24" x14ac:dyDescent="0.2">
      <c r="U2519" s="77"/>
      <c r="V2519" s="64"/>
      <c r="W2519" s="62"/>
      <c r="X2519" s="62"/>
    </row>
    <row r="2520" spans="21:24" x14ac:dyDescent="0.2">
      <c r="U2520" s="77"/>
      <c r="V2520" s="64"/>
      <c r="W2520" s="62"/>
      <c r="X2520" s="62"/>
    </row>
    <row r="2521" spans="21:24" x14ac:dyDescent="0.2">
      <c r="U2521" s="77"/>
      <c r="V2521" s="64"/>
      <c r="W2521" s="62"/>
      <c r="X2521" s="62"/>
    </row>
    <row r="2522" spans="21:24" x14ac:dyDescent="0.2">
      <c r="U2522" s="77"/>
      <c r="V2522" s="64"/>
      <c r="W2522" s="62"/>
      <c r="X2522" s="62"/>
    </row>
    <row r="2523" spans="21:24" x14ac:dyDescent="0.2">
      <c r="U2523" s="77"/>
      <c r="V2523" s="64"/>
      <c r="W2523" s="62"/>
      <c r="X2523" s="62"/>
    </row>
    <row r="2524" spans="21:24" x14ac:dyDescent="0.2">
      <c r="U2524" s="77"/>
      <c r="V2524" s="64"/>
      <c r="W2524" s="62"/>
      <c r="X2524" s="62"/>
    </row>
    <row r="2525" spans="21:24" x14ac:dyDescent="0.2">
      <c r="U2525" s="77"/>
      <c r="V2525" s="64"/>
      <c r="W2525" s="62"/>
      <c r="X2525" s="62"/>
    </row>
    <row r="2526" spans="21:24" x14ac:dyDescent="0.2">
      <c r="U2526" s="77"/>
      <c r="V2526" s="64"/>
      <c r="W2526" s="62"/>
      <c r="X2526" s="62"/>
    </row>
    <row r="2527" spans="21:24" x14ac:dyDescent="0.2">
      <c r="U2527" s="77"/>
      <c r="V2527" s="64"/>
      <c r="W2527" s="62"/>
      <c r="X2527" s="62"/>
    </row>
    <row r="2528" spans="21:24" x14ac:dyDescent="0.2">
      <c r="U2528" s="77"/>
      <c r="V2528" s="64"/>
      <c r="W2528" s="62"/>
      <c r="X2528" s="62"/>
    </row>
    <row r="2529" spans="21:24" x14ac:dyDescent="0.2">
      <c r="U2529" s="77"/>
      <c r="V2529" s="64"/>
      <c r="W2529" s="62"/>
      <c r="X2529" s="62"/>
    </row>
    <row r="2530" spans="21:24" x14ac:dyDescent="0.2">
      <c r="U2530" s="77"/>
      <c r="V2530" s="64"/>
      <c r="W2530" s="62"/>
      <c r="X2530" s="62"/>
    </row>
    <row r="2531" spans="21:24" x14ac:dyDescent="0.2">
      <c r="U2531" s="77"/>
      <c r="V2531" s="64"/>
      <c r="W2531" s="62"/>
      <c r="X2531" s="62"/>
    </row>
    <row r="2532" spans="21:24" x14ac:dyDescent="0.2">
      <c r="U2532" s="77"/>
      <c r="V2532" s="64"/>
      <c r="W2532" s="62"/>
      <c r="X2532" s="62"/>
    </row>
    <row r="2533" spans="21:24" x14ac:dyDescent="0.2">
      <c r="U2533" s="77"/>
      <c r="V2533" s="64"/>
      <c r="W2533" s="62"/>
      <c r="X2533" s="62"/>
    </row>
    <row r="2534" spans="21:24" x14ac:dyDescent="0.2">
      <c r="U2534" s="77"/>
      <c r="V2534" s="64"/>
      <c r="W2534" s="62"/>
      <c r="X2534" s="62"/>
    </row>
    <row r="2535" spans="21:24" x14ac:dyDescent="0.2">
      <c r="U2535" s="77"/>
      <c r="V2535" s="64"/>
      <c r="W2535" s="62"/>
      <c r="X2535" s="62"/>
    </row>
    <row r="2536" spans="21:24" x14ac:dyDescent="0.2">
      <c r="U2536" s="77"/>
      <c r="V2536" s="64"/>
      <c r="W2536" s="62"/>
      <c r="X2536" s="62"/>
    </row>
    <row r="2537" spans="21:24" x14ac:dyDescent="0.2">
      <c r="U2537" s="77"/>
      <c r="V2537" s="64"/>
      <c r="W2537" s="62"/>
      <c r="X2537" s="62"/>
    </row>
    <row r="2538" spans="21:24" x14ac:dyDescent="0.2">
      <c r="U2538" s="77"/>
      <c r="V2538" s="64"/>
      <c r="W2538" s="62"/>
      <c r="X2538" s="62"/>
    </row>
    <row r="2539" spans="21:24" x14ac:dyDescent="0.2">
      <c r="U2539" s="77"/>
      <c r="V2539" s="64"/>
      <c r="W2539" s="62"/>
      <c r="X2539" s="62"/>
    </row>
    <row r="2540" spans="21:24" x14ac:dyDescent="0.2">
      <c r="U2540" s="77"/>
      <c r="V2540" s="64"/>
      <c r="W2540" s="62"/>
      <c r="X2540" s="62"/>
    </row>
    <row r="2541" spans="21:24" x14ac:dyDescent="0.2">
      <c r="U2541" s="77"/>
      <c r="V2541" s="64"/>
      <c r="W2541" s="62"/>
      <c r="X2541" s="62"/>
    </row>
    <row r="2542" spans="21:24" x14ac:dyDescent="0.2">
      <c r="U2542" s="77"/>
      <c r="V2542" s="64"/>
      <c r="W2542" s="62"/>
      <c r="X2542" s="62"/>
    </row>
    <row r="2543" spans="21:24" x14ac:dyDescent="0.2">
      <c r="U2543" s="77"/>
      <c r="V2543" s="64"/>
      <c r="W2543" s="62"/>
      <c r="X2543" s="62"/>
    </row>
    <row r="2544" spans="21:24" x14ac:dyDescent="0.2">
      <c r="U2544" s="77"/>
      <c r="V2544" s="64"/>
      <c r="W2544" s="62"/>
      <c r="X2544" s="62"/>
    </row>
    <row r="2545" spans="21:24" x14ac:dyDescent="0.2">
      <c r="U2545" s="77"/>
      <c r="V2545" s="64"/>
      <c r="W2545" s="62"/>
      <c r="X2545" s="62"/>
    </row>
    <row r="2546" spans="21:24" x14ac:dyDescent="0.2">
      <c r="U2546" s="77"/>
      <c r="V2546" s="64"/>
      <c r="W2546" s="62"/>
      <c r="X2546" s="62"/>
    </row>
    <row r="2547" spans="21:24" x14ac:dyDescent="0.2">
      <c r="U2547" s="77"/>
      <c r="V2547" s="64"/>
      <c r="W2547" s="62"/>
      <c r="X2547" s="62"/>
    </row>
    <row r="2548" spans="21:24" x14ac:dyDescent="0.2">
      <c r="U2548" s="77"/>
      <c r="V2548" s="64"/>
      <c r="W2548" s="62"/>
      <c r="X2548" s="62"/>
    </row>
    <row r="2549" spans="21:24" x14ac:dyDescent="0.2">
      <c r="U2549" s="77"/>
      <c r="V2549" s="64"/>
      <c r="W2549" s="62"/>
      <c r="X2549" s="62"/>
    </row>
    <row r="2550" spans="21:24" x14ac:dyDescent="0.2">
      <c r="U2550" s="77"/>
      <c r="V2550" s="64"/>
      <c r="W2550" s="62"/>
      <c r="X2550" s="62"/>
    </row>
    <row r="2551" spans="21:24" x14ac:dyDescent="0.2">
      <c r="U2551" s="77"/>
      <c r="V2551" s="64"/>
      <c r="W2551" s="62"/>
      <c r="X2551" s="62"/>
    </row>
    <row r="2552" spans="21:24" x14ac:dyDescent="0.2">
      <c r="U2552" s="77"/>
      <c r="V2552" s="64"/>
      <c r="W2552" s="62"/>
      <c r="X2552" s="62"/>
    </row>
    <row r="2553" spans="21:24" x14ac:dyDescent="0.2">
      <c r="U2553" s="77"/>
      <c r="V2553" s="64"/>
      <c r="W2553" s="62"/>
      <c r="X2553" s="62"/>
    </row>
    <row r="2554" spans="21:24" x14ac:dyDescent="0.2">
      <c r="U2554" s="77"/>
      <c r="V2554" s="64"/>
      <c r="W2554" s="62"/>
      <c r="X2554" s="62"/>
    </row>
    <row r="2555" spans="21:24" x14ac:dyDescent="0.2">
      <c r="U2555" s="77"/>
      <c r="V2555" s="64"/>
      <c r="W2555" s="62"/>
      <c r="X2555" s="62"/>
    </row>
    <row r="2556" spans="21:24" x14ac:dyDescent="0.2">
      <c r="U2556" s="77"/>
      <c r="V2556" s="64"/>
      <c r="W2556" s="62"/>
      <c r="X2556" s="62"/>
    </row>
    <row r="2557" spans="21:24" x14ac:dyDescent="0.2">
      <c r="U2557" s="77"/>
      <c r="V2557" s="64"/>
      <c r="W2557" s="62"/>
      <c r="X2557" s="62"/>
    </row>
    <row r="2558" spans="21:24" x14ac:dyDescent="0.2">
      <c r="U2558" s="77"/>
      <c r="V2558" s="64"/>
      <c r="W2558" s="62"/>
      <c r="X2558" s="62"/>
    </row>
    <row r="2559" spans="21:24" x14ac:dyDescent="0.2">
      <c r="U2559" s="77"/>
      <c r="V2559" s="64"/>
      <c r="W2559" s="62"/>
      <c r="X2559" s="62"/>
    </row>
    <row r="2560" spans="21:24" x14ac:dyDescent="0.2">
      <c r="U2560" s="77"/>
      <c r="V2560" s="64"/>
      <c r="W2560" s="62"/>
      <c r="X2560" s="62"/>
    </row>
    <row r="2561" spans="21:24" x14ac:dyDescent="0.2">
      <c r="U2561" s="77"/>
      <c r="V2561" s="64"/>
      <c r="W2561" s="62"/>
      <c r="X2561" s="62"/>
    </row>
    <row r="2562" spans="21:24" x14ac:dyDescent="0.2">
      <c r="U2562" s="77"/>
      <c r="V2562" s="64"/>
      <c r="W2562" s="62"/>
      <c r="X2562" s="62"/>
    </row>
    <row r="2563" spans="21:24" x14ac:dyDescent="0.2">
      <c r="U2563" s="77"/>
      <c r="V2563" s="64"/>
      <c r="W2563" s="62"/>
      <c r="X2563" s="62"/>
    </row>
    <row r="2564" spans="21:24" x14ac:dyDescent="0.2">
      <c r="U2564" s="77"/>
      <c r="V2564" s="64"/>
      <c r="W2564" s="62"/>
      <c r="X2564" s="62"/>
    </row>
    <row r="2565" spans="21:24" x14ac:dyDescent="0.2">
      <c r="U2565" s="77"/>
      <c r="V2565" s="64"/>
      <c r="W2565" s="62"/>
      <c r="X2565" s="62"/>
    </row>
    <row r="2566" spans="21:24" x14ac:dyDescent="0.2">
      <c r="U2566" s="77"/>
      <c r="V2566" s="64"/>
      <c r="W2566" s="62"/>
      <c r="X2566" s="62"/>
    </row>
    <row r="2567" spans="21:24" x14ac:dyDescent="0.2">
      <c r="U2567" s="77"/>
      <c r="V2567" s="64"/>
      <c r="W2567" s="62"/>
      <c r="X2567" s="62"/>
    </row>
    <row r="2568" spans="21:24" x14ac:dyDescent="0.2">
      <c r="U2568" s="77"/>
      <c r="V2568" s="64"/>
      <c r="W2568" s="62"/>
      <c r="X2568" s="62"/>
    </row>
    <row r="2569" spans="21:24" x14ac:dyDescent="0.2">
      <c r="U2569" s="77"/>
      <c r="V2569" s="64"/>
      <c r="W2569" s="62"/>
      <c r="X2569" s="62"/>
    </row>
    <row r="2570" spans="21:24" x14ac:dyDescent="0.2">
      <c r="U2570" s="77"/>
      <c r="V2570" s="64"/>
      <c r="W2570" s="62"/>
      <c r="X2570" s="62"/>
    </row>
    <row r="2571" spans="21:24" x14ac:dyDescent="0.2">
      <c r="U2571" s="77"/>
      <c r="V2571" s="64"/>
      <c r="W2571" s="62"/>
      <c r="X2571" s="62"/>
    </row>
    <row r="2572" spans="21:24" x14ac:dyDescent="0.2">
      <c r="U2572" s="77"/>
      <c r="V2572" s="64"/>
      <c r="W2572" s="62"/>
      <c r="X2572" s="62"/>
    </row>
    <row r="2573" spans="21:24" x14ac:dyDescent="0.2">
      <c r="U2573" s="77"/>
      <c r="V2573" s="64"/>
      <c r="W2573" s="62"/>
      <c r="X2573" s="62"/>
    </row>
    <row r="2574" spans="21:24" x14ac:dyDescent="0.2">
      <c r="U2574" s="77"/>
      <c r="V2574" s="64"/>
      <c r="W2574" s="62"/>
      <c r="X2574" s="62"/>
    </row>
    <row r="2575" spans="21:24" x14ac:dyDescent="0.2">
      <c r="U2575" s="77"/>
      <c r="V2575" s="64"/>
      <c r="W2575" s="62"/>
      <c r="X2575" s="62"/>
    </row>
    <row r="2576" spans="21:24" x14ac:dyDescent="0.2">
      <c r="U2576" s="77"/>
      <c r="V2576" s="64"/>
      <c r="W2576" s="62"/>
      <c r="X2576" s="62"/>
    </row>
    <row r="2577" spans="21:24" x14ac:dyDescent="0.2">
      <c r="U2577" s="77"/>
      <c r="V2577" s="64"/>
      <c r="W2577" s="62"/>
      <c r="X2577" s="62"/>
    </row>
    <row r="2578" spans="21:24" x14ac:dyDescent="0.2">
      <c r="U2578" s="77"/>
      <c r="V2578" s="64"/>
      <c r="W2578" s="62"/>
      <c r="X2578" s="62"/>
    </row>
    <row r="2579" spans="21:24" x14ac:dyDescent="0.2">
      <c r="U2579" s="77"/>
      <c r="V2579" s="64"/>
      <c r="W2579" s="62"/>
      <c r="X2579" s="62"/>
    </row>
    <row r="2580" spans="21:24" x14ac:dyDescent="0.2">
      <c r="U2580" s="77"/>
      <c r="V2580" s="64"/>
      <c r="W2580" s="62"/>
      <c r="X2580" s="62"/>
    </row>
    <row r="2581" spans="21:24" x14ac:dyDescent="0.2">
      <c r="U2581" s="77"/>
      <c r="V2581" s="64"/>
      <c r="W2581" s="62"/>
      <c r="X2581" s="62"/>
    </row>
    <row r="2582" spans="21:24" x14ac:dyDescent="0.2">
      <c r="U2582" s="77"/>
      <c r="V2582" s="64"/>
      <c r="W2582" s="62"/>
      <c r="X2582" s="62"/>
    </row>
    <row r="2583" spans="21:24" x14ac:dyDescent="0.2">
      <c r="U2583" s="77"/>
      <c r="V2583" s="64"/>
      <c r="W2583" s="62"/>
      <c r="X2583" s="62"/>
    </row>
    <row r="2584" spans="21:24" x14ac:dyDescent="0.2">
      <c r="U2584" s="77"/>
      <c r="V2584" s="64"/>
      <c r="W2584" s="62"/>
      <c r="X2584" s="62"/>
    </row>
    <row r="2585" spans="21:24" x14ac:dyDescent="0.2">
      <c r="U2585" s="77"/>
      <c r="V2585" s="64"/>
      <c r="W2585" s="62"/>
      <c r="X2585" s="62"/>
    </row>
    <row r="2586" spans="21:24" x14ac:dyDescent="0.2">
      <c r="U2586" s="77"/>
      <c r="V2586" s="64"/>
      <c r="W2586" s="62"/>
      <c r="X2586" s="62"/>
    </row>
    <row r="2587" spans="21:24" x14ac:dyDescent="0.2">
      <c r="U2587" s="77"/>
      <c r="V2587" s="64"/>
      <c r="W2587" s="62"/>
      <c r="X2587" s="62"/>
    </row>
    <row r="2588" spans="21:24" x14ac:dyDescent="0.2">
      <c r="U2588" s="77"/>
      <c r="V2588" s="64"/>
      <c r="W2588" s="62"/>
      <c r="X2588" s="62"/>
    </row>
    <row r="2589" spans="21:24" x14ac:dyDescent="0.2">
      <c r="U2589" s="77"/>
      <c r="V2589" s="64"/>
      <c r="W2589" s="62"/>
      <c r="X2589" s="62"/>
    </row>
    <row r="2590" spans="21:24" x14ac:dyDescent="0.2">
      <c r="U2590" s="77"/>
      <c r="V2590" s="64"/>
      <c r="W2590" s="62"/>
      <c r="X2590" s="62"/>
    </row>
    <row r="2591" spans="21:24" x14ac:dyDescent="0.2">
      <c r="U2591" s="77"/>
      <c r="V2591" s="64"/>
      <c r="W2591" s="62"/>
      <c r="X2591" s="62"/>
    </row>
    <row r="2592" spans="21:24" x14ac:dyDescent="0.2">
      <c r="U2592" s="77"/>
      <c r="V2592" s="64"/>
      <c r="W2592" s="62"/>
      <c r="X2592" s="62"/>
    </row>
    <row r="2593" spans="21:24" x14ac:dyDescent="0.2">
      <c r="U2593" s="77"/>
      <c r="V2593" s="64"/>
      <c r="W2593" s="62"/>
      <c r="X2593" s="62"/>
    </row>
    <row r="2594" spans="21:24" x14ac:dyDescent="0.2">
      <c r="U2594" s="77"/>
      <c r="V2594" s="64"/>
      <c r="W2594" s="62"/>
      <c r="X2594" s="62"/>
    </row>
    <row r="2595" spans="21:24" x14ac:dyDescent="0.2">
      <c r="U2595" s="77"/>
      <c r="V2595" s="64"/>
      <c r="W2595" s="62"/>
      <c r="X2595" s="62"/>
    </row>
    <row r="2596" spans="21:24" x14ac:dyDescent="0.2">
      <c r="U2596" s="77"/>
      <c r="V2596" s="64"/>
      <c r="W2596" s="62"/>
      <c r="X2596" s="62"/>
    </row>
    <row r="2597" spans="21:24" x14ac:dyDescent="0.2">
      <c r="U2597" s="77"/>
      <c r="V2597" s="64"/>
      <c r="W2597" s="62"/>
      <c r="X2597" s="62"/>
    </row>
    <row r="2598" spans="21:24" x14ac:dyDescent="0.2">
      <c r="U2598" s="77"/>
      <c r="V2598" s="64"/>
      <c r="W2598" s="62"/>
      <c r="X2598" s="62"/>
    </row>
    <row r="2599" spans="21:24" x14ac:dyDescent="0.2">
      <c r="U2599" s="77"/>
      <c r="V2599" s="64"/>
      <c r="W2599" s="62"/>
      <c r="X2599" s="62"/>
    </row>
    <row r="2600" spans="21:24" x14ac:dyDescent="0.2">
      <c r="U2600" s="77"/>
      <c r="V2600" s="64"/>
      <c r="W2600" s="62"/>
      <c r="X2600" s="62"/>
    </row>
    <row r="2601" spans="21:24" x14ac:dyDescent="0.2">
      <c r="U2601" s="77"/>
      <c r="V2601" s="64"/>
      <c r="W2601" s="62"/>
      <c r="X2601" s="62"/>
    </row>
    <row r="2602" spans="21:24" x14ac:dyDescent="0.2">
      <c r="U2602" s="77"/>
      <c r="V2602" s="64"/>
      <c r="W2602" s="62"/>
      <c r="X2602" s="62"/>
    </row>
    <row r="2603" spans="21:24" x14ac:dyDescent="0.2">
      <c r="U2603" s="77"/>
      <c r="V2603" s="64"/>
      <c r="W2603" s="62"/>
      <c r="X2603" s="62"/>
    </row>
    <row r="2604" spans="21:24" x14ac:dyDescent="0.2">
      <c r="U2604" s="77"/>
      <c r="V2604" s="64"/>
      <c r="W2604" s="62"/>
      <c r="X2604" s="62"/>
    </row>
    <row r="2605" spans="21:24" x14ac:dyDescent="0.2">
      <c r="U2605" s="77"/>
      <c r="V2605" s="64"/>
      <c r="W2605" s="62"/>
      <c r="X2605" s="62"/>
    </row>
    <row r="2606" spans="21:24" x14ac:dyDescent="0.2">
      <c r="U2606" s="77"/>
      <c r="V2606" s="64"/>
      <c r="W2606" s="62"/>
      <c r="X2606" s="62"/>
    </row>
    <row r="2607" spans="21:24" x14ac:dyDescent="0.2">
      <c r="U2607" s="77"/>
      <c r="V2607" s="64"/>
      <c r="W2607" s="62"/>
      <c r="X2607" s="62"/>
    </row>
    <row r="2608" spans="21:24" x14ac:dyDescent="0.2">
      <c r="U2608" s="77"/>
      <c r="V2608" s="64"/>
      <c r="W2608" s="62"/>
      <c r="X2608" s="62"/>
    </row>
    <row r="2609" spans="21:24" x14ac:dyDescent="0.2">
      <c r="U2609" s="77"/>
      <c r="V2609" s="64"/>
      <c r="W2609" s="62"/>
      <c r="X2609" s="62"/>
    </row>
    <row r="2610" spans="21:24" x14ac:dyDescent="0.2">
      <c r="U2610" s="77"/>
      <c r="V2610" s="64"/>
      <c r="W2610" s="62"/>
      <c r="X2610" s="62"/>
    </row>
    <row r="2611" spans="21:24" x14ac:dyDescent="0.2">
      <c r="U2611" s="77"/>
      <c r="V2611" s="64"/>
      <c r="W2611" s="62"/>
      <c r="X2611" s="62"/>
    </row>
    <row r="2612" spans="21:24" x14ac:dyDescent="0.2">
      <c r="U2612" s="77"/>
      <c r="V2612" s="64"/>
      <c r="W2612" s="62"/>
      <c r="X2612" s="62"/>
    </row>
    <row r="2613" spans="21:24" x14ac:dyDescent="0.2">
      <c r="U2613" s="77"/>
      <c r="V2613" s="64"/>
      <c r="W2613" s="62"/>
      <c r="X2613" s="62"/>
    </row>
    <row r="2614" spans="21:24" x14ac:dyDescent="0.2">
      <c r="U2614" s="77"/>
      <c r="V2614" s="64"/>
      <c r="W2614" s="62"/>
      <c r="X2614" s="62"/>
    </row>
    <row r="2615" spans="21:24" x14ac:dyDescent="0.2">
      <c r="U2615" s="77"/>
      <c r="V2615" s="64"/>
      <c r="W2615" s="62"/>
      <c r="X2615" s="62"/>
    </row>
    <row r="2616" spans="21:24" x14ac:dyDescent="0.2">
      <c r="U2616" s="77"/>
      <c r="V2616" s="64"/>
      <c r="W2616" s="62"/>
      <c r="X2616" s="62"/>
    </row>
    <row r="2617" spans="21:24" x14ac:dyDescent="0.2">
      <c r="U2617" s="77"/>
      <c r="V2617" s="64"/>
      <c r="W2617" s="62"/>
      <c r="X2617" s="62"/>
    </row>
    <row r="2618" spans="21:24" x14ac:dyDescent="0.2">
      <c r="U2618" s="77"/>
      <c r="V2618" s="64"/>
      <c r="W2618" s="62"/>
      <c r="X2618" s="62"/>
    </row>
    <row r="2619" spans="21:24" x14ac:dyDescent="0.2">
      <c r="U2619" s="77"/>
      <c r="V2619" s="64"/>
      <c r="W2619" s="62"/>
      <c r="X2619" s="62"/>
    </row>
    <row r="2620" spans="21:24" x14ac:dyDescent="0.2">
      <c r="U2620" s="77"/>
      <c r="V2620" s="64"/>
      <c r="W2620" s="62"/>
      <c r="X2620" s="62"/>
    </row>
    <row r="2621" spans="21:24" x14ac:dyDescent="0.2">
      <c r="U2621" s="77"/>
      <c r="V2621" s="64"/>
      <c r="W2621" s="62"/>
      <c r="X2621" s="62"/>
    </row>
    <row r="2622" spans="21:24" x14ac:dyDescent="0.2">
      <c r="U2622" s="77"/>
      <c r="V2622" s="64"/>
      <c r="W2622" s="62"/>
      <c r="X2622" s="62"/>
    </row>
    <row r="2623" spans="21:24" x14ac:dyDescent="0.2">
      <c r="U2623" s="77"/>
      <c r="V2623" s="64"/>
      <c r="W2623" s="62"/>
      <c r="X2623" s="62"/>
    </row>
    <row r="2624" spans="21:24" x14ac:dyDescent="0.2">
      <c r="U2624" s="77"/>
      <c r="V2624" s="64"/>
      <c r="W2624" s="62"/>
      <c r="X2624" s="62"/>
    </row>
    <row r="2625" spans="21:24" x14ac:dyDescent="0.2">
      <c r="U2625" s="77"/>
      <c r="V2625" s="64"/>
      <c r="W2625" s="62"/>
      <c r="X2625" s="62"/>
    </row>
    <row r="2626" spans="21:24" x14ac:dyDescent="0.2">
      <c r="U2626" s="77"/>
      <c r="V2626" s="64"/>
      <c r="W2626" s="62"/>
      <c r="X2626" s="62"/>
    </row>
    <row r="2627" spans="21:24" x14ac:dyDescent="0.2">
      <c r="U2627" s="77"/>
      <c r="V2627" s="64"/>
      <c r="W2627" s="62"/>
      <c r="X2627" s="62"/>
    </row>
    <row r="2628" spans="21:24" x14ac:dyDescent="0.2">
      <c r="U2628" s="77"/>
      <c r="V2628" s="64"/>
      <c r="W2628" s="62"/>
      <c r="X2628" s="62"/>
    </row>
    <row r="2629" spans="21:24" x14ac:dyDescent="0.2">
      <c r="U2629" s="77"/>
      <c r="V2629" s="64"/>
      <c r="W2629" s="62"/>
      <c r="X2629" s="62"/>
    </row>
    <row r="2630" spans="21:24" x14ac:dyDescent="0.2">
      <c r="U2630" s="77"/>
      <c r="V2630" s="64"/>
      <c r="W2630" s="62"/>
      <c r="X2630" s="62"/>
    </row>
    <row r="2631" spans="21:24" x14ac:dyDescent="0.2">
      <c r="U2631" s="77"/>
      <c r="V2631" s="64"/>
      <c r="W2631" s="62"/>
      <c r="X2631" s="62"/>
    </row>
    <row r="2632" spans="21:24" x14ac:dyDescent="0.2">
      <c r="U2632" s="77"/>
      <c r="V2632" s="64"/>
      <c r="W2632" s="62"/>
      <c r="X2632" s="62"/>
    </row>
    <row r="2633" spans="21:24" x14ac:dyDescent="0.2">
      <c r="U2633" s="77"/>
      <c r="V2633" s="64"/>
      <c r="W2633" s="62"/>
      <c r="X2633" s="62"/>
    </row>
    <row r="2634" spans="21:24" x14ac:dyDescent="0.2">
      <c r="U2634" s="77"/>
      <c r="V2634" s="64"/>
      <c r="W2634" s="62"/>
      <c r="X2634" s="62"/>
    </row>
    <row r="2635" spans="21:24" x14ac:dyDescent="0.2">
      <c r="U2635" s="77"/>
      <c r="V2635" s="64"/>
      <c r="W2635" s="62"/>
      <c r="X2635" s="62"/>
    </row>
    <row r="2636" spans="21:24" x14ac:dyDescent="0.2">
      <c r="U2636" s="77"/>
      <c r="V2636" s="64"/>
      <c r="W2636" s="62"/>
      <c r="X2636" s="62"/>
    </row>
    <row r="2637" spans="21:24" x14ac:dyDescent="0.2">
      <c r="U2637" s="77"/>
      <c r="V2637" s="64"/>
      <c r="W2637" s="62"/>
      <c r="X2637" s="62"/>
    </row>
    <row r="2638" spans="21:24" x14ac:dyDescent="0.2">
      <c r="U2638" s="77"/>
      <c r="V2638" s="64"/>
      <c r="W2638" s="62"/>
      <c r="X2638" s="62"/>
    </row>
    <row r="2639" spans="21:24" x14ac:dyDescent="0.2">
      <c r="U2639" s="77"/>
      <c r="V2639" s="64"/>
      <c r="W2639" s="62"/>
      <c r="X2639" s="62"/>
    </row>
    <row r="2640" spans="21:24" x14ac:dyDescent="0.2">
      <c r="U2640" s="77"/>
      <c r="V2640" s="64"/>
      <c r="W2640" s="62"/>
      <c r="X2640" s="62"/>
    </row>
    <row r="2641" spans="21:24" x14ac:dyDescent="0.2">
      <c r="U2641" s="77"/>
      <c r="V2641" s="64"/>
      <c r="W2641" s="62"/>
      <c r="X2641" s="62"/>
    </row>
    <row r="2642" spans="21:24" x14ac:dyDescent="0.2">
      <c r="U2642" s="77"/>
      <c r="V2642" s="64"/>
      <c r="W2642" s="62"/>
      <c r="X2642" s="62"/>
    </row>
    <row r="2643" spans="21:24" x14ac:dyDescent="0.2">
      <c r="U2643" s="77"/>
      <c r="V2643" s="64"/>
      <c r="W2643" s="62"/>
      <c r="X2643" s="62"/>
    </row>
    <row r="2644" spans="21:24" x14ac:dyDescent="0.2">
      <c r="U2644" s="77"/>
      <c r="V2644" s="64"/>
      <c r="W2644" s="62"/>
      <c r="X2644" s="62"/>
    </row>
    <row r="2645" spans="21:24" x14ac:dyDescent="0.2">
      <c r="U2645" s="77"/>
      <c r="V2645" s="64"/>
      <c r="W2645" s="62"/>
      <c r="X2645" s="62"/>
    </row>
    <row r="2646" spans="21:24" x14ac:dyDescent="0.2">
      <c r="U2646" s="77"/>
      <c r="V2646" s="64"/>
      <c r="W2646" s="62"/>
      <c r="X2646" s="62"/>
    </row>
    <row r="2647" spans="21:24" x14ac:dyDescent="0.2">
      <c r="U2647" s="77"/>
      <c r="V2647" s="64"/>
      <c r="W2647" s="62"/>
      <c r="X2647" s="62"/>
    </row>
    <row r="2648" spans="21:24" x14ac:dyDescent="0.2">
      <c r="U2648" s="77"/>
      <c r="V2648" s="64"/>
      <c r="W2648" s="62"/>
      <c r="X2648" s="62"/>
    </row>
    <row r="2649" spans="21:24" x14ac:dyDescent="0.2">
      <c r="U2649" s="77"/>
      <c r="V2649" s="64"/>
      <c r="W2649" s="62"/>
      <c r="X2649" s="62"/>
    </row>
    <row r="2650" spans="21:24" x14ac:dyDescent="0.2">
      <c r="U2650" s="77"/>
      <c r="V2650" s="64"/>
      <c r="W2650" s="62"/>
      <c r="X2650" s="62"/>
    </row>
    <row r="2651" spans="21:24" x14ac:dyDescent="0.2">
      <c r="U2651" s="77"/>
      <c r="V2651" s="64"/>
      <c r="W2651" s="62"/>
      <c r="X2651" s="62"/>
    </row>
    <row r="2652" spans="21:24" x14ac:dyDescent="0.2">
      <c r="U2652" s="77"/>
      <c r="V2652" s="64"/>
      <c r="W2652" s="62"/>
      <c r="X2652" s="62"/>
    </row>
    <row r="2653" spans="21:24" x14ac:dyDescent="0.2">
      <c r="U2653" s="77"/>
      <c r="V2653" s="64"/>
      <c r="W2653" s="62"/>
      <c r="X2653" s="62"/>
    </row>
    <row r="2654" spans="21:24" x14ac:dyDescent="0.2">
      <c r="U2654" s="77"/>
      <c r="V2654" s="64"/>
      <c r="W2654" s="62"/>
      <c r="X2654" s="62"/>
    </row>
    <row r="2655" spans="21:24" x14ac:dyDescent="0.2">
      <c r="U2655" s="77"/>
      <c r="V2655" s="64"/>
      <c r="W2655" s="62"/>
      <c r="X2655" s="62"/>
    </row>
    <row r="2656" spans="21:24" x14ac:dyDescent="0.2">
      <c r="U2656" s="77"/>
      <c r="V2656" s="64"/>
      <c r="W2656" s="62"/>
      <c r="X2656" s="62"/>
    </row>
    <row r="2657" spans="21:24" x14ac:dyDescent="0.2">
      <c r="U2657" s="77"/>
      <c r="V2657" s="64"/>
      <c r="W2657" s="62"/>
      <c r="X2657" s="62"/>
    </row>
    <row r="2658" spans="21:24" x14ac:dyDescent="0.2">
      <c r="U2658" s="77"/>
      <c r="V2658" s="64"/>
      <c r="W2658" s="62"/>
      <c r="X2658" s="62"/>
    </row>
    <row r="2659" spans="21:24" x14ac:dyDescent="0.2">
      <c r="U2659" s="77"/>
      <c r="V2659" s="64"/>
      <c r="W2659" s="62"/>
      <c r="X2659" s="62"/>
    </row>
    <row r="2660" spans="21:24" x14ac:dyDescent="0.2">
      <c r="U2660" s="77"/>
      <c r="V2660" s="64"/>
      <c r="W2660" s="62"/>
      <c r="X2660" s="62"/>
    </row>
    <row r="2661" spans="21:24" x14ac:dyDescent="0.2">
      <c r="U2661" s="77"/>
      <c r="V2661" s="64"/>
      <c r="W2661" s="62"/>
      <c r="X2661" s="62"/>
    </row>
    <row r="2662" spans="21:24" x14ac:dyDescent="0.2">
      <c r="U2662" s="77"/>
      <c r="V2662" s="64"/>
      <c r="W2662" s="62"/>
      <c r="X2662" s="62"/>
    </row>
    <row r="2663" spans="21:24" x14ac:dyDescent="0.2">
      <c r="U2663" s="77"/>
      <c r="V2663" s="64"/>
      <c r="W2663" s="62"/>
      <c r="X2663" s="62"/>
    </row>
    <row r="2664" spans="21:24" x14ac:dyDescent="0.2">
      <c r="U2664" s="77"/>
      <c r="V2664" s="64"/>
      <c r="W2664" s="62"/>
      <c r="X2664" s="62"/>
    </row>
    <row r="2665" spans="21:24" x14ac:dyDescent="0.2">
      <c r="U2665" s="77"/>
      <c r="V2665" s="64"/>
      <c r="W2665" s="62"/>
      <c r="X2665" s="62"/>
    </row>
    <row r="2666" spans="21:24" x14ac:dyDescent="0.2">
      <c r="U2666" s="77"/>
      <c r="V2666" s="64"/>
      <c r="W2666" s="62"/>
      <c r="X2666" s="62"/>
    </row>
    <row r="2667" spans="21:24" x14ac:dyDescent="0.2">
      <c r="U2667" s="77"/>
      <c r="V2667" s="64"/>
      <c r="W2667" s="62"/>
      <c r="X2667" s="62"/>
    </row>
    <row r="2668" spans="21:24" x14ac:dyDescent="0.2">
      <c r="U2668" s="77"/>
      <c r="V2668" s="64"/>
      <c r="W2668" s="62"/>
      <c r="X2668" s="62"/>
    </row>
    <row r="2669" spans="21:24" x14ac:dyDescent="0.2">
      <c r="U2669" s="77"/>
      <c r="V2669" s="64"/>
      <c r="W2669" s="62"/>
      <c r="X2669" s="62"/>
    </row>
    <row r="2670" spans="21:24" x14ac:dyDescent="0.2">
      <c r="U2670" s="77"/>
      <c r="V2670" s="64"/>
      <c r="W2670" s="62"/>
      <c r="X2670" s="62"/>
    </row>
    <row r="2671" spans="21:24" x14ac:dyDescent="0.2">
      <c r="U2671" s="77"/>
      <c r="V2671" s="64"/>
      <c r="W2671" s="62"/>
      <c r="X2671" s="62"/>
    </row>
    <row r="2672" spans="21:24" x14ac:dyDescent="0.2">
      <c r="U2672" s="77"/>
      <c r="V2672" s="64"/>
      <c r="W2672" s="62"/>
      <c r="X2672" s="62"/>
    </row>
    <row r="2673" spans="21:24" x14ac:dyDescent="0.2">
      <c r="U2673" s="77"/>
      <c r="V2673" s="64"/>
      <c r="W2673" s="62"/>
      <c r="X2673" s="62"/>
    </row>
    <row r="2674" spans="21:24" x14ac:dyDescent="0.2">
      <c r="U2674" s="77"/>
      <c r="V2674" s="64"/>
      <c r="W2674" s="62"/>
      <c r="X2674" s="62"/>
    </row>
    <row r="2675" spans="21:24" x14ac:dyDescent="0.2">
      <c r="U2675" s="77"/>
      <c r="V2675" s="64"/>
      <c r="W2675" s="62"/>
      <c r="X2675" s="62"/>
    </row>
    <row r="2676" spans="21:24" x14ac:dyDescent="0.2">
      <c r="U2676" s="77"/>
      <c r="V2676" s="64"/>
      <c r="W2676" s="62"/>
      <c r="X2676" s="62"/>
    </row>
    <row r="2677" spans="21:24" x14ac:dyDescent="0.2">
      <c r="U2677" s="77"/>
      <c r="V2677" s="64"/>
      <c r="W2677" s="62"/>
      <c r="X2677" s="62"/>
    </row>
    <row r="2678" spans="21:24" x14ac:dyDescent="0.2">
      <c r="U2678" s="77"/>
      <c r="V2678" s="64"/>
      <c r="W2678" s="62"/>
      <c r="X2678" s="62"/>
    </row>
    <row r="2679" spans="21:24" x14ac:dyDescent="0.2">
      <c r="U2679" s="77"/>
      <c r="V2679" s="64"/>
      <c r="W2679" s="62"/>
      <c r="X2679" s="62"/>
    </row>
    <row r="2680" spans="21:24" x14ac:dyDescent="0.2">
      <c r="U2680" s="77"/>
      <c r="V2680" s="64"/>
      <c r="W2680" s="62"/>
      <c r="X2680" s="62"/>
    </row>
    <row r="2681" spans="21:24" x14ac:dyDescent="0.2">
      <c r="U2681" s="77"/>
      <c r="V2681" s="64"/>
      <c r="W2681" s="62"/>
      <c r="X2681" s="62"/>
    </row>
    <row r="2682" spans="21:24" x14ac:dyDescent="0.2">
      <c r="U2682" s="77"/>
      <c r="V2682" s="64"/>
      <c r="W2682" s="62"/>
      <c r="X2682" s="62"/>
    </row>
    <row r="2683" spans="21:24" x14ac:dyDescent="0.2">
      <c r="U2683" s="77"/>
      <c r="V2683" s="64"/>
      <c r="W2683" s="62"/>
      <c r="X2683" s="62"/>
    </row>
    <row r="2684" spans="21:24" x14ac:dyDescent="0.2">
      <c r="U2684" s="77"/>
      <c r="V2684" s="64"/>
      <c r="W2684" s="62"/>
      <c r="X2684" s="62"/>
    </row>
    <row r="2685" spans="21:24" x14ac:dyDescent="0.2">
      <c r="U2685" s="77"/>
      <c r="V2685" s="64"/>
      <c r="W2685" s="62"/>
      <c r="X2685" s="62"/>
    </row>
    <row r="2686" spans="21:24" x14ac:dyDescent="0.2">
      <c r="U2686" s="77"/>
      <c r="V2686" s="64"/>
      <c r="W2686" s="62"/>
      <c r="X2686" s="62"/>
    </row>
    <row r="2687" spans="21:24" x14ac:dyDescent="0.2">
      <c r="U2687" s="77"/>
      <c r="V2687" s="64"/>
      <c r="W2687" s="62"/>
      <c r="X2687" s="62"/>
    </row>
    <row r="2688" spans="21:24" x14ac:dyDescent="0.2">
      <c r="U2688" s="77"/>
      <c r="V2688" s="64"/>
      <c r="W2688" s="62"/>
      <c r="X2688" s="62"/>
    </row>
    <row r="2689" spans="21:24" x14ac:dyDescent="0.2">
      <c r="U2689" s="77"/>
      <c r="V2689" s="64"/>
      <c r="W2689" s="62"/>
      <c r="X2689" s="62"/>
    </row>
    <row r="2690" spans="21:24" x14ac:dyDescent="0.2">
      <c r="U2690" s="77"/>
      <c r="V2690" s="64"/>
      <c r="W2690" s="62"/>
      <c r="X2690" s="62"/>
    </row>
    <row r="2691" spans="21:24" x14ac:dyDescent="0.2">
      <c r="U2691" s="77"/>
      <c r="V2691" s="64"/>
      <c r="W2691" s="62"/>
      <c r="X2691" s="62"/>
    </row>
    <row r="2692" spans="21:24" x14ac:dyDescent="0.2">
      <c r="U2692" s="77"/>
      <c r="V2692" s="64"/>
      <c r="W2692" s="62"/>
      <c r="X2692" s="62"/>
    </row>
    <row r="2693" spans="21:24" x14ac:dyDescent="0.2">
      <c r="U2693" s="77"/>
      <c r="V2693" s="64"/>
      <c r="W2693" s="62"/>
      <c r="X2693" s="62"/>
    </row>
    <row r="2694" spans="21:24" x14ac:dyDescent="0.2">
      <c r="U2694" s="77"/>
      <c r="V2694" s="64"/>
      <c r="W2694" s="62"/>
      <c r="X2694" s="62"/>
    </row>
    <row r="2695" spans="21:24" x14ac:dyDescent="0.2">
      <c r="U2695" s="77"/>
      <c r="V2695" s="64"/>
      <c r="W2695" s="62"/>
      <c r="X2695" s="62"/>
    </row>
    <row r="2696" spans="21:24" x14ac:dyDescent="0.2">
      <c r="U2696" s="77"/>
      <c r="V2696" s="64"/>
      <c r="W2696" s="62"/>
      <c r="X2696" s="62"/>
    </row>
    <row r="2697" spans="21:24" x14ac:dyDescent="0.2">
      <c r="U2697" s="77"/>
      <c r="V2697" s="64"/>
      <c r="W2697" s="62"/>
      <c r="X2697" s="62"/>
    </row>
    <row r="2698" spans="21:24" x14ac:dyDescent="0.2">
      <c r="U2698" s="77"/>
      <c r="V2698" s="64"/>
      <c r="W2698" s="62"/>
      <c r="X2698" s="62"/>
    </row>
    <row r="2699" spans="21:24" x14ac:dyDescent="0.2">
      <c r="U2699" s="77"/>
      <c r="V2699" s="64"/>
      <c r="W2699" s="62"/>
      <c r="X2699" s="62"/>
    </row>
    <row r="2700" spans="21:24" x14ac:dyDescent="0.2">
      <c r="U2700" s="77"/>
      <c r="V2700" s="64"/>
      <c r="W2700" s="62"/>
      <c r="X2700" s="62"/>
    </row>
    <row r="2701" spans="21:24" x14ac:dyDescent="0.2">
      <c r="U2701" s="77"/>
      <c r="V2701" s="64"/>
      <c r="W2701" s="62"/>
      <c r="X2701" s="62"/>
    </row>
    <row r="2702" spans="21:24" x14ac:dyDescent="0.2">
      <c r="U2702" s="77"/>
      <c r="V2702" s="64"/>
      <c r="W2702" s="62"/>
      <c r="X2702" s="62"/>
    </row>
    <row r="2703" spans="21:24" x14ac:dyDescent="0.2">
      <c r="U2703" s="77"/>
      <c r="V2703" s="64"/>
      <c r="W2703" s="62"/>
      <c r="X2703" s="62"/>
    </row>
    <row r="2704" spans="21:24" x14ac:dyDescent="0.2">
      <c r="U2704" s="77"/>
      <c r="V2704" s="64"/>
      <c r="W2704" s="62"/>
      <c r="X2704" s="62"/>
    </row>
    <row r="2705" spans="21:24" x14ac:dyDescent="0.2">
      <c r="U2705" s="77"/>
      <c r="V2705" s="64"/>
      <c r="W2705" s="62"/>
      <c r="X2705" s="62"/>
    </row>
    <row r="2706" spans="21:24" x14ac:dyDescent="0.2">
      <c r="U2706" s="77"/>
      <c r="V2706" s="64"/>
      <c r="W2706" s="62"/>
      <c r="X2706" s="62"/>
    </row>
    <row r="2707" spans="21:24" x14ac:dyDescent="0.2">
      <c r="U2707" s="77"/>
      <c r="V2707" s="64"/>
      <c r="W2707" s="62"/>
      <c r="X2707" s="62"/>
    </row>
    <row r="2708" spans="21:24" x14ac:dyDescent="0.2">
      <c r="U2708" s="77"/>
      <c r="V2708" s="64"/>
      <c r="W2708" s="62"/>
      <c r="X2708" s="62"/>
    </row>
    <row r="2709" spans="21:24" x14ac:dyDescent="0.2">
      <c r="U2709" s="77"/>
      <c r="V2709" s="64"/>
      <c r="W2709" s="62"/>
      <c r="X2709" s="62"/>
    </row>
    <row r="2710" spans="21:24" x14ac:dyDescent="0.2">
      <c r="U2710" s="77"/>
      <c r="V2710" s="64"/>
      <c r="W2710" s="62"/>
      <c r="X2710" s="62"/>
    </row>
    <row r="2711" spans="21:24" x14ac:dyDescent="0.2">
      <c r="U2711" s="77"/>
      <c r="V2711" s="64"/>
      <c r="W2711" s="62"/>
      <c r="X2711" s="62"/>
    </row>
    <row r="2712" spans="21:24" x14ac:dyDescent="0.2">
      <c r="U2712" s="77"/>
      <c r="V2712" s="64"/>
      <c r="W2712" s="62"/>
      <c r="X2712" s="62"/>
    </row>
    <row r="2713" spans="21:24" x14ac:dyDescent="0.2">
      <c r="U2713" s="77"/>
      <c r="V2713" s="64"/>
      <c r="W2713" s="62"/>
      <c r="X2713" s="62"/>
    </row>
    <row r="2714" spans="21:24" x14ac:dyDescent="0.2">
      <c r="U2714" s="77"/>
      <c r="V2714" s="64"/>
      <c r="W2714" s="62"/>
      <c r="X2714" s="62"/>
    </row>
    <row r="2715" spans="21:24" x14ac:dyDescent="0.2">
      <c r="U2715" s="77"/>
      <c r="V2715" s="64"/>
      <c r="W2715" s="62"/>
      <c r="X2715" s="62"/>
    </row>
    <row r="2716" spans="21:24" x14ac:dyDescent="0.2">
      <c r="U2716" s="77"/>
      <c r="V2716" s="64"/>
      <c r="W2716" s="62"/>
      <c r="X2716" s="62"/>
    </row>
    <row r="2717" spans="21:24" x14ac:dyDescent="0.2">
      <c r="U2717" s="77"/>
      <c r="V2717" s="64"/>
      <c r="W2717" s="62"/>
      <c r="X2717" s="62"/>
    </row>
    <row r="2718" spans="21:24" x14ac:dyDescent="0.2">
      <c r="U2718" s="77"/>
      <c r="V2718" s="64"/>
      <c r="W2718" s="62"/>
      <c r="X2718" s="62"/>
    </row>
    <row r="2719" spans="21:24" x14ac:dyDescent="0.2">
      <c r="U2719" s="77"/>
      <c r="V2719" s="64"/>
      <c r="W2719" s="62"/>
      <c r="X2719" s="62"/>
    </row>
    <row r="2720" spans="21:24" x14ac:dyDescent="0.2">
      <c r="U2720" s="77"/>
      <c r="V2720" s="64"/>
      <c r="W2720" s="62"/>
      <c r="X2720" s="62"/>
    </row>
    <row r="2721" spans="21:24" x14ac:dyDescent="0.2">
      <c r="U2721" s="77"/>
      <c r="V2721" s="64"/>
      <c r="W2721" s="62"/>
      <c r="X2721" s="62"/>
    </row>
    <row r="2722" spans="21:24" x14ac:dyDescent="0.2">
      <c r="U2722" s="77"/>
      <c r="V2722" s="64"/>
      <c r="W2722" s="62"/>
      <c r="X2722" s="62"/>
    </row>
    <row r="2723" spans="21:24" x14ac:dyDescent="0.2">
      <c r="U2723" s="77"/>
      <c r="V2723" s="64"/>
      <c r="W2723" s="62"/>
      <c r="X2723" s="62"/>
    </row>
    <row r="2724" spans="21:24" x14ac:dyDescent="0.2">
      <c r="U2724" s="77"/>
      <c r="V2724" s="64"/>
      <c r="W2724" s="62"/>
      <c r="X2724" s="62"/>
    </row>
    <row r="2725" spans="21:24" x14ac:dyDescent="0.2">
      <c r="U2725" s="77"/>
      <c r="V2725" s="64"/>
      <c r="W2725" s="62"/>
      <c r="X2725" s="62"/>
    </row>
    <row r="2726" spans="21:24" x14ac:dyDescent="0.2">
      <c r="U2726" s="77"/>
      <c r="V2726" s="64"/>
      <c r="W2726" s="62"/>
      <c r="X2726" s="62"/>
    </row>
    <row r="2727" spans="21:24" x14ac:dyDescent="0.2">
      <c r="U2727" s="77"/>
      <c r="V2727" s="64"/>
      <c r="W2727" s="62"/>
      <c r="X2727" s="62"/>
    </row>
    <row r="2728" spans="21:24" x14ac:dyDescent="0.2">
      <c r="U2728" s="77"/>
      <c r="V2728" s="64"/>
      <c r="W2728" s="62"/>
      <c r="X2728" s="62"/>
    </row>
    <row r="2729" spans="21:24" x14ac:dyDescent="0.2">
      <c r="U2729" s="77"/>
      <c r="V2729" s="64"/>
      <c r="W2729" s="62"/>
      <c r="X2729" s="62"/>
    </row>
    <row r="2730" spans="21:24" x14ac:dyDescent="0.2">
      <c r="U2730" s="77"/>
      <c r="V2730" s="64"/>
      <c r="W2730" s="62"/>
      <c r="X2730" s="62"/>
    </row>
    <row r="2731" spans="21:24" x14ac:dyDescent="0.2">
      <c r="U2731" s="77"/>
      <c r="V2731" s="64"/>
      <c r="W2731" s="62"/>
      <c r="X2731" s="62"/>
    </row>
    <row r="2732" spans="21:24" x14ac:dyDescent="0.2">
      <c r="U2732" s="77"/>
      <c r="V2732" s="64"/>
      <c r="W2732" s="62"/>
      <c r="X2732" s="62"/>
    </row>
    <row r="2733" spans="21:24" x14ac:dyDescent="0.2">
      <c r="U2733" s="77"/>
      <c r="V2733" s="64"/>
      <c r="W2733" s="62"/>
      <c r="X2733" s="62"/>
    </row>
    <row r="2734" spans="21:24" x14ac:dyDescent="0.2">
      <c r="U2734" s="77"/>
      <c r="V2734" s="64"/>
      <c r="W2734" s="62"/>
      <c r="X2734" s="62"/>
    </row>
    <row r="2735" spans="21:24" x14ac:dyDescent="0.2">
      <c r="U2735" s="77"/>
      <c r="V2735" s="64"/>
      <c r="W2735" s="62"/>
      <c r="X2735" s="62"/>
    </row>
    <row r="2736" spans="21:24" x14ac:dyDescent="0.2">
      <c r="U2736" s="77"/>
      <c r="V2736" s="64"/>
      <c r="W2736" s="62"/>
      <c r="X2736" s="62"/>
    </row>
    <row r="2737" spans="21:24" x14ac:dyDescent="0.2">
      <c r="U2737" s="77"/>
      <c r="V2737" s="64"/>
      <c r="W2737" s="62"/>
      <c r="X2737" s="62"/>
    </row>
    <row r="2738" spans="21:24" x14ac:dyDescent="0.2">
      <c r="U2738" s="77"/>
      <c r="V2738" s="64"/>
      <c r="W2738" s="62"/>
      <c r="X2738" s="62"/>
    </row>
    <row r="2739" spans="21:24" x14ac:dyDescent="0.2">
      <c r="U2739" s="77"/>
      <c r="V2739" s="64"/>
      <c r="W2739" s="62"/>
      <c r="X2739" s="62"/>
    </row>
    <row r="2740" spans="21:24" x14ac:dyDescent="0.2">
      <c r="U2740" s="77"/>
      <c r="V2740" s="64"/>
      <c r="W2740" s="62"/>
      <c r="X2740" s="62"/>
    </row>
    <row r="2741" spans="21:24" x14ac:dyDescent="0.2">
      <c r="U2741" s="77"/>
      <c r="V2741" s="64"/>
      <c r="W2741" s="62"/>
      <c r="X2741" s="62"/>
    </row>
    <row r="2742" spans="21:24" x14ac:dyDescent="0.2">
      <c r="U2742" s="77"/>
      <c r="V2742" s="64"/>
      <c r="W2742" s="62"/>
      <c r="X2742" s="62"/>
    </row>
    <row r="2743" spans="21:24" x14ac:dyDescent="0.2">
      <c r="U2743" s="77"/>
      <c r="V2743" s="64"/>
      <c r="W2743" s="62"/>
      <c r="X2743" s="62"/>
    </row>
    <row r="2744" spans="21:24" x14ac:dyDescent="0.2">
      <c r="U2744" s="77"/>
      <c r="V2744" s="64"/>
      <c r="W2744" s="62"/>
      <c r="X2744" s="62"/>
    </row>
    <row r="2745" spans="21:24" x14ac:dyDescent="0.2">
      <c r="U2745" s="77"/>
      <c r="V2745" s="64"/>
      <c r="W2745" s="62"/>
      <c r="X2745" s="62"/>
    </row>
    <row r="2746" spans="21:24" x14ac:dyDescent="0.2">
      <c r="U2746" s="77"/>
      <c r="V2746" s="64"/>
      <c r="W2746" s="62"/>
      <c r="X2746" s="62"/>
    </row>
    <row r="2747" spans="21:24" x14ac:dyDescent="0.2">
      <c r="U2747" s="77"/>
      <c r="V2747" s="64"/>
      <c r="W2747" s="62"/>
      <c r="X2747" s="62"/>
    </row>
    <row r="2748" spans="21:24" x14ac:dyDescent="0.2">
      <c r="U2748" s="77"/>
      <c r="V2748" s="64"/>
      <c r="W2748" s="62"/>
      <c r="X2748" s="62"/>
    </row>
    <row r="2749" spans="21:24" x14ac:dyDescent="0.2">
      <c r="U2749" s="77"/>
      <c r="V2749" s="64"/>
      <c r="W2749" s="62"/>
      <c r="X2749" s="62"/>
    </row>
    <row r="2750" spans="21:24" x14ac:dyDescent="0.2">
      <c r="U2750" s="77"/>
      <c r="V2750" s="64"/>
      <c r="W2750" s="62"/>
      <c r="X2750" s="62"/>
    </row>
    <row r="2751" spans="21:24" x14ac:dyDescent="0.2">
      <c r="U2751" s="77"/>
      <c r="V2751" s="64"/>
      <c r="W2751" s="62"/>
      <c r="X2751" s="62"/>
    </row>
    <row r="2752" spans="21:24" x14ac:dyDescent="0.2">
      <c r="U2752" s="77"/>
      <c r="V2752" s="64"/>
      <c r="W2752" s="62"/>
      <c r="X2752" s="62"/>
    </row>
    <row r="2753" spans="21:24" x14ac:dyDescent="0.2">
      <c r="U2753" s="77"/>
      <c r="V2753" s="64"/>
      <c r="W2753" s="62"/>
      <c r="X2753" s="62"/>
    </row>
    <row r="2754" spans="21:24" x14ac:dyDescent="0.2">
      <c r="U2754" s="77"/>
      <c r="V2754" s="64"/>
      <c r="W2754" s="62"/>
      <c r="X2754" s="62"/>
    </row>
    <row r="2755" spans="21:24" x14ac:dyDescent="0.2">
      <c r="U2755" s="77"/>
      <c r="V2755" s="64"/>
      <c r="W2755" s="62"/>
      <c r="X2755" s="62"/>
    </row>
    <row r="2756" spans="21:24" x14ac:dyDescent="0.2">
      <c r="U2756" s="77"/>
      <c r="V2756" s="64"/>
      <c r="W2756" s="62"/>
      <c r="X2756" s="62"/>
    </row>
    <row r="2757" spans="21:24" x14ac:dyDescent="0.2">
      <c r="U2757" s="77"/>
      <c r="V2757" s="64"/>
      <c r="W2757" s="62"/>
      <c r="X2757" s="62"/>
    </row>
    <row r="2758" spans="21:24" x14ac:dyDescent="0.2">
      <c r="U2758" s="77"/>
      <c r="V2758" s="64"/>
      <c r="W2758" s="62"/>
      <c r="X2758" s="62"/>
    </row>
    <row r="2759" spans="21:24" x14ac:dyDescent="0.2">
      <c r="U2759" s="77"/>
      <c r="V2759" s="64"/>
      <c r="W2759" s="62"/>
      <c r="X2759" s="62"/>
    </row>
    <row r="2760" spans="21:24" x14ac:dyDescent="0.2">
      <c r="U2760" s="77"/>
      <c r="V2760" s="64"/>
      <c r="W2760" s="62"/>
      <c r="X2760" s="62"/>
    </row>
    <row r="2761" spans="21:24" x14ac:dyDescent="0.2">
      <c r="U2761" s="77"/>
      <c r="V2761" s="64"/>
      <c r="W2761" s="62"/>
      <c r="X2761" s="62"/>
    </row>
    <row r="2762" spans="21:24" x14ac:dyDescent="0.2">
      <c r="U2762" s="77"/>
      <c r="V2762" s="64"/>
      <c r="W2762" s="62"/>
      <c r="X2762" s="62"/>
    </row>
    <row r="2763" spans="21:24" x14ac:dyDescent="0.2">
      <c r="U2763" s="77"/>
      <c r="V2763" s="64"/>
      <c r="W2763" s="62"/>
      <c r="X2763" s="62"/>
    </row>
    <row r="2764" spans="21:24" x14ac:dyDescent="0.2">
      <c r="U2764" s="77"/>
      <c r="V2764" s="64"/>
      <c r="W2764" s="62"/>
      <c r="X2764" s="62"/>
    </row>
    <row r="2765" spans="21:24" x14ac:dyDescent="0.2">
      <c r="U2765" s="77"/>
      <c r="V2765" s="64"/>
      <c r="W2765" s="62"/>
      <c r="X2765" s="62"/>
    </row>
    <row r="2766" spans="21:24" x14ac:dyDescent="0.2">
      <c r="U2766" s="77"/>
      <c r="V2766" s="64"/>
      <c r="W2766" s="62"/>
      <c r="X2766" s="62"/>
    </row>
    <row r="2767" spans="21:24" x14ac:dyDescent="0.2">
      <c r="U2767" s="77"/>
      <c r="V2767" s="64"/>
      <c r="W2767" s="62"/>
      <c r="X2767" s="62"/>
    </row>
    <row r="2768" spans="21:24" x14ac:dyDescent="0.2">
      <c r="U2768" s="77"/>
      <c r="V2768" s="64"/>
      <c r="W2768" s="62"/>
      <c r="X2768" s="62"/>
    </row>
    <row r="2769" spans="21:24" x14ac:dyDescent="0.2">
      <c r="U2769" s="77"/>
      <c r="V2769" s="64"/>
      <c r="W2769" s="62"/>
      <c r="X2769" s="62"/>
    </row>
    <row r="2770" spans="21:24" x14ac:dyDescent="0.2">
      <c r="U2770" s="77"/>
      <c r="V2770" s="64"/>
      <c r="W2770" s="62"/>
      <c r="X2770" s="62"/>
    </row>
    <row r="2771" spans="21:24" x14ac:dyDescent="0.2">
      <c r="U2771" s="77"/>
      <c r="V2771" s="64"/>
      <c r="W2771" s="62"/>
      <c r="X2771" s="62"/>
    </row>
    <row r="2772" spans="21:24" x14ac:dyDescent="0.2">
      <c r="U2772" s="77"/>
      <c r="V2772" s="64"/>
      <c r="W2772" s="62"/>
      <c r="X2772" s="62"/>
    </row>
    <row r="2773" spans="21:24" x14ac:dyDescent="0.2">
      <c r="U2773" s="77"/>
      <c r="V2773" s="64"/>
      <c r="W2773" s="62"/>
      <c r="X2773" s="62"/>
    </row>
    <row r="2774" spans="21:24" x14ac:dyDescent="0.2">
      <c r="U2774" s="77"/>
      <c r="V2774" s="64"/>
      <c r="W2774" s="62"/>
      <c r="X2774" s="62"/>
    </row>
    <row r="2775" spans="21:24" x14ac:dyDescent="0.2">
      <c r="U2775" s="77"/>
      <c r="V2775" s="64"/>
      <c r="W2775" s="62"/>
      <c r="X2775" s="62"/>
    </row>
    <row r="2776" spans="21:24" x14ac:dyDescent="0.2">
      <c r="U2776" s="77"/>
      <c r="V2776" s="64"/>
      <c r="W2776" s="62"/>
      <c r="X2776" s="62"/>
    </row>
    <row r="2777" spans="21:24" x14ac:dyDescent="0.2">
      <c r="U2777" s="77"/>
      <c r="V2777" s="64"/>
      <c r="W2777" s="62"/>
      <c r="X2777" s="62"/>
    </row>
    <row r="2778" spans="21:24" x14ac:dyDescent="0.2">
      <c r="U2778" s="77"/>
      <c r="V2778" s="64"/>
      <c r="W2778" s="62"/>
      <c r="X2778" s="62"/>
    </row>
    <row r="2779" spans="21:24" x14ac:dyDescent="0.2">
      <c r="U2779" s="77"/>
      <c r="V2779" s="64"/>
      <c r="W2779" s="62"/>
      <c r="X2779" s="62"/>
    </row>
    <row r="2780" spans="21:24" x14ac:dyDescent="0.2">
      <c r="U2780" s="77"/>
      <c r="V2780" s="64"/>
      <c r="W2780" s="62"/>
      <c r="X2780" s="62"/>
    </row>
    <row r="2781" spans="21:24" x14ac:dyDescent="0.2">
      <c r="U2781" s="77"/>
      <c r="V2781" s="64"/>
      <c r="W2781" s="62"/>
      <c r="X2781" s="62"/>
    </row>
    <row r="2782" spans="21:24" x14ac:dyDescent="0.2">
      <c r="U2782" s="77"/>
      <c r="V2782" s="64"/>
      <c r="W2782" s="62"/>
      <c r="X2782" s="62"/>
    </row>
    <row r="2783" spans="21:24" x14ac:dyDescent="0.2">
      <c r="U2783" s="77"/>
      <c r="V2783" s="64"/>
      <c r="W2783" s="62"/>
      <c r="X2783" s="62"/>
    </row>
    <row r="2784" spans="21:24" x14ac:dyDescent="0.2">
      <c r="U2784" s="77"/>
      <c r="V2784" s="64"/>
      <c r="W2784" s="62"/>
      <c r="X2784" s="62"/>
    </row>
    <row r="2785" spans="21:24" x14ac:dyDescent="0.2">
      <c r="U2785" s="77"/>
      <c r="V2785" s="64"/>
      <c r="W2785" s="62"/>
      <c r="X2785" s="62"/>
    </row>
    <row r="2786" spans="21:24" x14ac:dyDescent="0.2">
      <c r="U2786" s="77"/>
      <c r="V2786" s="64"/>
      <c r="W2786" s="62"/>
      <c r="X2786" s="62"/>
    </row>
    <row r="2787" spans="21:24" x14ac:dyDescent="0.2">
      <c r="U2787" s="77"/>
      <c r="V2787" s="64"/>
      <c r="W2787" s="62"/>
      <c r="X2787" s="62"/>
    </row>
    <row r="2788" spans="21:24" x14ac:dyDescent="0.2">
      <c r="U2788" s="77"/>
      <c r="V2788" s="64"/>
      <c r="W2788" s="62"/>
      <c r="X2788" s="62"/>
    </row>
    <row r="2789" spans="21:24" x14ac:dyDescent="0.2">
      <c r="U2789" s="77"/>
      <c r="V2789" s="64"/>
      <c r="W2789" s="62"/>
      <c r="X2789" s="62"/>
    </row>
    <row r="2790" spans="21:24" x14ac:dyDescent="0.2">
      <c r="U2790" s="77"/>
      <c r="V2790" s="64"/>
      <c r="W2790" s="62"/>
      <c r="X2790" s="62"/>
    </row>
    <row r="2791" spans="21:24" x14ac:dyDescent="0.2">
      <c r="U2791" s="77"/>
      <c r="V2791" s="64"/>
      <c r="W2791" s="62"/>
      <c r="X2791" s="62"/>
    </row>
    <row r="2792" spans="21:24" x14ac:dyDescent="0.2">
      <c r="U2792" s="77"/>
      <c r="V2792" s="64"/>
      <c r="W2792" s="62"/>
      <c r="X2792" s="62"/>
    </row>
    <row r="2793" spans="21:24" x14ac:dyDescent="0.2">
      <c r="U2793" s="77"/>
      <c r="V2793" s="64"/>
      <c r="W2793" s="62"/>
      <c r="X2793" s="62"/>
    </row>
    <row r="2794" spans="21:24" x14ac:dyDescent="0.2">
      <c r="U2794" s="77"/>
      <c r="V2794" s="64"/>
      <c r="W2794" s="62"/>
      <c r="X2794" s="62"/>
    </row>
    <row r="2795" spans="21:24" x14ac:dyDescent="0.2">
      <c r="U2795" s="77"/>
      <c r="V2795" s="64"/>
      <c r="W2795" s="62"/>
      <c r="X2795" s="62"/>
    </row>
    <row r="2796" spans="21:24" x14ac:dyDescent="0.2">
      <c r="U2796" s="77"/>
      <c r="V2796" s="64"/>
      <c r="W2796" s="62"/>
      <c r="X2796" s="62"/>
    </row>
    <row r="2797" spans="21:24" x14ac:dyDescent="0.2">
      <c r="U2797" s="77"/>
      <c r="V2797" s="64"/>
      <c r="W2797" s="62"/>
      <c r="X2797" s="62"/>
    </row>
    <row r="2798" spans="21:24" x14ac:dyDescent="0.2">
      <c r="U2798" s="77"/>
      <c r="V2798" s="64"/>
      <c r="W2798" s="62"/>
      <c r="X2798" s="62"/>
    </row>
    <row r="2799" spans="21:24" x14ac:dyDescent="0.2">
      <c r="U2799" s="77"/>
      <c r="V2799" s="64"/>
      <c r="W2799" s="62"/>
      <c r="X2799" s="62"/>
    </row>
    <row r="2800" spans="21:24" x14ac:dyDescent="0.2">
      <c r="U2800" s="77"/>
      <c r="V2800" s="64"/>
      <c r="W2800" s="62"/>
      <c r="X2800" s="62"/>
    </row>
    <row r="2801" spans="21:24" x14ac:dyDescent="0.2">
      <c r="U2801" s="77"/>
      <c r="V2801" s="64"/>
      <c r="W2801" s="62"/>
      <c r="X2801" s="62"/>
    </row>
    <row r="2802" spans="21:24" x14ac:dyDescent="0.2">
      <c r="U2802" s="77"/>
      <c r="V2802" s="64"/>
      <c r="W2802" s="62"/>
      <c r="X2802" s="62"/>
    </row>
    <row r="2803" spans="21:24" x14ac:dyDescent="0.2">
      <c r="U2803" s="77"/>
      <c r="V2803" s="64"/>
      <c r="W2803" s="62"/>
      <c r="X2803" s="62"/>
    </row>
    <row r="2804" spans="21:24" x14ac:dyDescent="0.2">
      <c r="U2804" s="77"/>
      <c r="V2804" s="64"/>
      <c r="W2804" s="62"/>
      <c r="X2804" s="62"/>
    </row>
    <row r="2805" spans="21:24" x14ac:dyDescent="0.2">
      <c r="U2805" s="77"/>
      <c r="V2805" s="64"/>
      <c r="W2805" s="62"/>
      <c r="X2805" s="62"/>
    </row>
    <row r="2806" spans="21:24" x14ac:dyDescent="0.2">
      <c r="U2806" s="77"/>
      <c r="V2806" s="64"/>
      <c r="W2806" s="62"/>
      <c r="X2806" s="62"/>
    </row>
    <row r="2807" spans="21:24" x14ac:dyDescent="0.2">
      <c r="U2807" s="77"/>
      <c r="V2807" s="64"/>
      <c r="W2807" s="62"/>
      <c r="X2807" s="62"/>
    </row>
    <row r="2808" spans="21:24" x14ac:dyDescent="0.2">
      <c r="U2808" s="77"/>
      <c r="V2808" s="64"/>
      <c r="W2808" s="62"/>
      <c r="X2808" s="62"/>
    </row>
    <row r="2809" spans="21:24" x14ac:dyDescent="0.2">
      <c r="U2809" s="77"/>
      <c r="V2809" s="64"/>
      <c r="W2809" s="62"/>
      <c r="X2809" s="62"/>
    </row>
    <row r="2810" spans="21:24" x14ac:dyDescent="0.2">
      <c r="U2810" s="77"/>
      <c r="V2810" s="64"/>
      <c r="W2810" s="62"/>
      <c r="X2810" s="62"/>
    </row>
    <row r="2811" spans="21:24" x14ac:dyDescent="0.2">
      <c r="U2811" s="77"/>
      <c r="V2811" s="64"/>
      <c r="W2811" s="62"/>
      <c r="X2811" s="62"/>
    </row>
    <row r="2812" spans="21:24" x14ac:dyDescent="0.2">
      <c r="U2812" s="77"/>
      <c r="V2812" s="64"/>
      <c r="W2812" s="62"/>
      <c r="X2812" s="62"/>
    </row>
    <row r="2813" spans="21:24" x14ac:dyDescent="0.2">
      <c r="U2813" s="77"/>
      <c r="V2813" s="64"/>
      <c r="W2813" s="62"/>
      <c r="X2813" s="62"/>
    </row>
    <row r="2814" spans="21:24" x14ac:dyDescent="0.2">
      <c r="U2814" s="77"/>
      <c r="V2814" s="64"/>
      <c r="W2814" s="62"/>
      <c r="X2814" s="62"/>
    </row>
    <row r="2815" spans="21:24" x14ac:dyDescent="0.2">
      <c r="U2815" s="77"/>
      <c r="V2815" s="64"/>
      <c r="W2815" s="62"/>
      <c r="X2815" s="62"/>
    </row>
    <row r="2816" spans="21:24" x14ac:dyDescent="0.2">
      <c r="U2816" s="77"/>
      <c r="V2816" s="64"/>
      <c r="W2816" s="62"/>
      <c r="X2816" s="62"/>
    </row>
    <row r="2817" spans="21:24" x14ac:dyDescent="0.2">
      <c r="U2817" s="77"/>
      <c r="V2817" s="64"/>
      <c r="W2817" s="62"/>
      <c r="X2817" s="62"/>
    </row>
    <row r="2818" spans="21:24" x14ac:dyDescent="0.2">
      <c r="U2818" s="77"/>
      <c r="V2818" s="64"/>
      <c r="W2818" s="62"/>
      <c r="X2818" s="62"/>
    </row>
    <row r="2819" spans="21:24" x14ac:dyDescent="0.2">
      <c r="U2819" s="77"/>
      <c r="V2819" s="64"/>
      <c r="W2819" s="62"/>
      <c r="X2819" s="62"/>
    </row>
    <row r="2820" spans="21:24" x14ac:dyDescent="0.2">
      <c r="U2820" s="77"/>
      <c r="V2820" s="64"/>
      <c r="W2820" s="62"/>
      <c r="X2820" s="62"/>
    </row>
    <row r="2821" spans="21:24" x14ac:dyDescent="0.2">
      <c r="U2821" s="77"/>
      <c r="V2821" s="64"/>
      <c r="W2821" s="62"/>
      <c r="X2821" s="62"/>
    </row>
    <row r="2822" spans="21:24" x14ac:dyDescent="0.2">
      <c r="U2822" s="77"/>
      <c r="V2822" s="64"/>
      <c r="W2822" s="62"/>
      <c r="X2822" s="62"/>
    </row>
    <row r="2823" spans="21:24" x14ac:dyDescent="0.2">
      <c r="U2823" s="77"/>
      <c r="V2823" s="64"/>
      <c r="W2823" s="62"/>
      <c r="X2823" s="62"/>
    </row>
    <row r="2824" spans="21:24" x14ac:dyDescent="0.2">
      <c r="U2824" s="77"/>
      <c r="V2824" s="64"/>
      <c r="W2824" s="62"/>
      <c r="X2824" s="62"/>
    </row>
    <row r="2825" spans="21:24" x14ac:dyDescent="0.2">
      <c r="U2825" s="77"/>
      <c r="V2825" s="64"/>
      <c r="W2825" s="62"/>
      <c r="X2825" s="62"/>
    </row>
    <row r="2826" spans="21:24" x14ac:dyDescent="0.2">
      <c r="U2826" s="77"/>
      <c r="V2826" s="64"/>
      <c r="W2826" s="62"/>
      <c r="X2826" s="62"/>
    </row>
    <row r="2827" spans="21:24" x14ac:dyDescent="0.2">
      <c r="U2827" s="77"/>
      <c r="V2827" s="64"/>
      <c r="W2827" s="62"/>
      <c r="X2827" s="62"/>
    </row>
    <row r="2828" spans="21:24" x14ac:dyDescent="0.2">
      <c r="U2828" s="77"/>
      <c r="V2828" s="64"/>
      <c r="W2828" s="62"/>
      <c r="X2828" s="62"/>
    </row>
    <row r="2829" spans="21:24" x14ac:dyDescent="0.2">
      <c r="U2829" s="77"/>
      <c r="V2829" s="64"/>
      <c r="W2829" s="62"/>
      <c r="X2829" s="62"/>
    </row>
    <row r="2830" spans="21:24" x14ac:dyDescent="0.2">
      <c r="U2830" s="77"/>
      <c r="V2830" s="64"/>
      <c r="W2830" s="62"/>
      <c r="X2830" s="62"/>
    </row>
    <row r="2831" spans="21:24" x14ac:dyDescent="0.2">
      <c r="U2831" s="77"/>
      <c r="V2831" s="64"/>
      <c r="W2831" s="62"/>
      <c r="X2831" s="62"/>
    </row>
    <row r="2832" spans="21:24" x14ac:dyDescent="0.2">
      <c r="U2832" s="77"/>
      <c r="V2832" s="64"/>
      <c r="W2832" s="62"/>
      <c r="X2832" s="62"/>
    </row>
    <row r="2833" spans="21:24" x14ac:dyDescent="0.2">
      <c r="U2833" s="77"/>
      <c r="V2833" s="64"/>
      <c r="W2833" s="62"/>
      <c r="X2833" s="62"/>
    </row>
    <row r="2834" spans="21:24" x14ac:dyDescent="0.2">
      <c r="U2834" s="77"/>
      <c r="V2834" s="64"/>
      <c r="W2834" s="62"/>
      <c r="X2834" s="62"/>
    </row>
    <row r="2835" spans="21:24" x14ac:dyDescent="0.2">
      <c r="U2835" s="77"/>
      <c r="V2835" s="64"/>
      <c r="W2835" s="62"/>
      <c r="X2835" s="62"/>
    </row>
    <row r="2836" spans="21:24" x14ac:dyDescent="0.2">
      <c r="U2836" s="77"/>
      <c r="V2836" s="64"/>
      <c r="W2836" s="62"/>
      <c r="X2836" s="62"/>
    </row>
    <row r="2837" spans="21:24" x14ac:dyDescent="0.2">
      <c r="U2837" s="77"/>
      <c r="V2837" s="64"/>
      <c r="W2837" s="62"/>
      <c r="X2837" s="62"/>
    </row>
    <row r="2838" spans="21:24" x14ac:dyDescent="0.2">
      <c r="U2838" s="77"/>
      <c r="V2838" s="64"/>
      <c r="W2838" s="62"/>
      <c r="X2838" s="62"/>
    </row>
    <row r="2839" spans="21:24" x14ac:dyDescent="0.2">
      <c r="U2839" s="77"/>
      <c r="V2839" s="64"/>
      <c r="W2839" s="62"/>
      <c r="X2839" s="62"/>
    </row>
    <row r="2840" spans="21:24" x14ac:dyDescent="0.2">
      <c r="U2840" s="77"/>
      <c r="V2840" s="64"/>
      <c r="W2840" s="62"/>
      <c r="X2840" s="62"/>
    </row>
    <row r="2841" spans="21:24" x14ac:dyDescent="0.2">
      <c r="U2841" s="77"/>
      <c r="V2841" s="64"/>
      <c r="W2841" s="62"/>
      <c r="X2841" s="62"/>
    </row>
    <row r="2842" spans="21:24" x14ac:dyDescent="0.2">
      <c r="U2842" s="77"/>
      <c r="V2842" s="64"/>
      <c r="W2842" s="62"/>
      <c r="X2842" s="62"/>
    </row>
    <row r="2843" spans="21:24" x14ac:dyDescent="0.2">
      <c r="U2843" s="77"/>
      <c r="V2843" s="64"/>
      <c r="W2843" s="62"/>
      <c r="X2843" s="62"/>
    </row>
    <row r="2844" spans="21:24" x14ac:dyDescent="0.2">
      <c r="U2844" s="77"/>
      <c r="V2844" s="64"/>
      <c r="W2844" s="62"/>
      <c r="X2844" s="62"/>
    </row>
    <row r="2845" spans="21:24" x14ac:dyDescent="0.2">
      <c r="U2845" s="77"/>
      <c r="V2845" s="64"/>
      <c r="W2845" s="62"/>
      <c r="X2845" s="62"/>
    </row>
    <row r="2846" spans="21:24" x14ac:dyDescent="0.2">
      <c r="U2846" s="77"/>
      <c r="V2846" s="64"/>
      <c r="W2846" s="62"/>
      <c r="X2846" s="62"/>
    </row>
    <row r="2847" spans="21:24" x14ac:dyDescent="0.2">
      <c r="U2847" s="77"/>
      <c r="V2847" s="64"/>
      <c r="W2847" s="62"/>
      <c r="X2847" s="62"/>
    </row>
    <row r="2848" spans="21:24" x14ac:dyDescent="0.2">
      <c r="U2848" s="77"/>
      <c r="V2848" s="64"/>
      <c r="W2848" s="62"/>
      <c r="X2848" s="62"/>
    </row>
    <row r="2849" spans="21:24" x14ac:dyDescent="0.2">
      <c r="U2849" s="77"/>
      <c r="V2849" s="64"/>
      <c r="W2849" s="62"/>
      <c r="X2849" s="62"/>
    </row>
    <row r="2850" spans="21:24" x14ac:dyDescent="0.2">
      <c r="U2850" s="77"/>
      <c r="V2850" s="64"/>
      <c r="W2850" s="62"/>
      <c r="X2850" s="62"/>
    </row>
    <row r="2851" spans="21:24" x14ac:dyDescent="0.2">
      <c r="U2851" s="77"/>
      <c r="V2851" s="64"/>
      <c r="W2851" s="62"/>
      <c r="X2851" s="62"/>
    </row>
    <row r="2852" spans="21:24" x14ac:dyDescent="0.2">
      <c r="U2852" s="77"/>
      <c r="V2852" s="64"/>
      <c r="W2852" s="62"/>
      <c r="X2852" s="62"/>
    </row>
    <row r="2853" spans="21:24" x14ac:dyDescent="0.2">
      <c r="U2853" s="77"/>
      <c r="V2853" s="64"/>
      <c r="W2853" s="62"/>
      <c r="X2853" s="62"/>
    </row>
    <row r="2854" spans="21:24" x14ac:dyDescent="0.2">
      <c r="U2854" s="77"/>
      <c r="V2854" s="64"/>
      <c r="W2854" s="62"/>
      <c r="X2854" s="62"/>
    </row>
    <row r="2855" spans="21:24" x14ac:dyDescent="0.2">
      <c r="U2855" s="77"/>
      <c r="V2855" s="64"/>
      <c r="W2855" s="62"/>
      <c r="X2855" s="62"/>
    </row>
    <row r="2856" spans="21:24" x14ac:dyDescent="0.2">
      <c r="U2856" s="77"/>
      <c r="V2856" s="64"/>
      <c r="W2856" s="62"/>
      <c r="X2856" s="62"/>
    </row>
    <row r="2857" spans="21:24" x14ac:dyDescent="0.2">
      <c r="U2857" s="77"/>
      <c r="V2857" s="64"/>
      <c r="W2857" s="62"/>
      <c r="X2857" s="62"/>
    </row>
    <row r="2858" spans="21:24" x14ac:dyDescent="0.2">
      <c r="U2858" s="77"/>
      <c r="V2858" s="64"/>
      <c r="W2858" s="62"/>
      <c r="X2858" s="62"/>
    </row>
    <row r="2859" spans="21:24" x14ac:dyDescent="0.2">
      <c r="U2859" s="77"/>
      <c r="V2859" s="64"/>
      <c r="W2859" s="62"/>
      <c r="X2859" s="62"/>
    </row>
    <row r="2860" spans="21:24" x14ac:dyDescent="0.2">
      <c r="U2860" s="77"/>
      <c r="V2860" s="64"/>
      <c r="W2860" s="62"/>
      <c r="X2860" s="62"/>
    </row>
    <row r="2861" spans="21:24" x14ac:dyDescent="0.2">
      <c r="U2861" s="77"/>
      <c r="V2861" s="64"/>
      <c r="W2861" s="62"/>
      <c r="X2861" s="62"/>
    </row>
    <row r="2862" spans="21:24" x14ac:dyDescent="0.2">
      <c r="U2862" s="77"/>
      <c r="V2862" s="64"/>
      <c r="W2862" s="62"/>
      <c r="X2862" s="62"/>
    </row>
    <row r="2863" spans="21:24" x14ac:dyDescent="0.2">
      <c r="U2863" s="77"/>
      <c r="V2863" s="64"/>
      <c r="W2863" s="62"/>
      <c r="X2863" s="62"/>
    </row>
    <row r="2864" spans="21:24" x14ac:dyDescent="0.2">
      <c r="U2864" s="77"/>
      <c r="V2864" s="64"/>
      <c r="W2864" s="62"/>
      <c r="X2864" s="62"/>
    </row>
    <row r="2865" spans="21:24" x14ac:dyDescent="0.2">
      <c r="U2865" s="77"/>
      <c r="V2865" s="64"/>
      <c r="W2865" s="62"/>
      <c r="X2865" s="62"/>
    </row>
    <row r="2866" spans="21:24" x14ac:dyDescent="0.2">
      <c r="U2866" s="77"/>
      <c r="V2866" s="64"/>
      <c r="W2866" s="62"/>
      <c r="X2866" s="62"/>
    </row>
    <row r="2867" spans="21:24" x14ac:dyDescent="0.2">
      <c r="U2867" s="77"/>
      <c r="V2867" s="64"/>
      <c r="W2867" s="62"/>
      <c r="X2867" s="62"/>
    </row>
    <row r="2868" spans="21:24" x14ac:dyDescent="0.2">
      <c r="U2868" s="77"/>
      <c r="V2868" s="64"/>
      <c r="W2868" s="62"/>
      <c r="X2868" s="62"/>
    </row>
    <row r="2869" spans="21:24" x14ac:dyDescent="0.2">
      <c r="U2869" s="77"/>
      <c r="V2869" s="64"/>
      <c r="W2869" s="62"/>
      <c r="X2869" s="62"/>
    </row>
    <row r="2870" spans="21:24" x14ac:dyDescent="0.2">
      <c r="U2870" s="77"/>
      <c r="V2870" s="64"/>
      <c r="W2870" s="62"/>
      <c r="X2870" s="62"/>
    </row>
    <row r="2871" spans="21:24" x14ac:dyDescent="0.2">
      <c r="U2871" s="77"/>
      <c r="V2871" s="64"/>
      <c r="W2871" s="62"/>
      <c r="X2871" s="62"/>
    </row>
    <row r="2872" spans="21:24" x14ac:dyDescent="0.2">
      <c r="U2872" s="77"/>
      <c r="V2872" s="64"/>
      <c r="W2872" s="62"/>
      <c r="X2872" s="62"/>
    </row>
    <row r="2873" spans="21:24" x14ac:dyDescent="0.2">
      <c r="U2873" s="77"/>
      <c r="V2873" s="64"/>
      <c r="W2873" s="62"/>
      <c r="X2873" s="62"/>
    </row>
    <row r="2874" spans="21:24" x14ac:dyDescent="0.2">
      <c r="U2874" s="77"/>
      <c r="V2874" s="64"/>
      <c r="W2874" s="62"/>
      <c r="X2874" s="62"/>
    </row>
    <row r="2875" spans="21:24" x14ac:dyDescent="0.2">
      <c r="U2875" s="77"/>
      <c r="V2875" s="64"/>
      <c r="W2875" s="62"/>
      <c r="X2875" s="62"/>
    </row>
    <row r="2876" spans="21:24" x14ac:dyDescent="0.2">
      <c r="U2876" s="77"/>
      <c r="V2876" s="64"/>
      <c r="W2876" s="62"/>
      <c r="X2876" s="62"/>
    </row>
    <row r="2877" spans="21:24" x14ac:dyDescent="0.2">
      <c r="U2877" s="77"/>
      <c r="V2877" s="64"/>
      <c r="W2877" s="62"/>
      <c r="X2877" s="62"/>
    </row>
    <row r="2878" spans="21:24" x14ac:dyDescent="0.2">
      <c r="U2878" s="77"/>
      <c r="V2878" s="64"/>
      <c r="W2878" s="62"/>
      <c r="X2878" s="62"/>
    </row>
    <row r="2879" spans="21:24" x14ac:dyDescent="0.2">
      <c r="U2879" s="77"/>
      <c r="V2879" s="64"/>
      <c r="W2879" s="62"/>
      <c r="X2879" s="62"/>
    </row>
    <row r="2880" spans="21:24" x14ac:dyDescent="0.2">
      <c r="U2880" s="77"/>
      <c r="V2880" s="64"/>
      <c r="W2880" s="62"/>
      <c r="X2880" s="62"/>
    </row>
    <row r="2881" spans="21:24" x14ac:dyDescent="0.2">
      <c r="U2881" s="77"/>
      <c r="V2881" s="64"/>
      <c r="W2881" s="62"/>
      <c r="X2881" s="62"/>
    </row>
    <row r="2882" spans="21:24" x14ac:dyDescent="0.2">
      <c r="U2882" s="77"/>
      <c r="V2882" s="64"/>
      <c r="W2882" s="62"/>
      <c r="X2882" s="62"/>
    </row>
    <row r="2883" spans="21:24" x14ac:dyDescent="0.2">
      <c r="U2883" s="77"/>
      <c r="V2883" s="64"/>
      <c r="W2883" s="62"/>
      <c r="X2883" s="62"/>
    </row>
    <row r="2884" spans="21:24" x14ac:dyDescent="0.2">
      <c r="U2884" s="77"/>
      <c r="V2884" s="64"/>
      <c r="W2884" s="62"/>
      <c r="X2884" s="62"/>
    </row>
    <row r="2885" spans="21:24" x14ac:dyDescent="0.2">
      <c r="U2885" s="77"/>
      <c r="V2885" s="64"/>
      <c r="W2885" s="62"/>
      <c r="X2885" s="62"/>
    </row>
    <row r="2886" spans="21:24" x14ac:dyDescent="0.2">
      <c r="U2886" s="77"/>
      <c r="V2886" s="64"/>
      <c r="W2886" s="62"/>
      <c r="X2886" s="62"/>
    </row>
    <row r="2887" spans="21:24" x14ac:dyDescent="0.2">
      <c r="U2887" s="77"/>
      <c r="V2887" s="64"/>
      <c r="W2887" s="62"/>
      <c r="X2887" s="62"/>
    </row>
    <row r="2888" spans="21:24" x14ac:dyDescent="0.2">
      <c r="U2888" s="77"/>
      <c r="V2888" s="64"/>
      <c r="W2888" s="62"/>
      <c r="X2888" s="62"/>
    </row>
    <row r="2889" spans="21:24" x14ac:dyDescent="0.2">
      <c r="U2889" s="77"/>
      <c r="V2889" s="64"/>
      <c r="W2889" s="62"/>
      <c r="X2889" s="62"/>
    </row>
    <row r="2890" spans="21:24" x14ac:dyDescent="0.2">
      <c r="U2890" s="77"/>
      <c r="V2890" s="64"/>
      <c r="W2890" s="62"/>
      <c r="X2890" s="62"/>
    </row>
    <row r="2891" spans="21:24" x14ac:dyDescent="0.2">
      <c r="U2891" s="77"/>
      <c r="V2891" s="64"/>
      <c r="W2891" s="62"/>
      <c r="X2891" s="62"/>
    </row>
    <row r="2892" spans="21:24" x14ac:dyDescent="0.2">
      <c r="U2892" s="77"/>
      <c r="V2892" s="64"/>
      <c r="W2892" s="62"/>
      <c r="X2892" s="62"/>
    </row>
    <row r="2893" spans="21:24" x14ac:dyDescent="0.2">
      <c r="U2893" s="77"/>
      <c r="V2893" s="64"/>
      <c r="W2893" s="62"/>
      <c r="X2893" s="62"/>
    </row>
    <row r="2894" spans="21:24" x14ac:dyDescent="0.2">
      <c r="U2894" s="77"/>
      <c r="V2894" s="64"/>
      <c r="W2894" s="62"/>
      <c r="X2894" s="62"/>
    </row>
    <row r="2895" spans="21:24" x14ac:dyDescent="0.2">
      <c r="U2895" s="77"/>
      <c r="V2895" s="64"/>
      <c r="W2895" s="62"/>
      <c r="X2895" s="62"/>
    </row>
    <row r="2896" spans="21:24" x14ac:dyDescent="0.2">
      <c r="U2896" s="77"/>
      <c r="V2896" s="64"/>
      <c r="W2896" s="62"/>
      <c r="X2896" s="62"/>
    </row>
    <row r="2897" spans="21:24" x14ac:dyDescent="0.2">
      <c r="U2897" s="77"/>
      <c r="V2897" s="64"/>
      <c r="W2897" s="62"/>
      <c r="X2897" s="62"/>
    </row>
    <row r="2898" spans="21:24" x14ac:dyDescent="0.2">
      <c r="U2898" s="77"/>
      <c r="V2898" s="64"/>
      <c r="W2898" s="62"/>
      <c r="X2898" s="62"/>
    </row>
    <row r="2899" spans="21:24" x14ac:dyDescent="0.2">
      <c r="U2899" s="77"/>
      <c r="V2899" s="64"/>
      <c r="W2899" s="62"/>
      <c r="X2899" s="62"/>
    </row>
    <row r="2900" spans="21:24" x14ac:dyDescent="0.2">
      <c r="U2900" s="77"/>
      <c r="V2900" s="64"/>
      <c r="W2900" s="62"/>
      <c r="X2900" s="62"/>
    </row>
    <row r="2901" spans="21:24" x14ac:dyDescent="0.2">
      <c r="U2901" s="77"/>
      <c r="V2901" s="64"/>
      <c r="W2901" s="62"/>
      <c r="X2901" s="62"/>
    </row>
    <row r="2902" spans="21:24" x14ac:dyDescent="0.2">
      <c r="U2902" s="77"/>
      <c r="V2902" s="64"/>
      <c r="W2902" s="62"/>
      <c r="X2902" s="62"/>
    </row>
    <row r="2903" spans="21:24" x14ac:dyDescent="0.2">
      <c r="U2903" s="77"/>
      <c r="V2903" s="64"/>
      <c r="W2903" s="62"/>
      <c r="X2903" s="62"/>
    </row>
    <row r="2904" spans="21:24" x14ac:dyDescent="0.2">
      <c r="U2904" s="77"/>
      <c r="V2904" s="64"/>
      <c r="W2904" s="62"/>
      <c r="X2904" s="62"/>
    </row>
    <row r="2905" spans="21:24" x14ac:dyDescent="0.2">
      <c r="U2905" s="77"/>
      <c r="V2905" s="64"/>
      <c r="W2905" s="62"/>
      <c r="X2905" s="62"/>
    </row>
    <row r="2906" spans="21:24" x14ac:dyDescent="0.2">
      <c r="U2906" s="77"/>
      <c r="V2906" s="64"/>
      <c r="W2906" s="62"/>
      <c r="X2906" s="62"/>
    </row>
    <row r="2907" spans="21:24" x14ac:dyDescent="0.2">
      <c r="U2907" s="77"/>
      <c r="V2907" s="64"/>
      <c r="W2907" s="62"/>
      <c r="X2907" s="62"/>
    </row>
    <row r="2908" spans="21:24" x14ac:dyDescent="0.2">
      <c r="U2908" s="77"/>
      <c r="V2908" s="64"/>
      <c r="W2908" s="62"/>
      <c r="X2908" s="62"/>
    </row>
    <row r="2909" spans="21:24" x14ac:dyDescent="0.2">
      <c r="U2909" s="77"/>
      <c r="V2909" s="64"/>
      <c r="W2909" s="62"/>
      <c r="X2909" s="62"/>
    </row>
    <row r="2910" spans="21:24" x14ac:dyDescent="0.2">
      <c r="U2910" s="77"/>
      <c r="V2910" s="64"/>
      <c r="W2910" s="62"/>
      <c r="X2910" s="62"/>
    </row>
    <row r="2911" spans="21:24" x14ac:dyDescent="0.2">
      <c r="U2911" s="77"/>
      <c r="V2911" s="64"/>
      <c r="W2911" s="62"/>
      <c r="X2911" s="62"/>
    </row>
    <row r="2912" spans="21:24" x14ac:dyDescent="0.2">
      <c r="U2912" s="77"/>
      <c r="V2912" s="64"/>
      <c r="W2912" s="62"/>
      <c r="X2912" s="62"/>
    </row>
    <row r="2913" spans="21:24" x14ac:dyDescent="0.2">
      <c r="U2913" s="77"/>
      <c r="V2913" s="64"/>
      <c r="W2913" s="62"/>
      <c r="X2913" s="62"/>
    </row>
    <row r="2914" spans="21:24" x14ac:dyDescent="0.2">
      <c r="U2914" s="77"/>
      <c r="V2914" s="64"/>
      <c r="W2914" s="62"/>
      <c r="X2914" s="62"/>
    </row>
    <row r="2915" spans="21:24" x14ac:dyDescent="0.2">
      <c r="U2915" s="77"/>
      <c r="V2915" s="64"/>
      <c r="W2915" s="62"/>
      <c r="X2915" s="62"/>
    </row>
    <row r="2916" spans="21:24" x14ac:dyDescent="0.2">
      <c r="U2916" s="77"/>
      <c r="V2916" s="64"/>
      <c r="W2916" s="62"/>
      <c r="X2916" s="62"/>
    </row>
    <row r="2917" spans="21:24" x14ac:dyDescent="0.2">
      <c r="U2917" s="77"/>
      <c r="V2917" s="64"/>
      <c r="W2917" s="62"/>
      <c r="X2917" s="62"/>
    </row>
    <row r="2918" spans="21:24" x14ac:dyDescent="0.2">
      <c r="U2918" s="77"/>
      <c r="V2918" s="64"/>
      <c r="W2918" s="62"/>
      <c r="X2918" s="62"/>
    </row>
    <row r="2919" spans="21:24" x14ac:dyDescent="0.2">
      <c r="U2919" s="77"/>
      <c r="V2919" s="64"/>
      <c r="W2919" s="62"/>
      <c r="X2919" s="62"/>
    </row>
    <row r="2920" spans="21:24" x14ac:dyDescent="0.2">
      <c r="U2920" s="77"/>
      <c r="V2920" s="64"/>
      <c r="W2920" s="62"/>
      <c r="X2920" s="62"/>
    </row>
    <row r="2921" spans="21:24" x14ac:dyDescent="0.2">
      <c r="U2921" s="77"/>
      <c r="V2921" s="64"/>
      <c r="W2921" s="62"/>
      <c r="X2921" s="62"/>
    </row>
    <row r="2922" spans="21:24" x14ac:dyDescent="0.2">
      <c r="U2922" s="77"/>
      <c r="V2922" s="64"/>
      <c r="W2922" s="62"/>
      <c r="X2922" s="62"/>
    </row>
    <row r="2923" spans="21:24" x14ac:dyDescent="0.2">
      <c r="U2923" s="77"/>
      <c r="V2923" s="64"/>
      <c r="W2923" s="62"/>
      <c r="X2923" s="62"/>
    </row>
    <row r="2924" spans="21:24" x14ac:dyDescent="0.2">
      <c r="U2924" s="77"/>
      <c r="V2924" s="64"/>
      <c r="W2924" s="62"/>
      <c r="X2924" s="62"/>
    </row>
    <row r="2925" spans="21:24" x14ac:dyDescent="0.2">
      <c r="U2925" s="77"/>
      <c r="V2925" s="64"/>
      <c r="W2925" s="62"/>
      <c r="X2925" s="62"/>
    </row>
    <row r="2926" spans="21:24" x14ac:dyDescent="0.2">
      <c r="U2926" s="77"/>
      <c r="V2926" s="64"/>
      <c r="W2926" s="62"/>
      <c r="X2926" s="62"/>
    </row>
    <row r="2927" spans="21:24" x14ac:dyDescent="0.2">
      <c r="U2927" s="77"/>
      <c r="V2927" s="64"/>
      <c r="W2927" s="62"/>
      <c r="X2927" s="62"/>
    </row>
    <row r="2928" spans="21:24" x14ac:dyDescent="0.2">
      <c r="U2928" s="77"/>
      <c r="V2928" s="64"/>
      <c r="W2928" s="62"/>
      <c r="X2928" s="62"/>
    </row>
    <row r="2929" spans="21:24" x14ac:dyDescent="0.2">
      <c r="U2929" s="77"/>
      <c r="V2929" s="64"/>
      <c r="W2929" s="62"/>
      <c r="X2929" s="62"/>
    </row>
    <row r="2930" spans="21:24" x14ac:dyDescent="0.2">
      <c r="U2930" s="77"/>
      <c r="V2930" s="64"/>
      <c r="W2930" s="62"/>
      <c r="X2930" s="62"/>
    </row>
    <row r="2931" spans="21:24" x14ac:dyDescent="0.2">
      <c r="U2931" s="77"/>
      <c r="V2931" s="64"/>
      <c r="W2931" s="62"/>
      <c r="X2931" s="62"/>
    </row>
    <row r="2932" spans="21:24" x14ac:dyDescent="0.2">
      <c r="U2932" s="77"/>
      <c r="V2932" s="64"/>
      <c r="W2932" s="62"/>
      <c r="X2932" s="62"/>
    </row>
    <row r="2933" spans="21:24" x14ac:dyDescent="0.2">
      <c r="U2933" s="77"/>
      <c r="V2933" s="64"/>
      <c r="W2933" s="62"/>
      <c r="X2933" s="62"/>
    </row>
    <row r="2934" spans="21:24" x14ac:dyDescent="0.2">
      <c r="U2934" s="77"/>
      <c r="V2934" s="64"/>
      <c r="W2934" s="62"/>
      <c r="X2934" s="62"/>
    </row>
    <row r="2935" spans="21:24" x14ac:dyDescent="0.2">
      <c r="U2935" s="77"/>
      <c r="V2935" s="64"/>
      <c r="W2935" s="62"/>
      <c r="X2935" s="62"/>
    </row>
    <row r="2936" spans="21:24" x14ac:dyDescent="0.2">
      <c r="U2936" s="77"/>
      <c r="V2936" s="64"/>
      <c r="W2936" s="62"/>
      <c r="X2936" s="62"/>
    </row>
    <row r="2937" spans="21:24" x14ac:dyDescent="0.2">
      <c r="U2937" s="77"/>
      <c r="V2937" s="64"/>
      <c r="W2937" s="62"/>
      <c r="X2937" s="62"/>
    </row>
    <row r="2938" spans="21:24" x14ac:dyDescent="0.2">
      <c r="U2938" s="77"/>
      <c r="V2938" s="64"/>
      <c r="W2938" s="62"/>
      <c r="X2938" s="62"/>
    </row>
    <row r="2939" spans="21:24" x14ac:dyDescent="0.2">
      <c r="U2939" s="77"/>
      <c r="V2939" s="64"/>
      <c r="W2939" s="62"/>
      <c r="X2939" s="62"/>
    </row>
    <row r="2940" spans="21:24" x14ac:dyDescent="0.2">
      <c r="U2940" s="77"/>
      <c r="V2940" s="64"/>
      <c r="W2940" s="62"/>
      <c r="X2940" s="62"/>
    </row>
    <row r="2941" spans="21:24" x14ac:dyDescent="0.2">
      <c r="U2941" s="77"/>
      <c r="V2941" s="64"/>
      <c r="W2941" s="62"/>
      <c r="X2941" s="62"/>
    </row>
    <row r="2942" spans="21:24" x14ac:dyDescent="0.2">
      <c r="U2942" s="77"/>
      <c r="V2942" s="64"/>
      <c r="W2942" s="62"/>
      <c r="X2942" s="62"/>
    </row>
    <row r="2943" spans="21:24" x14ac:dyDescent="0.2">
      <c r="U2943" s="77"/>
      <c r="V2943" s="64"/>
      <c r="W2943" s="62"/>
      <c r="X2943" s="62"/>
    </row>
    <row r="2944" spans="21:24" x14ac:dyDescent="0.2">
      <c r="U2944" s="77"/>
      <c r="V2944" s="64"/>
      <c r="W2944" s="62"/>
      <c r="X2944" s="62"/>
    </row>
    <row r="2945" spans="21:24" x14ac:dyDescent="0.2">
      <c r="U2945" s="77"/>
      <c r="V2945" s="64"/>
      <c r="W2945" s="62"/>
      <c r="X2945" s="62"/>
    </row>
    <row r="2946" spans="21:24" x14ac:dyDescent="0.2">
      <c r="U2946" s="77"/>
      <c r="V2946" s="64"/>
      <c r="W2946" s="62"/>
      <c r="X2946" s="62"/>
    </row>
    <row r="2947" spans="21:24" x14ac:dyDescent="0.2">
      <c r="U2947" s="77"/>
      <c r="V2947" s="64"/>
      <c r="W2947" s="62"/>
      <c r="X2947" s="62"/>
    </row>
    <row r="2948" spans="21:24" x14ac:dyDescent="0.2">
      <c r="U2948" s="77"/>
      <c r="V2948" s="64"/>
      <c r="W2948" s="62"/>
      <c r="X2948" s="62"/>
    </row>
    <row r="2949" spans="21:24" x14ac:dyDescent="0.2">
      <c r="U2949" s="77"/>
      <c r="V2949" s="64"/>
      <c r="W2949" s="62"/>
      <c r="X2949" s="62"/>
    </row>
    <row r="2950" spans="21:24" x14ac:dyDescent="0.2">
      <c r="U2950" s="77"/>
      <c r="V2950" s="64"/>
      <c r="W2950" s="62"/>
      <c r="X2950" s="62"/>
    </row>
    <row r="2951" spans="21:24" x14ac:dyDescent="0.2">
      <c r="U2951" s="77"/>
      <c r="V2951" s="64"/>
      <c r="W2951" s="62"/>
      <c r="X2951" s="62"/>
    </row>
    <row r="2952" spans="21:24" x14ac:dyDescent="0.2">
      <c r="U2952" s="77"/>
      <c r="V2952" s="64"/>
      <c r="W2952" s="62"/>
      <c r="X2952" s="62"/>
    </row>
    <row r="2953" spans="21:24" x14ac:dyDescent="0.2">
      <c r="U2953" s="77"/>
      <c r="V2953" s="64"/>
      <c r="W2953" s="62"/>
      <c r="X2953" s="62"/>
    </row>
    <row r="2954" spans="21:24" x14ac:dyDescent="0.2">
      <c r="U2954" s="77"/>
      <c r="V2954" s="64"/>
      <c r="W2954" s="62"/>
      <c r="X2954" s="62"/>
    </row>
    <row r="2955" spans="21:24" x14ac:dyDescent="0.2">
      <c r="U2955" s="77"/>
      <c r="V2955" s="64"/>
      <c r="W2955" s="62"/>
      <c r="X2955" s="62"/>
    </row>
    <row r="2956" spans="21:24" x14ac:dyDescent="0.2">
      <c r="U2956" s="77"/>
      <c r="V2956" s="64"/>
      <c r="W2956" s="62"/>
      <c r="X2956" s="62"/>
    </row>
    <row r="2957" spans="21:24" x14ac:dyDescent="0.2">
      <c r="U2957" s="77"/>
      <c r="V2957" s="64"/>
      <c r="W2957" s="62"/>
      <c r="X2957" s="62"/>
    </row>
    <row r="2958" spans="21:24" x14ac:dyDescent="0.2">
      <c r="U2958" s="77"/>
      <c r="V2958" s="64"/>
      <c r="W2958" s="62"/>
      <c r="X2958" s="62"/>
    </row>
    <row r="2959" spans="21:24" x14ac:dyDescent="0.2">
      <c r="U2959" s="77"/>
      <c r="V2959" s="64"/>
      <c r="W2959" s="62"/>
      <c r="X2959" s="62"/>
    </row>
    <row r="2960" spans="21:24" x14ac:dyDescent="0.2">
      <c r="U2960" s="77"/>
      <c r="V2960" s="64"/>
      <c r="W2960" s="62"/>
      <c r="X2960" s="62"/>
    </row>
    <row r="2961" spans="21:24" x14ac:dyDescent="0.2">
      <c r="U2961" s="77"/>
      <c r="V2961" s="64"/>
      <c r="W2961" s="62"/>
      <c r="X2961" s="62"/>
    </row>
    <row r="2962" spans="21:24" x14ac:dyDescent="0.2">
      <c r="U2962" s="77"/>
      <c r="V2962" s="64"/>
      <c r="W2962" s="62"/>
      <c r="X2962" s="62"/>
    </row>
    <row r="2963" spans="21:24" x14ac:dyDescent="0.2">
      <c r="U2963" s="77"/>
      <c r="V2963" s="64"/>
      <c r="W2963" s="62"/>
      <c r="X2963" s="62"/>
    </row>
    <row r="2964" spans="21:24" x14ac:dyDescent="0.2">
      <c r="U2964" s="77"/>
      <c r="V2964" s="64"/>
      <c r="W2964" s="62"/>
      <c r="X2964" s="62"/>
    </row>
    <row r="2965" spans="21:24" x14ac:dyDescent="0.2">
      <c r="U2965" s="77"/>
      <c r="V2965" s="64"/>
      <c r="W2965" s="62"/>
      <c r="X2965" s="62"/>
    </row>
    <row r="2966" spans="21:24" x14ac:dyDescent="0.2">
      <c r="U2966" s="77"/>
      <c r="V2966" s="64"/>
      <c r="W2966" s="62"/>
      <c r="X2966" s="62"/>
    </row>
    <row r="2967" spans="21:24" x14ac:dyDescent="0.2">
      <c r="U2967" s="77"/>
      <c r="V2967" s="64"/>
      <c r="W2967" s="62"/>
      <c r="X2967" s="62"/>
    </row>
    <row r="2968" spans="21:24" x14ac:dyDescent="0.2">
      <c r="U2968" s="77"/>
      <c r="V2968" s="64"/>
      <c r="W2968" s="62"/>
      <c r="X2968" s="62"/>
    </row>
    <row r="2969" spans="21:24" x14ac:dyDescent="0.2">
      <c r="U2969" s="77"/>
      <c r="V2969" s="64"/>
      <c r="W2969" s="62"/>
      <c r="X2969" s="62"/>
    </row>
    <row r="2970" spans="21:24" x14ac:dyDescent="0.2">
      <c r="U2970" s="77"/>
      <c r="V2970" s="64"/>
      <c r="W2970" s="62"/>
      <c r="X2970" s="62"/>
    </row>
    <row r="2971" spans="21:24" x14ac:dyDescent="0.2">
      <c r="U2971" s="77"/>
      <c r="V2971" s="64"/>
      <c r="W2971" s="62"/>
      <c r="X2971" s="62"/>
    </row>
    <row r="2972" spans="21:24" x14ac:dyDescent="0.2">
      <c r="U2972" s="77"/>
      <c r="V2972" s="64"/>
      <c r="W2972" s="62"/>
      <c r="X2972" s="62"/>
    </row>
    <row r="2973" spans="21:24" x14ac:dyDescent="0.2">
      <c r="U2973" s="77"/>
      <c r="V2973" s="64"/>
      <c r="W2973" s="62"/>
      <c r="X2973" s="62"/>
    </row>
    <row r="2974" spans="21:24" x14ac:dyDescent="0.2">
      <c r="U2974" s="77"/>
      <c r="V2974" s="64"/>
      <c r="W2974" s="62"/>
      <c r="X2974" s="62"/>
    </row>
    <row r="2975" spans="21:24" x14ac:dyDescent="0.2">
      <c r="U2975" s="77"/>
      <c r="V2975" s="64"/>
      <c r="W2975" s="62"/>
      <c r="X2975" s="62"/>
    </row>
    <row r="2976" spans="21:24" x14ac:dyDescent="0.2">
      <c r="U2976" s="77"/>
      <c r="V2976" s="64"/>
      <c r="W2976" s="62"/>
      <c r="X2976" s="62"/>
    </row>
    <row r="2977" spans="21:24" x14ac:dyDescent="0.2">
      <c r="U2977" s="77"/>
      <c r="V2977" s="64"/>
      <c r="W2977" s="62"/>
      <c r="X2977" s="62"/>
    </row>
    <row r="2978" spans="21:24" x14ac:dyDescent="0.2">
      <c r="U2978" s="77"/>
      <c r="V2978" s="64"/>
      <c r="W2978" s="62"/>
      <c r="X2978" s="62"/>
    </row>
    <row r="2979" spans="21:24" x14ac:dyDescent="0.2">
      <c r="U2979" s="77"/>
      <c r="V2979" s="64"/>
      <c r="W2979" s="62"/>
      <c r="X2979" s="62"/>
    </row>
    <row r="2980" spans="21:24" x14ac:dyDescent="0.2">
      <c r="U2980" s="77"/>
      <c r="V2980" s="64"/>
      <c r="W2980" s="62"/>
      <c r="X2980" s="62"/>
    </row>
    <row r="2981" spans="21:24" x14ac:dyDescent="0.2">
      <c r="U2981" s="77"/>
      <c r="V2981" s="64"/>
      <c r="W2981" s="62"/>
      <c r="X2981" s="62"/>
    </row>
    <row r="2982" spans="21:24" x14ac:dyDescent="0.2">
      <c r="U2982" s="77"/>
      <c r="V2982" s="64"/>
      <c r="W2982" s="62"/>
      <c r="X2982" s="62"/>
    </row>
    <row r="2983" spans="21:24" x14ac:dyDescent="0.2">
      <c r="U2983" s="77"/>
      <c r="V2983" s="64"/>
      <c r="W2983" s="62"/>
      <c r="X2983" s="62"/>
    </row>
    <row r="2984" spans="21:24" x14ac:dyDescent="0.2">
      <c r="U2984" s="77"/>
      <c r="V2984" s="64"/>
      <c r="W2984" s="62"/>
      <c r="X2984" s="62"/>
    </row>
    <row r="2985" spans="21:24" x14ac:dyDescent="0.2">
      <c r="U2985" s="77"/>
      <c r="V2985" s="64"/>
      <c r="W2985" s="62"/>
      <c r="X2985" s="62"/>
    </row>
    <row r="2986" spans="21:24" x14ac:dyDescent="0.2">
      <c r="U2986" s="77"/>
      <c r="V2986" s="64"/>
      <c r="W2986" s="62"/>
      <c r="X2986" s="62"/>
    </row>
    <row r="2987" spans="21:24" x14ac:dyDescent="0.2">
      <c r="U2987" s="77"/>
      <c r="V2987" s="64"/>
      <c r="W2987" s="62"/>
      <c r="X2987" s="62"/>
    </row>
    <row r="2988" spans="21:24" x14ac:dyDescent="0.2">
      <c r="U2988" s="77"/>
      <c r="V2988" s="64"/>
      <c r="W2988" s="62"/>
      <c r="X2988" s="62"/>
    </row>
    <row r="2989" spans="21:24" x14ac:dyDescent="0.2">
      <c r="U2989" s="77"/>
      <c r="V2989" s="64"/>
      <c r="W2989" s="62"/>
      <c r="X2989" s="62"/>
    </row>
    <row r="2990" spans="21:24" x14ac:dyDescent="0.2">
      <c r="U2990" s="77"/>
      <c r="V2990" s="64"/>
      <c r="W2990" s="62"/>
      <c r="X2990" s="62"/>
    </row>
    <row r="2991" spans="21:24" x14ac:dyDescent="0.2">
      <c r="U2991" s="77"/>
      <c r="V2991" s="64"/>
      <c r="W2991" s="62"/>
      <c r="X2991" s="62"/>
    </row>
    <row r="2992" spans="21:24" x14ac:dyDescent="0.2">
      <c r="U2992" s="77"/>
      <c r="V2992" s="64"/>
      <c r="W2992" s="62"/>
      <c r="X2992" s="62"/>
    </row>
    <row r="2993" spans="21:24" x14ac:dyDescent="0.2">
      <c r="U2993" s="77"/>
      <c r="V2993" s="64"/>
      <c r="W2993" s="62"/>
      <c r="X2993" s="62"/>
    </row>
    <row r="2994" spans="21:24" x14ac:dyDescent="0.2">
      <c r="U2994" s="77"/>
      <c r="V2994" s="64"/>
      <c r="W2994" s="62"/>
      <c r="X2994" s="62"/>
    </row>
    <row r="2995" spans="21:24" x14ac:dyDescent="0.2">
      <c r="U2995" s="77"/>
      <c r="V2995" s="64"/>
      <c r="W2995" s="62"/>
      <c r="X2995" s="62"/>
    </row>
    <row r="2996" spans="21:24" x14ac:dyDescent="0.2">
      <c r="U2996" s="77"/>
      <c r="V2996" s="64"/>
      <c r="W2996" s="62"/>
      <c r="X2996" s="62"/>
    </row>
    <row r="2997" spans="21:24" x14ac:dyDescent="0.2">
      <c r="U2997" s="77"/>
      <c r="V2997" s="64"/>
      <c r="W2997" s="62"/>
      <c r="X2997" s="62"/>
    </row>
    <row r="2998" spans="21:24" x14ac:dyDescent="0.2">
      <c r="U2998" s="77"/>
      <c r="V2998" s="64"/>
      <c r="W2998" s="62"/>
      <c r="X2998" s="62"/>
    </row>
    <row r="2999" spans="21:24" x14ac:dyDescent="0.2">
      <c r="U2999" s="77"/>
      <c r="V2999" s="64"/>
      <c r="W2999" s="62"/>
      <c r="X2999" s="62"/>
    </row>
    <row r="3000" spans="21:24" x14ac:dyDescent="0.2">
      <c r="U3000" s="77"/>
      <c r="V3000" s="64"/>
      <c r="W3000" s="62"/>
      <c r="X3000" s="62"/>
    </row>
    <row r="3001" spans="21:24" x14ac:dyDescent="0.2">
      <c r="U3001" s="77"/>
      <c r="V3001" s="64"/>
      <c r="W3001" s="62"/>
      <c r="X3001" s="62"/>
    </row>
    <row r="3002" spans="21:24" x14ac:dyDescent="0.2">
      <c r="U3002" s="77"/>
      <c r="V3002" s="64"/>
      <c r="W3002" s="62"/>
      <c r="X3002" s="62"/>
    </row>
    <row r="3003" spans="21:24" x14ac:dyDescent="0.2">
      <c r="U3003" s="77"/>
      <c r="V3003" s="64"/>
      <c r="W3003" s="62"/>
      <c r="X3003" s="62"/>
    </row>
    <row r="3004" spans="21:24" x14ac:dyDescent="0.2">
      <c r="U3004" s="77"/>
      <c r="V3004" s="64"/>
      <c r="W3004" s="62"/>
      <c r="X3004" s="62"/>
    </row>
    <row r="3005" spans="21:24" x14ac:dyDescent="0.2">
      <c r="U3005" s="77"/>
      <c r="V3005" s="64"/>
      <c r="W3005" s="62"/>
      <c r="X3005" s="62"/>
    </row>
    <row r="3006" spans="21:24" x14ac:dyDescent="0.2">
      <c r="U3006" s="77"/>
      <c r="V3006" s="64"/>
      <c r="W3006" s="62"/>
      <c r="X3006" s="62"/>
    </row>
    <row r="3007" spans="21:24" x14ac:dyDescent="0.2">
      <c r="U3007" s="77"/>
      <c r="V3007" s="64"/>
      <c r="W3007" s="62"/>
      <c r="X3007" s="62"/>
    </row>
    <row r="3008" spans="21:24" x14ac:dyDescent="0.2">
      <c r="U3008" s="77"/>
      <c r="V3008" s="64"/>
      <c r="W3008" s="62"/>
      <c r="X3008" s="62"/>
    </row>
    <row r="3009" spans="21:24" x14ac:dyDescent="0.2">
      <c r="U3009" s="77"/>
      <c r="V3009" s="64"/>
      <c r="W3009" s="62"/>
      <c r="X3009" s="62"/>
    </row>
    <row r="3010" spans="21:24" x14ac:dyDescent="0.2">
      <c r="U3010" s="77"/>
      <c r="V3010" s="64"/>
      <c r="W3010" s="62"/>
      <c r="X3010" s="62"/>
    </row>
    <row r="3011" spans="21:24" x14ac:dyDescent="0.2">
      <c r="U3011" s="77"/>
      <c r="V3011" s="64"/>
      <c r="W3011" s="62"/>
      <c r="X3011" s="62"/>
    </row>
    <row r="3012" spans="21:24" x14ac:dyDescent="0.2">
      <c r="U3012" s="77"/>
      <c r="V3012" s="64"/>
      <c r="W3012" s="62"/>
      <c r="X3012" s="62"/>
    </row>
    <row r="3013" spans="21:24" x14ac:dyDescent="0.2">
      <c r="U3013" s="77"/>
      <c r="V3013" s="64"/>
      <c r="W3013" s="62"/>
      <c r="X3013" s="62"/>
    </row>
    <row r="3014" spans="21:24" x14ac:dyDescent="0.2">
      <c r="U3014" s="77"/>
      <c r="V3014" s="64"/>
      <c r="W3014" s="62"/>
      <c r="X3014" s="62"/>
    </row>
    <row r="3015" spans="21:24" x14ac:dyDescent="0.2">
      <c r="U3015" s="77"/>
      <c r="V3015" s="64"/>
      <c r="W3015" s="62"/>
      <c r="X3015" s="62"/>
    </row>
    <row r="3016" spans="21:24" x14ac:dyDescent="0.2">
      <c r="U3016" s="77"/>
      <c r="V3016" s="64"/>
      <c r="W3016" s="62"/>
      <c r="X3016" s="62"/>
    </row>
    <row r="3017" spans="21:24" x14ac:dyDescent="0.2">
      <c r="U3017" s="77"/>
      <c r="V3017" s="64"/>
      <c r="W3017" s="62"/>
      <c r="X3017" s="62"/>
    </row>
    <row r="3018" spans="21:24" x14ac:dyDescent="0.2">
      <c r="U3018" s="77"/>
      <c r="V3018" s="64"/>
      <c r="W3018" s="62"/>
      <c r="X3018" s="62"/>
    </row>
    <row r="3019" spans="21:24" x14ac:dyDescent="0.2">
      <c r="U3019" s="77"/>
      <c r="V3019" s="64"/>
      <c r="W3019" s="62"/>
      <c r="X3019" s="62"/>
    </row>
    <row r="3020" spans="21:24" x14ac:dyDescent="0.2">
      <c r="U3020" s="77"/>
      <c r="V3020" s="64"/>
      <c r="W3020" s="62"/>
      <c r="X3020" s="62"/>
    </row>
    <row r="3021" spans="21:24" x14ac:dyDescent="0.2">
      <c r="U3021" s="77"/>
      <c r="V3021" s="64"/>
      <c r="W3021" s="62"/>
      <c r="X3021" s="62"/>
    </row>
    <row r="3022" spans="21:24" x14ac:dyDescent="0.2">
      <c r="U3022" s="77"/>
      <c r="V3022" s="64"/>
      <c r="W3022" s="62"/>
      <c r="X3022" s="62"/>
    </row>
    <row r="3023" spans="21:24" x14ac:dyDescent="0.2">
      <c r="U3023" s="77"/>
      <c r="V3023" s="64"/>
      <c r="W3023" s="62"/>
      <c r="X3023" s="62"/>
    </row>
    <row r="3024" spans="21:24" x14ac:dyDescent="0.2">
      <c r="U3024" s="77"/>
      <c r="V3024" s="64"/>
      <c r="W3024" s="62"/>
      <c r="X3024" s="62"/>
    </row>
    <row r="3025" spans="21:24" x14ac:dyDescent="0.2">
      <c r="U3025" s="77"/>
      <c r="V3025" s="64"/>
      <c r="W3025" s="62"/>
      <c r="X3025" s="62"/>
    </row>
    <row r="3026" spans="21:24" x14ac:dyDescent="0.2">
      <c r="U3026" s="77"/>
      <c r="V3026" s="64"/>
      <c r="W3026" s="62"/>
      <c r="X3026" s="62"/>
    </row>
    <row r="3027" spans="21:24" x14ac:dyDescent="0.2">
      <c r="U3027" s="77"/>
      <c r="V3027" s="64"/>
      <c r="W3027" s="62"/>
      <c r="X3027" s="62"/>
    </row>
    <row r="3028" spans="21:24" x14ac:dyDescent="0.2">
      <c r="U3028" s="77"/>
      <c r="V3028" s="64"/>
      <c r="W3028" s="62"/>
      <c r="X3028" s="62"/>
    </row>
    <row r="3029" spans="21:24" x14ac:dyDescent="0.2">
      <c r="U3029" s="77"/>
      <c r="V3029" s="64"/>
      <c r="W3029" s="62"/>
      <c r="X3029" s="62"/>
    </row>
    <row r="3030" spans="21:24" x14ac:dyDescent="0.2">
      <c r="U3030" s="77"/>
      <c r="V3030" s="64"/>
      <c r="W3030" s="62"/>
      <c r="X3030" s="62"/>
    </row>
    <row r="3031" spans="21:24" x14ac:dyDescent="0.2">
      <c r="U3031" s="77"/>
      <c r="V3031" s="64"/>
      <c r="W3031" s="62"/>
      <c r="X3031" s="62"/>
    </row>
    <row r="3032" spans="21:24" x14ac:dyDescent="0.2">
      <c r="U3032" s="77"/>
      <c r="V3032" s="64"/>
      <c r="W3032" s="62"/>
      <c r="X3032" s="62"/>
    </row>
    <row r="3033" spans="21:24" x14ac:dyDescent="0.2">
      <c r="U3033" s="77"/>
      <c r="V3033" s="64"/>
      <c r="W3033" s="62"/>
      <c r="X3033" s="62"/>
    </row>
    <row r="3034" spans="21:24" x14ac:dyDescent="0.2">
      <c r="U3034" s="77"/>
      <c r="V3034" s="64"/>
      <c r="W3034" s="62"/>
      <c r="X3034" s="62"/>
    </row>
    <row r="3035" spans="21:24" x14ac:dyDescent="0.2">
      <c r="U3035" s="77"/>
      <c r="V3035" s="64"/>
      <c r="W3035" s="62"/>
      <c r="X3035" s="62"/>
    </row>
    <row r="3036" spans="21:24" x14ac:dyDescent="0.2">
      <c r="U3036" s="77"/>
      <c r="V3036" s="64"/>
      <c r="W3036" s="62"/>
      <c r="X3036" s="62"/>
    </row>
    <row r="3037" spans="21:24" x14ac:dyDescent="0.2">
      <c r="U3037" s="77"/>
      <c r="V3037" s="64"/>
      <c r="W3037" s="62"/>
      <c r="X3037" s="62"/>
    </row>
    <row r="3038" spans="21:24" x14ac:dyDescent="0.2">
      <c r="U3038" s="77"/>
      <c r="V3038" s="64"/>
      <c r="W3038" s="62"/>
      <c r="X3038" s="62"/>
    </row>
    <row r="3039" spans="21:24" x14ac:dyDescent="0.2">
      <c r="U3039" s="77"/>
      <c r="V3039" s="64"/>
      <c r="W3039" s="62"/>
      <c r="X3039" s="62"/>
    </row>
    <row r="3040" spans="21:24" x14ac:dyDescent="0.2">
      <c r="U3040" s="77"/>
      <c r="V3040" s="64"/>
      <c r="W3040" s="62"/>
      <c r="X3040" s="62"/>
    </row>
    <row r="3041" spans="21:24" x14ac:dyDescent="0.2">
      <c r="U3041" s="77"/>
      <c r="V3041" s="64"/>
      <c r="W3041" s="62"/>
      <c r="X3041" s="62"/>
    </row>
    <row r="3042" spans="21:24" x14ac:dyDescent="0.2">
      <c r="U3042" s="77"/>
      <c r="V3042" s="64"/>
      <c r="W3042" s="62"/>
      <c r="X3042" s="62"/>
    </row>
    <row r="3043" spans="21:24" x14ac:dyDescent="0.2">
      <c r="U3043" s="77"/>
      <c r="V3043" s="64"/>
      <c r="W3043" s="62"/>
      <c r="X3043" s="62"/>
    </row>
    <row r="3044" spans="21:24" x14ac:dyDescent="0.2">
      <c r="U3044" s="77"/>
      <c r="V3044" s="64"/>
      <c r="W3044" s="62"/>
      <c r="X3044" s="62"/>
    </row>
    <row r="3045" spans="21:24" x14ac:dyDescent="0.2">
      <c r="U3045" s="77"/>
      <c r="V3045" s="64"/>
      <c r="W3045" s="62"/>
      <c r="X3045" s="62"/>
    </row>
    <row r="3046" spans="21:24" x14ac:dyDescent="0.2">
      <c r="U3046" s="77"/>
      <c r="V3046" s="64"/>
      <c r="W3046" s="62"/>
      <c r="X3046" s="62"/>
    </row>
    <row r="3047" spans="21:24" x14ac:dyDescent="0.2">
      <c r="U3047" s="77"/>
      <c r="V3047" s="64"/>
      <c r="W3047" s="62"/>
      <c r="X3047" s="62"/>
    </row>
    <row r="3048" spans="21:24" x14ac:dyDescent="0.2">
      <c r="U3048" s="77"/>
      <c r="V3048" s="64"/>
      <c r="W3048" s="62"/>
      <c r="X3048" s="62"/>
    </row>
    <row r="3049" spans="21:24" x14ac:dyDescent="0.2">
      <c r="U3049" s="77"/>
      <c r="V3049" s="64"/>
      <c r="W3049" s="62"/>
      <c r="X3049" s="62"/>
    </row>
    <row r="3050" spans="21:24" x14ac:dyDescent="0.2">
      <c r="U3050" s="77"/>
      <c r="V3050" s="64"/>
      <c r="W3050" s="62"/>
      <c r="X3050" s="62"/>
    </row>
    <row r="3051" spans="21:24" x14ac:dyDescent="0.2">
      <c r="U3051" s="77"/>
      <c r="V3051" s="64"/>
      <c r="W3051" s="62"/>
      <c r="X3051" s="62"/>
    </row>
    <row r="3052" spans="21:24" x14ac:dyDescent="0.2">
      <c r="U3052" s="77"/>
      <c r="V3052" s="64"/>
      <c r="W3052" s="62"/>
      <c r="X3052" s="62"/>
    </row>
    <row r="3053" spans="21:24" x14ac:dyDescent="0.2">
      <c r="U3053" s="77"/>
      <c r="V3053" s="64"/>
      <c r="W3053" s="62"/>
      <c r="X3053" s="62"/>
    </row>
    <row r="3054" spans="21:24" x14ac:dyDescent="0.2">
      <c r="U3054" s="77"/>
      <c r="V3054" s="64"/>
      <c r="W3054" s="62"/>
      <c r="X3054" s="62"/>
    </row>
    <row r="3055" spans="21:24" x14ac:dyDescent="0.2">
      <c r="U3055" s="77"/>
      <c r="V3055" s="64"/>
      <c r="W3055" s="62"/>
      <c r="X3055" s="62"/>
    </row>
    <row r="3056" spans="21:24" x14ac:dyDescent="0.2">
      <c r="U3056" s="77"/>
      <c r="V3056" s="64"/>
      <c r="W3056" s="62"/>
      <c r="X3056" s="62"/>
    </row>
    <row r="3057" spans="21:24" x14ac:dyDescent="0.2">
      <c r="U3057" s="77"/>
      <c r="V3057" s="64"/>
      <c r="W3057" s="62"/>
      <c r="X3057" s="62"/>
    </row>
    <row r="3058" spans="21:24" x14ac:dyDescent="0.2">
      <c r="U3058" s="77"/>
      <c r="V3058" s="64"/>
      <c r="W3058" s="62"/>
      <c r="X3058" s="62"/>
    </row>
    <row r="3059" spans="21:24" x14ac:dyDescent="0.2">
      <c r="U3059" s="77"/>
      <c r="V3059" s="64"/>
      <c r="W3059" s="62"/>
      <c r="X3059" s="62"/>
    </row>
    <row r="3060" spans="21:24" x14ac:dyDescent="0.2">
      <c r="U3060" s="77"/>
      <c r="V3060" s="64"/>
      <c r="W3060" s="62"/>
      <c r="X3060" s="62"/>
    </row>
    <row r="3061" spans="21:24" x14ac:dyDescent="0.2">
      <c r="U3061" s="77"/>
      <c r="V3061" s="64"/>
      <c r="W3061" s="62"/>
      <c r="X3061" s="62"/>
    </row>
    <row r="3062" spans="21:24" x14ac:dyDescent="0.2">
      <c r="U3062" s="77"/>
      <c r="V3062" s="64"/>
      <c r="W3062" s="62"/>
      <c r="X3062" s="62"/>
    </row>
    <row r="3063" spans="21:24" x14ac:dyDescent="0.2">
      <c r="U3063" s="77"/>
      <c r="V3063" s="64"/>
      <c r="W3063" s="62"/>
      <c r="X3063" s="62"/>
    </row>
    <row r="3064" spans="21:24" x14ac:dyDescent="0.2">
      <c r="U3064" s="77"/>
      <c r="V3064" s="64"/>
      <c r="W3064" s="62"/>
      <c r="X3064" s="62"/>
    </row>
    <row r="3065" spans="21:24" x14ac:dyDescent="0.2">
      <c r="U3065" s="77"/>
      <c r="V3065" s="64"/>
      <c r="W3065" s="62"/>
      <c r="X3065" s="62"/>
    </row>
    <row r="3066" spans="21:24" x14ac:dyDescent="0.2">
      <c r="U3066" s="77"/>
      <c r="V3066" s="64"/>
      <c r="W3066" s="62"/>
      <c r="X3066" s="62"/>
    </row>
    <row r="3067" spans="21:24" x14ac:dyDescent="0.2">
      <c r="U3067" s="77"/>
      <c r="V3067" s="64"/>
      <c r="W3067" s="62"/>
      <c r="X3067" s="62"/>
    </row>
    <row r="3068" spans="21:24" x14ac:dyDescent="0.2">
      <c r="U3068" s="77"/>
      <c r="V3068" s="64"/>
      <c r="W3068" s="62"/>
      <c r="X3068" s="62"/>
    </row>
    <row r="3069" spans="21:24" x14ac:dyDescent="0.2">
      <c r="U3069" s="77"/>
      <c r="V3069" s="64"/>
      <c r="W3069" s="62"/>
      <c r="X3069" s="62"/>
    </row>
    <row r="3070" spans="21:24" x14ac:dyDescent="0.2">
      <c r="U3070" s="77"/>
      <c r="V3070" s="64"/>
      <c r="W3070" s="62"/>
      <c r="X3070" s="62"/>
    </row>
    <row r="3071" spans="21:24" x14ac:dyDescent="0.2">
      <c r="U3071" s="77"/>
      <c r="V3071" s="64"/>
      <c r="W3071" s="62"/>
      <c r="X3071" s="62"/>
    </row>
    <row r="3072" spans="21:24" x14ac:dyDescent="0.2">
      <c r="U3072" s="77"/>
      <c r="V3072" s="64"/>
      <c r="W3072" s="62"/>
      <c r="X3072" s="62"/>
    </row>
    <row r="3073" spans="21:24" x14ac:dyDescent="0.2">
      <c r="U3073" s="77"/>
      <c r="V3073" s="64"/>
      <c r="W3073" s="62"/>
      <c r="X3073" s="62"/>
    </row>
    <row r="3074" spans="21:24" x14ac:dyDescent="0.2">
      <c r="U3074" s="77"/>
      <c r="V3074" s="64"/>
      <c r="W3074" s="62"/>
      <c r="X3074" s="62"/>
    </row>
    <row r="3075" spans="21:24" x14ac:dyDescent="0.2">
      <c r="U3075" s="77"/>
      <c r="V3075" s="64"/>
      <c r="W3075" s="62"/>
      <c r="X3075" s="62"/>
    </row>
    <row r="3076" spans="21:24" x14ac:dyDescent="0.2">
      <c r="U3076" s="77"/>
      <c r="V3076" s="64"/>
      <c r="W3076" s="62"/>
      <c r="X3076" s="62"/>
    </row>
    <row r="3077" spans="21:24" x14ac:dyDescent="0.2">
      <c r="U3077" s="77"/>
      <c r="V3077" s="64"/>
      <c r="W3077" s="62"/>
      <c r="X3077" s="62"/>
    </row>
    <row r="3078" spans="21:24" x14ac:dyDescent="0.2">
      <c r="U3078" s="77"/>
      <c r="V3078" s="64"/>
      <c r="W3078" s="62"/>
      <c r="X3078" s="62"/>
    </row>
    <row r="3079" spans="21:24" x14ac:dyDescent="0.2">
      <c r="U3079" s="77"/>
      <c r="V3079" s="64"/>
      <c r="W3079" s="62"/>
      <c r="X3079" s="62"/>
    </row>
    <row r="3080" spans="21:24" x14ac:dyDescent="0.2">
      <c r="U3080" s="77"/>
      <c r="V3080" s="64"/>
      <c r="W3080" s="62"/>
      <c r="X3080" s="62"/>
    </row>
    <row r="3081" spans="21:24" x14ac:dyDescent="0.2">
      <c r="U3081" s="77"/>
      <c r="V3081" s="64"/>
      <c r="W3081" s="62"/>
      <c r="X3081" s="62"/>
    </row>
    <row r="3082" spans="21:24" x14ac:dyDescent="0.2">
      <c r="U3082" s="77"/>
      <c r="V3082" s="64"/>
      <c r="W3082" s="62"/>
      <c r="X3082" s="62"/>
    </row>
    <row r="3083" spans="21:24" x14ac:dyDescent="0.2">
      <c r="U3083" s="77"/>
      <c r="V3083" s="64"/>
      <c r="W3083" s="62"/>
      <c r="X3083" s="62"/>
    </row>
    <row r="3084" spans="21:24" x14ac:dyDescent="0.2">
      <c r="U3084" s="77"/>
      <c r="V3084" s="64"/>
      <c r="W3084" s="62"/>
      <c r="X3084" s="62"/>
    </row>
    <row r="3085" spans="21:24" x14ac:dyDescent="0.2">
      <c r="U3085" s="77"/>
      <c r="V3085" s="64"/>
      <c r="W3085" s="62"/>
      <c r="X3085" s="62"/>
    </row>
    <row r="3086" spans="21:24" x14ac:dyDescent="0.2">
      <c r="U3086" s="77"/>
      <c r="V3086" s="64"/>
      <c r="W3086" s="62"/>
      <c r="X3086" s="62"/>
    </row>
    <row r="3087" spans="21:24" x14ac:dyDescent="0.2">
      <c r="U3087" s="77"/>
      <c r="V3087" s="64"/>
      <c r="W3087" s="62"/>
      <c r="X3087" s="62"/>
    </row>
    <row r="3088" spans="21:24" x14ac:dyDescent="0.2">
      <c r="U3088" s="77"/>
      <c r="V3088" s="64"/>
      <c r="W3088" s="62"/>
      <c r="X3088" s="62"/>
    </row>
    <row r="3089" spans="21:24" x14ac:dyDescent="0.2">
      <c r="U3089" s="77"/>
      <c r="V3089" s="64"/>
      <c r="W3089" s="62"/>
      <c r="X3089" s="62"/>
    </row>
    <row r="3090" spans="21:24" x14ac:dyDescent="0.2">
      <c r="U3090" s="77"/>
      <c r="V3090" s="64"/>
      <c r="W3090" s="62"/>
      <c r="X3090" s="62"/>
    </row>
    <row r="3091" spans="21:24" x14ac:dyDescent="0.2">
      <c r="U3091" s="77"/>
      <c r="V3091" s="64"/>
      <c r="W3091" s="62"/>
      <c r="X3091" s="62"/>
    </row>
    <row r="3092" spans="21:24" x14ac:dyDescent="0.2">
      <c r="U3092" s="77"/>
      <c r="V3092" s="64"/>
      <c r="W3092" s="62"/>
      <c r="X3092" s="62"/>
    </row>
    <row r="3093" spans="21:24" x14ac:dyDescent="0.2">
      <c r="U3093" s="77"/>
      <c r="V3093" s="64"/>
      <c r="W3093" s="62"/>
      <c r="X3093" s="62"/>
    </row>
    <row r="3094" spans="21:24" x14ac:dyDescent="0.2">
      <c r="U3094" s="77"/>
      <c r="V3094" s="64"/>
      <c r="W3094" s="62"/>
      <c r="X3094" s="62"/>
    </row>
    <row r="3095" spans="21:24" x14ac:dyDescent="0.2">
      <c r="U3095" s="77"/>
      <c r="V3095" s="64"/>
      <c r="W3095" s="62"/>
      <c r="X3095" s="62"/>
    </row>
    <row r="3096" spans="21:24" x14ac:dyDescent="0.2">
      <c r="U3096" s="77"/>
      <c r="V3096" s="64"/>
      <c r="W3096" s="62"/>
      <c r="X3096" s="62"/>
    </row>
    <row r="3097" spans="21:24" x14ac:dyDescent="0.2">
      <c r="U3097" s="77"/>
      <c r="V3097" s="64"/>
      <c r="W3097" s="62"/>
      <c r="X3097" s="62"/>
    </row>
    <row r="3098" spans="21:24" x14ac:dyDescent="0.2">
      <c r="U3098" s="77"/>
      <c r="V3098" s="64"/>
      <c r="W3098" s="62"/>
      <c r="X3098" s="62"/>
    </row>
    <row r="3099" spans="21:24" x14ac:dyDescent="0.2">
      <c r="U3099" s="77"/>
      <c r="V3099" s="64"/>
      <c r="W3099" s="62"/>
      <c r="X3099" s="62"/>
    </row>
    <row r="3100" spans="21:24" x14ac:dyDescent="0.2">
      <c r="U3100" s="77"/>
      <c r="V3100" s="64"/>
      <c r="W3100" s="62"/>
      <c r="X3100" s="62"/>
    </row>
    <row r="3101" spans="21:24" x14ac:dyDescent="0.2">
      <c r="U3101" s="77"/>
      <c r="V3101" s="64"/>
      <c r="W3101" s="62"/>
      <c r="X3101" s="62"/>
    </row>
    <row r="3102" spans="21:24" x14ac:dyDescent="0.2">
      <c r="U3102" s="77"/>
      <c r="V3102" s="64"/>
      <c r="W3102" s="62"/>
      <c r="X3102" s="62"/>
    </row>
    <row r="3103" spans="21:24" x14ac:dyDescent="0.2">
      <c r="U3103" s="77"/>
      <c r="V3103" s="64"/>
      <c r="W3103" s="62"/>
      <c r="X3103" s="62"/>
    </row>
    <row r="3104" spans="21:24" x14ac:dyDescent="0.2">
      <c r="U3104" s="77"/>
      <c r="V3104" s="64"/>
      <c r="W3104" s="62"/>
      <c r="X3104" s="62"/>
    </row>
    <row r="3105" spans="21:24" x14ac:dyDescent="0.2">
      <c r="U3105" s="77"/>
      <c r="V3105" s="64"/>
      <c r="W3105" s="62"/>
      <c r="X3105" s="62"/>
    </row>
    <row r="3106" spans="21:24" x14ac:dyDescent="0.2">
      <c r="U3106" s="77"/>
      <c r="V3106" s="64"/>
      <c r="W3106" s="62"/>
      <c r="X3106" s="62"/>
    </row>
    <row r="3107" spans="21:24" x14ac:dyDescent="0.2">
      <c r="U3107" s="77"/>
      <c r="V3107" s="64"/>
      <c r="W3107" s="62"/>
      <c r="X3107" s="62"/>
    </row>
    <row r="3108" spans="21:24" x14ac:dyDescent="0.2">
      <c r="U3108" s="77"/>
      <c r="V3108" s="64"/>
      <c r="W3108" s="62"/>
      <c r="X3108" s="62"/>
    </row>
    <row r="3109" spans="21:24" x14ac:dyDescent="0.2">
      <c r="U3109" s="77"/>
      <c r="V3109" s="64"/>
      <c r="W3109" s="62"/>
      <c r="X3109" s="62"/>
    </row>
    <row r="3110" spans="21:24" x14ac:dyDescent="0.2">
      <c r="U3110" s="77"/>
      <c r="V3110" s="64"/>
      <c r="W3110" s="62"/>
      <c r="X3110" s="62"/>
    </row>
    <row r="3111" spans="21:24" x14ac:dyDescent="0.2">
      <c r="U3111" s="77"/>
      <c r="V3111" s="64"/>
      <c r="W3111" s="62"/>
      <c r="X3111" s="62"/>
    </row>
    <row r="3112" spans="21:24" x14ac:dyDescent="0.2">
      <c r="U3112" s="77"/>
      <c r="V3112" s="64"/>
      <c r="W3112" s="62"/>
      <c r="X3112" s="62"/>
    </row>
    <row r="3113" spans="21:24" x14ac:dyDescent="0.2">
      <c r="U3113" s="77"/>
      <c r="V3113" s="64"/>
      <c r="W3113" s="62"/>
      <c r="X3113" s="62"/>
    </row>
    <row r="3114" spans="21:24" x14ac:dyDescent="0.2">
      <c r="U3114" s="77"/>
      <c r="V3114" s="64"/>
      <c r="W3114" s="62"/>
      <c r="X3114" s="62"/>
    </row>
    <row r="3115" spans="21:24" x14ac:dyDescent="0.2">
      <c r="U3115" s="77"/>
      <c r="V3115" s="64"/>
      <c r="W3115" s="62"/>
      <c r="X3115" s="62"/>
    </row>
    <row r="3116" spans="21:24" x14ac:dyDescent="0.2">
      <c r="U3116" s="77"/>
      <c r="V3116" s="64"/>
      <c r="W3116" s="62"/>
      <c r="X3116" s="62"/>
    </row>
    <row r="3117" spans="21:24" x14ac:dyDescent="0.2">
      <c r="U3117" s="77"/>
      <c r="V3117" s="64"/>
      <c r="W3117" s="62"/>
      <c r="X3117" s="62"/>
    </row>
    <row r="3118" spans="21:24" x14ac:dyDescent="0.2">
      <c r="U3118" s="77"/>
      <c r="V3118" s="64"/>
      <c r="W3118" s="62"/>
      <c r="X3118" s="62"/>
    </row>
    <row r="3119" spans="21:24" x14ac:dyDescent="0.2">
      <c r="U3119" s="77"/>
      <c r="V3119" s="64"/>
      <c r="W3119" s="62"/>
      <c r="X3119" s="62"/>
    </row>
    <row r="3120" spans="21:24" x14ac:dyDescent="0.2">
      <c r="U3120" s="77"/>
      <c r="V3120" s="64"/>
      <c r="W3120" s="62"/>
      <c r="X3120" s="62"/>
    </row>
    <row r="3121" spans="21:24" x14ac:dyDescent="0.2">
      <c r="U3121" s="77"/>
      <c r="V3121" s="64"/>
      <c r="W3121" s="62"/>
      <c r="X3121" s="62"/>
    </row>
    <row r="3122" spans="21:24" x14ac:dyDescent="0.2">
      <c r="U3122" s="77"/>
      <c r="V3122" s="64"/>
      <c r="W3122" s="62"/>
      <c r="X3122" s="62"/>
    </row>
    <row r="3123" spans="21:24" x14ac:dyDescent="0.2">
      <c r="U3123" s="77"/>
      <c r="V3123" s="64"/>
      <c r="W3123" s="62"/>
      <c r="X3123" s="62"/>
    </row>
    <row r="3124" spans="21:24" x14ac:dyDescent="0.2">
      <c r="U3124" s="77"/>
      <c r="V3124" s="64"/>
      <c r="W3124" s="62"/>
      <c r="X3124" s="62"/>
    </row>
    <row r="3125" spans="21:24" x14ac:dyDescent="0.2">
      <c r="U3125" s="77"/>
      <c r="V3125" s="64"/>
      <c r="W3125" s="62"/>
      <c r="X3125" s="62"/>
    </row>
    <row r="3126" spans="21:24" x14ac:dyDescent="0.2">
      <c r="U3126" s="77"/>
      <c r="V3126" s="64"/>
      <c r="W3126" s="62"/>
      <c r="X3126" s="62"/>
    </row>
    <row r="3127" spans="21:24" x14ac:dyDescent="0.2">
      <c r="U3127" s="77"/>
      <c r="V3127" s="64"/>
      <c r="W3127" s="62"/>
      <c r="X3127" s="62"/>
    </row>
    <row r="3128" spans="21:24" x14ac:dyDescent="0.2">
      <c r="U3128" s="77"/>
      <c r="V3128" s="64"/>
      <c r="W3128" s="62"/>
      <c r="X3128" s="62"/>
    </row>
    <row r="3129" spans="21:24" x14ac:dyDescent="0.2">
      <c r="U3129" s="77"/>
      <c r="V3129" s="64"/>
      <c r="W3129" s="62"/>
      <c r="X3129" s="62"/>
    </row>
    <row r="3130" spans="21:24" x14ac:dyDescent="0.2">
      <c r="U3130" s="77"/>
      <c r="V3130" s="64"/>
      <c r="W3130" s="62"/>
      <c r="X3130" s="62"/>
    </row>
    <row r="3131" spans="21:24" x14ac:dyDescent="0.2">
      <c r="U3131" s="77"/>
      <c r="V3131" s="64"/>
      <c r="W3131" s="62"/>
      <c r="X3131" s="62"/>
    </row>
    <row r="3132" spans="21:24" x14ac:dyDescent="0.2">
      <c r="U3132" s="77"/>
      <c r="V3132" s="64"/>
      <c r="W3132" s="62"/>
      <c r="X3132" s="62"/>
    </row>
    <row r="3133" spans="21:24" x14ac:dyDescent="0.2">
      <c r="U3133" s="77"/>
      <c r="V3133" s="64"/>
      <c r="W3133" s="62"/>
      <c r="X3133" s="62"/>
    </row>
    <row r="3134" spans="21:24" x14ac:dyDescent="0.2">
      <c r="U3134" s="77"/>
      <c r="V3134" s="64"/>
      <c r="W3134" s="62"/>
      <c r="X3134" s="62"/>
    </row>
    <row r="3135" spans="21:24" x14ac:dyDescent="0.2">
      <c r="U3135" s="77"/>
      <c r="V3135" s="64"/>
      <c r="W3135" s="62"/>
      <c r="X3135" s="62"/>
    </row>
    <row r="3136" spans="21:24" x14ac:dyDescent="0.2">
      <c r="U3136" s="77"/>
      <c r="V3136" s="64"/>
      <c r="W3136" s="62"/>
      <c r="X3136" s="62"/>
    </row>
    <row r="3137" spans="21:24" x14ac:dyDescent="0.2">
      <c r="U3137" s="77"/>
      <c r="V3137" s="64"/>
      <c r="W3137" s="62"/>
      <c r="X3137" s="62"/>
    </row>
    <row r="3138" spans="21:24" x14ac:dyDescent="0.2">
      <c r="U3138" s="77"/>
      <c r="V3138" s="64"/>
      <c r="W3138" s="62"/>
      <c r="X3138" s="62"/>
    </row>
    <row r="3139" spans="21:24" x14ac:dyDescent="0.2">
      <c r="U3139" s="77"/>
      <c r="V3139" s="64"/>
      <c r="W3139" s="62"/>
      <c r="X3139" s="62"/>
    </row>
    <row r="3140" spans="21:24" x14ac:dyDescent="0.2">
      <c r="U3140" s="77"/>
      <c r="V3140" s="64"/>
      <c r="W3140" s="62"/>
      <c r="X3140" s="62"/>
    </row>
    <row r="3141" spans="21:24" x14ac:dyDescent="0.2">
      <c r="U3141" s="77"/>
      <c r="V3141" s="64"/>
      <c r="W3141" s="62"/>
      <c r="X3141" s="62"/>
    </row>
    <row r="3142" spans="21:24" x14ac:dyDescent="0.2">
      <c r="U3142" s="77"/>
      <c r="V3142" s="64"/>
      <c r="W3142" s="62"/>
      <c r="X3142" s="62"/>
    </row>
    <row r="3143" spans="21:24" x14ac:dyDescent="0.2">
      <c r="U3143" s="77"/>
      <c r="V3143" s="64"/>
      <c r="W3143" s="62"/>
      <c r="X3143" s="62"/>
    </row>
    <row r="3144" spans="21:24" x14ac:dyDescent="0.2">
      <c r="U3144" s="77"/>
      <c r="V3144" s="64"/>
      <c r="W3144" s="62"/>
      <c r="X3144" s="62"/>
    </row>
    <row r="3145" spans="21:24" x14ac:dyDescent="0.2">
      <c r="U3145" s="77"/>
      <c r="V3145" s="64"/>
      <c r="W3145" s="62"/>
      <c r="X3145" s="62"/>
    </row>
    <row r="3146" spans="21:24" x14ac:dyDescent="0.2">
      <c r="U3146" s="77"/>
      <c r="V3146" s="64"/>
      <c r="W3146" s="62"/>
      <c r="X3146" s="62"/>
    </row>
    <row r="3147" spans="21:24" x14ac:dyDescent="0.2">
      <c r="U3147" s="77"/>
      <c r="V3147" s="64"/>
      <c r="W3147" s="62"/>
      <c r="X3147" s="62"/>
    </row>
    <row r="3148" spans="21:24" x14ac:dyDescent="0.2">
      <c r="U3148" s="77"/>
      <c r="V3148" s="64"/>
      <c r="W3148" s="62"/>
      <c r="X3148" s="62"/>
    </row>
    <row r="3149" spans="21:24" x14ac:dyDescent="0.2">
      <c r="U3149" s="77"/>
      <c r="V3149" s="64"/>
      <c r="W3149" s="62"/>
      <c r="X3149" s="62"/>
    </row>
    <row r="3150" spans="21:24" x14ac:dyDescent="0.2">
      <c r="U3150" s="77"/>
      <c r="V3150" s="64"/>
      <c r="W3150" s="62"/>
      <c r="X3150" s="62"/>
    </row>
    <row r="3151" spans="21:24" x14ac:dyDescent="0.2">
      <c r="U3151" s="77"/>
      <c r="V3151" s="64"/>
      <c r="W3151" s="62"/>
      <c r="X3151" s="62"/>
    </row>
    <row r="3152" spans="21:24" x14ac:dyDescent="0.2">
      <c r="U3152" s="77"/>
      <c r="V3152" s="64"/>
      <c r="W3152" s="62"/>
      <c r="X3152" s="62"/>
    </row>
    <row r="3153" spans="21:24" x14ac:dyDescent="0.2">
      <c r="U3153" s="77"/>
      <c r="V3153" s="64"/>
      <c r="W3153" s="62"/>
      <c r="X3153" s="62"/>
    </row>
    <row r="3154" spans="21:24" x14ac:dyDescent="0.2">
      <c r="U3154" s="77"/>
      <c r="V3154" s="64"/>
      <c r="W3154" s="62"/>
      <c r="X3154" s="62"/>
    </row>
    <row r="3155" spans="21:24" x14ac:dyDescent="0.2">
      <c r="U3155" s="77"/>
      <c r="V3155" s="64"/>
      <c r="W3155" s="62"/>
      <c r="X3155" s="62"/>
    </row>
    <row r="3156" spans="21:24" x14ac:dyDescent="0.2">
      <c r="U3156" s="77"/>
      <c r="V3156" s="64"/>
      <c r="W3156" s="62"/>
      <c r="X3156" s="62"/>
    </row>
    <row r="3157" spans="21:24" x14ac:dyDescent="0.2">
      <c r="U3157" s="77"/>
      <c r="V3157" s="64"/>
      <c r="W3157" s="62"/>
      <c r="X3157" s="62"/>
    </row>
    <row r="3158" spans="21:24" x14ac:dyDescent="0.2">
      <c r="U3158" s="77"/>
      <c r="V3158" s="64"/>
      <c r="W3158" s="62"/>
      <c r="X3158" s="62"/>
    </row>
    <row r="3159" spans="21:24" x14ac:dyDescent="0.2">
      <c r="U3159" s="77"/>
      <c r="V3159" s="64"/>
      <c r="W3159" s="62"/>
      <c r="X3159" s="62"/>
    </row>
    <row r="3160" spans="21:24" x14ac:dyDescent="0.2">
      <c r="U3160" s="77"/>
      <c r="V3160" s="64"/>
      <c r="W3160" s="62"/>
      <c r="X3160" s="62"/>
    </row>
    <row r="3161" spans="21:24" x14ac:dyDescent="0.2">
      <c r="U3161" s="77"/>
      <c r="V3161" s="64"/>
      <c r="W3161" s="62"/>
      <c r="X3161" s="62"/>
    </row>
    <row r="3162" spans="21:24" x14ac:dyDescent="0.2">
      <c r="U3162" s="77"/>
      <c r="V3162" s="64"/>
      <c r="W3162" s="62"/>
      <c r="X3162" s="62"/>
    </row>
    <row r="3163" spans="21:24" x14ac:dyDescent="0.2">
      <c r="U3163" s="77"/>
      <c r="V3163" s="64"/>
      <c r="W3163" s="62"/>
      <c r="X3163" s="62"/>
    </row>
    <row r="3164" spans="21:24" x14ac:dyDescent="0.2">
      <c r="U3164" s="77"/>
      <c r="V3164" s="64"/>
      <c r="W3164" s="62"/>
      <c r="X3164" s="62"/>
    </row>
    <row r="3165" spans="21:24" x14ac:dyDescent="0.2">
      <c r="U3165" s="77"/>
      <c r="V3165" s="64"/>
      <c r="W3165" s="62"/>
      <c r="X3165" s="62"/>
    </row>
    <row r="3166" spans="21:24" x14ac:dyDescent="0.2">
      <c r="U3166" s="77"/>
      <c r="V3166" s="64"/>
      <c r="W3166" s="62"/>
      <c r="X3166" s="62"/>
    </row>
    <row r="3167" spans="21:24" x14ac:dyDescent="0.2">
      <c r="U3167" s="77"/>
      <c r="V3167" s="64"/>
      <c r="W3167" s="62"/>
      <c r="X3167" s="62"/>
    </row>
    <row r="3168" spans="21:24" x14ac:dyDescent="0.2">
      <c r="U3168" s="77"/>
      <c r="V3168" s="64"/>
      <c r="W3168" s="62"/>
      <c r="X3168" s="62"/>
    </row>
    <row r="3169" spans="21:24" x14ac:dyDescent="0.2">
      <c r="U3169" s="77"/>
      <c r="V3169" s="64"/>
      <c r="W3169" s="62"/>
      <c r="X3169" s="62"/>
    </row>
    <row r="3170" spans="21:24" x14ac:dyDescent="0.2">
      <c r="U3170" s="77"/>
      <c r="V3170" s="64"/>
      <c r="W3170" s="62"/>
      <c r="X3170" s="62"/>
    </row>
    <row r="3171" spans="21:24" x14ac:dyDescent="0.2">
      <c r="U3171" s="77"/>
      <c r="V3171" s="64"/>
      <c r="W3171" s="62"/>
      <c r="X3171" s="62"/>
    </row>
    <row r="3172" spans="21:24" x14ac:dyDescent="0.2">
      <c r="U3172" s="77"/>
      <c r="V3172" s="64"/>
      <c r="W3172" s="62"/>
      <c r="X3172" s="62"/>
    </row>
    <row r="3173" spans="21:24" x14ac:dyDescent="0.2">
      <c r="U3173" s="77"/>
      <c r="V3173" s="64"/>
      <c r="W3173" s="62"/>
      <c r="X3173" s="62"/>
    </row>
    <row r="3174" spans="21:24" x14ac:dyDescent="0.2">
      <c r="U3174" s="77"/>
      <c r="V3174" s="64"/>
      <c r="W3174" s="62"/>
      <c r="X3174" s="62"/>
    </row>
    <row r="3175" spans="21:24" x14ac:dyDescent="0.2">
      <c r="U3175" s="77"/>
      <c r="V3175" s="64"/>
      <c r="W3175" s="62"/>
      <c r="X3175" s="62"/>
    </row>
    <row r="3176" spans="21:24" x14ac:dyDescent="0.2">
      <c r="U3176" s="77"/>
      <c r="V3176" s="64"/>
      <c r="W3176" s="62"/>
      <c r="X3176" s="62"/>
    </row>
    <row r="3177" spans="21:24" x14ac:dyDescent="0.2">
      <c r="U3177" s="77"/>
      <c r="V3177" s="64"/>
      <c r="W3177" s="62"/>
      <c r="X3177" s="62"/>
    </row>
    <row r="3178" spans="21:24" x14ac:dyDescent="0.2">
      <c r="U3178" s="77"/>
      <c r="V3178" s="64"/>
      <c r="W3178" s="62"/>
      <c r="X3178" s="62"/>
    </row>
    <row r="3179" spans="21:24" x14ac:dyDescent="0.2">
      <c r="U3179" s="77"/>
      <c r="V3179" s="64"/>
      <c r="W3179" s="62"/>
      <c r="X3179" s="62"/>
    </row>
    <row r="3180" spans="21:24" x14ac:dyDescent="0.2">
      <c r="U3180" s="77"/>
      <c r="V3180" s="64"/>
      <c r="W3180" s="62"/>
      <c r="X3180" s="62"/>
    </row>
    <row r="3181" spans="21:24" x14ac:dyDescent="0.2">
      <c r="U3181" s="77"/>
      <c r="V3181" s="64"/>
      <c r="W3181" s="62"/>
      <c r="X3181" s="62"/>
    </row>
    <row r="3182" spans="21:24" x14ac:dyDescent="0.2">
      <c r="U3182" s="77"/>
      <c r="V3182" s="64"/>
      <c r="W3182" s="62"/>
      <c r="X3182" s="62"/>
    </row>
    <row r="3183" spans="21:24" x14ac:dyDescent="0.2">
      <c r="U3183" s="77"/>
      <c r="V3183" s="64"/>
      <c r="W3183" s="62"/>
      <c r="X3183" s="62"/>
    </row>
    <row r="3184" spans="21:24" x14ac:dyDescent="0.2">
      <c r="U3184" s="77"/>
      <c r="V3184" s="64"/>
      <c r="W3184" s="62"/>
      <c r="X3184" s="62"/>
    </row>
    <row r="3185" spans="21:24" x14ac:dyDescent="0.2">
      <c r="U3185" s="77"/>
      <c r="V3185" s="64"/>
      <c r="W3185" s="62"/>
      <c r="X3185" s="62"/>
    </row>
    <row r="3186" spans="21:24" x14ac:dyDescent="0.2">
      <c r="U3186" s="77"/>
      <c r="V3186" s="64"/>
      <c r="W3186" s="62"/>
      <c r="X3186" s="62"/>
    </row>
    <row r="3187" spans="21:24" x14ac:dyDescent="0.2">
      <c r="U3187" s="77"/>
      <c r="V3187" s="64"/>
      <c r="W3187" s="62"/>
      <c r="X3187" s="62"/>
    </row>
    <row r="3188" spans="21:24" x14ac:dyDescent="0.2">
      <c r="U3188" s="77"/>
      <c r="V3188" s="64"/>
      <c r="W3188" s="62"/>
      <c r="X3188" s="62"/>
    </row>
    <row r="3189" spans="21:24" x14ac:dyDescent="0.2">
      <c r="U3189" s="77"/>
      <c r="V3189" s="64"/>
      <c r="W3189" s="62"/>
      <c r="X3189" s="62"/>
    </row>
    <row r="3190" spans="21:24" x14ac:dyDescent="0.2">
      <c r="U3190" s="77"/>
      <c r="V3190" s="64"/>
      <c r="W3190" s="62"/>
      <c r="X3190" s="62"/>
    </row>
    <row r="3191" spans="21:24" x14ac:dyDescent="0.2">
      <c r="U3191" s="77"/>
      <c r="V3191" s="64"/>
      <c r="W3191" s="62"/>
      <c r="X3191" s="62"/>
    </row>
    <row r="3192" spans="21:24" x14ac:dyDescent="0.2">
      <c r="U3192" s="77"/>
      <c r="V3192" s="64"/>
      <c r="W3192" s="62"/>
      <c r="X3192" s="62"/>
    </row>
    <row r="3193" spans="21:24" x14ac:dyDescent="0.2">
      <c r="U3193" s="77"/>
      <c r="V3193" s="64"/>
      <c r="W3193" s="62"/>
      <c r="X3193" s="62"/>
    </row>
    <row r="3194" spans="21:24" x14ac:dyDescent="0.2">
      <c r="U3194" s="77"/>
      <c r="V3194" s="64"/>
      <c r="W3194" s="62"/>
      <c r="X3194" s="62"/>
    </row>
    <row r="3195" spans="21:24" x14ac:dyDescent="0.2">
      <c r="U3195" s="77"/>
      <c r="V3195" s="64"/>
      <c r="W3195" s="62"/>
      <c r="X3195" s="62"/>
    </row>
    <row r="3196" spans="21:24" x14ac:dyDescent="0.2">
      <c r="U3196" s="77"/>
      <c r="V3196" s="64"/>
      <c r="W3196" s="62"/>
      <c r="X3196" s="62"/>
    </row>
    <row r="3197" spans="21:24" x14ac:dyDescent="0.2">
      <c r="U3197" s="77"/>
      <c r="V3197" s="64"/>
      <c r="W3197" s="62"/>
      <c r="X3197" s="62"/>
    </row>
    <row r="3198" spans="21:24" x14ac:dyDescent="0.2">
      <c r="U3198" s="77"/>
      <c r="V3198" s="64"/>
      <c r="W3198" s="62"/>
      <c r="X3198" s="62"/>
    </row>
    <row r="3199" spans="21:24" x14ac:dyDescent="0.2">
      <c r="U3199" s="77"/>
      <c r="V3199" s="64"/>
      <c r="W3199" s="62"/>
      <c r="X3199" s="62"/>
    </row>
    <row r="3200" spans="21:24" x14ac:dyDescent="0.2">
      <c r="U3200" s="77"/>
      <c r="V3200" s="64"/>
      <c r="W3200" s="62"/>
      <c r="X3200" s="62"/>
    </row>
    <row r="3201" spans="21:24" x14ac:dyDescent="0.2">
      <c r="U3201" s="77"/>
      <c r="V3201" s="64"/>
      <c r="W3201" s="62"/>
      <c r="X3201" s="62"/>
    </row>
    <row r="3202" spans="21:24" x14ac:dyDescent="0.2">
      <c r="U3202" s="77"/>
      <c r="V3202" s="64"/>
      <c r="W3202" s="62"/>
      <c r="X3202" s="62"/>
    </row>
    <row r="3203" spans="21:24" x14ac:dyDescent="0.2">
      <c r="U3203" s="77"/>
      <c r="V3203" s="64"/>
      <c r="W3203" s="62"/>
      <c r="X3203" s="62"/>
    </row>
    <row r="3204" spans="21:24" x14ac:dyDescent="0.2">
      <c r="U3204" s="77"/>
      <c r="V3204" s="64"/>
      <c r="W3204" s="62"/>
      <c r="X3204" s="62"/>
    </row>
    <row r="3205" spans="21:24" x14ac:dyDescent="0.2">
      <c r="U3205" s="77"/>
      <c r="V3205" s="64"/>
      <c r="W3205" s="62"/>
      <c r="X3205" s="62"/>
    </row>
    <row r="3206" spans="21:24" x14ac:dyDescent="0.2">
      <c r="U3206" s="77"/>
      <c r="V3206" s="64"/>
      <c r="W3206" s="62"/>
      <c r="X3206" s="62"/>
    </row>
    <row r="3207" spans="21:24" x14ac:dyDescent="0.2">
      <c r="U3207" s="77"/>
      <c r="V3207" s="64"/>
      <c r="W3207" s="62"/>
      <c r="X3207" s="62"/>
    </row>
    <row r="3208" spans="21:24" x14ac:dyDescent="0.2">
      <c r="U3208" s="77"/>
      <c r="V3208" s="64"/>
      <c r="W3208" s="62"/>
      <c r="X3208" s="62"/>
    </row>
    <row r="3209" spans="21:24" x14ac:dyDescent="0.2">
      <c r="U3209" s="77"/>
      <c r="V3209" s="64"/>
      <c r="W3209" s="62"/>
      <c r="X3209" s="62"/>
    </row>
    <row r="3210" spans="21:24" x14ac:dyDescent="0.2">
      <c r="U3210" s="77"/>
      <c r="V3210" s="64"/>
      <c r="W3210" s="62"/>
      <c r="X3210" s="62"/>
    </row>
    <row r="3211" spans="21:24" x14ac:dyDescent="0.2">
      <c r="U3211" s="77"/>
      <c r="V3211" s="64"/>
      <c r="W3211" s="62"/>
      <c r="X3211" s="62"/>
    </row>
    <row r="3212" spans="21:24" x14ac:dyDescent="0.2">
      <c r="U3212" s="77"/>
      <c r="V3212" s="64"/>
      <c r="W3212" s="62"/>
      <c r="X3212" s="62"/>
    </row>
    <row r="3213" spans="21:24" x14ac:dyDescent="0.2">
      <c r="U3213" s="77"/>
      <c r="V3213" s="64"/>
      <c r="W3213" s="62"/>
      <c r="X3213" s="62"/>
    </row>
    <row r="3214" spans="21:24" x14ac:dyDescent="0.2">
      <c r="U3214" s="77"/>
      <c r="V3214" s="64"/>
      <c r="W3214" s="62"/>
      <c r="X3214" s="62"/>
    </row>
    <row r="3215" spans="21:24" x14ac:dyDescent="0.2">
      <c r="U3215" s="77"/>
      <c r="V3215" s="64"/>
      <c r="W3215" s="62"/>
      <c r="X3215" s="62"/>
    </row>
    <row r="3216" spans="21:24" x14ac:dyDescent="0.2">
      <c r="U3216" s="77"/>
      <c r="V3216" s="64"/>
      <c r="W3216" s="62"/>
      <c r="X3216" s="62"/>
    </row>
    <row r="3217" spans="21:24" x14ac:dyDescent="0.2">
      <c r="U3217" s="77"/>
      <c r="V3217" s="64"/>
      <c r="W3217" s="62"/>
      <c r="X3217" s="62"/>
    </row>
    <row r="3218" spans="21:24" x14ac:dyDescent="0.2">
      <c r="U3218" s="77"/>
      <c r="V3218" s="64"/>
      <c r="W3218" s="62"/>
      <c r="X3218" s="62"/>
    </row>
    <row r="3219" spans="21:24" x14ac:dyDescent="0.2">
      <c r="U3219" s="77"/>
      <c r="V3219" s="64"/>
      <c r="W3219" s="62"/>
      <c r="X3219" s="62"/>
    </row>
    <row r="3220" spans="21:24" x14ac:dyDescent="0.2">
      <c r="U3220" s="77"/>
      <c r="V3220" s="64"/>
      <c r="W3220" s="62"/>
      <c r="X3220" s="62"/>
    </row>
    <row r="3221" spans="21:24" x14ac:dyDescent="0.2">
      <c r="U3221" s="77"/>
      <c r="V3221" s="64"/>
      <c r="W3221" s="62"/>
      <c r="X3221" s="62"/>
    </row>
    <row r="3222" spans="21:24" x14ac:dyDescent="0.2">
      <c r="U3222" s="77"/>
      <c r="V3222" s="64"/>
      <c r="W3222" s="62"/>
      <c r="X3222" s="62"/>
    </row>
    <row r="3223" spans="21:24" x14ac:dyDescent="0.2">
      <c r="U3223" s="77"/>
      <c r="V3223" s="64"/>
      <c r="W3223" s="62"/>
      <c r="X3223" s="62"/>
    </row>
    <row r="3224" spans="21:24" x14ac:dyDescent="0.2">
      <c r="U3224" s="77"/>
      <c r="V3224" s="64"/>
      <c r="W3224" s="62"/>
      <c r="X3224" s="62"/>
    </row>
    <row r="3225" spans="21:24" x14ac:dyDescent="0.2">
      <c r="U3225" s="77"/>
      <c r="V3225" s="64"/>
      <c r="W3225" s="62"/>
      <c r="X3225" s="62"/>
    </row>
    <row r="3226" spans="21:24" x14ac:dyDescent="0.2">
      <c r="U3226" s="77"/>
      <c r="V3226" s="64"/>
      <c r="W3226" s="62"/>
      <c r="X3226" s="62"/>
    </row>
    <row r="3227" spans="21:24" x14ac:dyDescent="0.2">
      <c r="U3227" s="77"/>
      <c r="V3227" s="64"/>
      <c r="W3227" s="62"/>
      <c r="X3227" s="62"/>
    </row>
    <row r="3228" spans="21:24" x14ac:dyDescent="0.2">
      <c r="U3228" s="77"/>
      <c r="V3228" s="64"/>
      <c r="W3228" s="62"/>
      <c r="X3228" s="62"/>
    </row>
    <row r="3229" spans="21:24" x14ac:dyDescent="0.2">
      <c r="U3229" s="77"/>
      <c r="V3229" s="64"/>
      <c r="W3229" s="62"/>
      <c r="X3229" s="62"/>
    </row>
    <row r="3230" spans="21:24" x14ac:dyDescent="0.2">
      <c r="U3230" s="77"/>
      <c r="V3230" s="64"/>
      <c r="W3230" s="62"/>
      <c r="X3230" s="62"/>
    </row>
    <row r="3231" spans="21:24" x14ac:dyDescent="0.2">
      <c r="U3231" s="77"/>
      <c r="V3231" s="64"/>
      <c r="W3231" s="62"/>
      <c r="X3231" s="62"/>
    </row>
    <row r="3232" spans="21:24" x14ac:dyDescent="0.2">
      <c r="U3232" s="77"/>
      <c r="V3232" s="64"/>
      <c r="W3232" s="62"/>
      <c r="X3232" s="62"/>
    </row>
    <row r="3233" spans="21:24" x14ac:dyDescent="0.2">
      <c r="U3233" s="77"/>
      <c r="V3233" s="64"/>
      <c r="W3233" s="62"/>
      <c r="X3233" s="62"/>
    </row>
    <row r="3234" spans="21:24" x14ac:dyDescent="0.2">
      <c r="U3234" s="77"/>
      <c r="V3234" s="64"/>
      <c r="W3234" s="62"/>
      <c r="X3234" s="62"/>
    </row>
    <row r="3235" spans="21:24" x14ac:dyDescent="0.2">
      <c r="U3235" s="77"/>
      <c r="V3235" s="64"/>
      <c r="W3235" s="62"/>
      <c r="X3235" s="62"/>
    </row>
    <row r="3236" spans="21:24" x14ac:dyDescent="0.2">
      <c r="U3236" s="77"/>
      <c r="V3236" s="64"/>
      <c r="W3236" s="62"/>
      <c r="X3236" s="62"/>
    </row>
    <row r="3237" spans="21:24" x14ac:dyDescent="0.2">
      <c r="U3237" s="77"/>
      <c r="V3237" s="64"/>
      <c r="W3237" s="62"/>
      <c r="X3237" s="62"/>
    </row>
    <row r="3238" spans="21:24" x14ac:dyDescent="0.2">
      <c r="U3238" s="77"/>
      <c r="V3238" s="64"/>
      <c r="W3238" s="62"/>
      <c r="X3238" s="62"/>
    </row>
    <row r="3239" spans="21:24" x14ac:dyDescent="0.2">
      <c r="U3239" s="77"/>
      <c r="V3239" s="64"/>
      <c r="W3239" s="62"/>
      <c r="X3239" s="62"/>
    </row>
    <row r="3240" spans="21:24" x14ac:dyDescent="0.2">
      <c r="U3240" s="77"/>
      <c r="V3240" s="64"/>
      <c r="W3240" s="62"/>
      <c r="X3240" s="62"/>
    </row>
    <row r="3241" spans="21:24" x14ac:dyDescent="0.2">
      <c r="U3241" s="77"/>
      <c r="V3241" s="64"/>
      <c r="W3241" s="62"/>
      <c r="X3241" s="62"/>
    </row>
    <row r="3242" spans="21:24" x14ac:dyDescent="0.2">
      <c r="U3242" s="77"/>
      <c r="V3242" s="64"/>
      <c r="W3242" s="62"/>
      <c r="X3242" s="62"/>
    </row>
    <row r="3243" spans="21:24" x14ac:dyDescent="0.2">
      <c r="U3243" s="77"/>
      <c r="V3243" s="64"/>
      <c r="W3243" s="62"/>
      <c r="X3243" s="62"/>
    </row>
    <row r="3244" spans="21:24" x14ac:dyDescent="0.2">
      <c r="U3244" s="77"/>
      <c r="V3244" s="64"/>
      <c r="W3244" s="62"/>
      <c r="X3244" s="62"/>
    </row>
    <row r="3245" spans="21:24" x14ac:dyDescent="0.2">
      <c r="U3245" s="77"/>
      <c r="V3245" s="64"/>
      <c r="W3245" s="62"/>
      <c r="X3245" s="62"/>
    </row>
    <row r="3246" spans="21:24" x14ac:dyDescent="0.2">
      <c r="U3246" s="77"/>
      <c r="V3246" s="64"/>
      <c r="W3246" s="62"/>
      <c r="X3246" s="62"/>
    </row>
    <row r="3247" spans="21:24" x14ac:dyDescent="0.2">
      <c r="U3247" s="77"/>
      <c r="V3247" s="64"/>
      <c r="W3247" s="62"/>
      <c r="X3247" s="62"/>
    </row>
    <row r="3248" spans="21:24" x14ac:dyDescent="0.2">
      <c r="U3248" s="77"/>
      <c r="V3248" s="64"/>
      <c r="W3248" s="62"/>
      <c r="X3248" s="62"/>
    </row>
    <row r="3249" spans="21:24" x14ac:dyDescent="0.2">
      <c r="U3249" s="77"/>
      <c r="V3249" s="64"/>
      <c r="W3249" s="62"/>
      <c r="X3249" s="62"/>
    </row>
    <row r="3250" spans="21:24" x14ac:dyDescent="0.2">
      <c r="U3250" s="77"/>
      <c r="V3250" s="64"/>
      <c r="W3250" s="62"/>
      <c r="X3250" s="62"/>
    </row>
    <row r="3251" spans="21:24" x14ac:dyDescent="0.2">
      <c r="U3251" s="77"/>
      <c r="V3251" s="64"/>
      <c r="W3251" s="62"/>
      <c r="X3251" s="62"/>
    </row>
    <row r="3252" spans="21:24" x14ac:dyDescent="0.2">
      <c r="U3252" s="77"/>
      <c r="V3252" s="64"/>
      <c r="W3252" s="62"/>
      <c r="X3252" s="62"/>
    </row>
    <row r="3253" spans="21:24" x14ac:dyDescent="0.2">
      <c r="U3253" s="77"/>
      <c r="V3253" s="64"/>
      <c r="W3253" s="62"/>
      <c r="X3253" s="62"/>
    </row>
    <row r="3254" spans="21:24" x14ac:dyDescent="0.2">
      <c r="U3254" s="77"/>
      <c r="V3254" s="64"/>
      <c r="W3254" s="62"/>
      <c r="X3254" s="62"/>
    </row>
    <row r="3255" spans="21:24" x14ac:dyDescent="0.2">
      <c r="U3255" s="77"/>
      <c r="V3255" s="64"/>
      <c r="W3255" s="62"/>
      <c r="X3255" s="62"/>
    </row>
    <row r="3256" spans="21:24" x14ac:dyDescent="0.2">
      <c r="U3256" s="77"/>
      <c r="V3256" s="64"/>
      <c r="W3256" s="62"/>
      <c r="X3256" s="62"/>
    </row>
    <row r="3257" spans="21:24" x14ac:dyDescent="0.2">
      <c r="U3257" s="77"/>
      <c r="V3257" s="64"/>
      <c r="W3257" s="62"/>
      <c r="X3257" s="62"/>
    </row>
    <row r="3258" spans="21:24" x14ac:dyDescent="0.2">
      <c r="U3258" s="77"/>
      <c r="V3258" s="64"/>
      <c r="W3258" s="62"/>
      <c r="X3258" s="62"/>
    </row>
    <row r="3259" spans="21:24" x14ac:dyDescent="0.2">
      <c r="U3259" s="77"/>
      <c r="V3259" s="64"/>
      <c r="W3259" s="62"/>
      <c r="X3259" s="62"/>
    </row>
    <row r="3260" spans="21:24" x14ac:dyDescent="0.2">
      <c r="U3260" s="77"/>
      <c r="V3260" s="64"/>
      <c r="W3260" s="62"/>
      <c r="X3260" s="62"/>
    </row>
    <row r="3261" spans="21:24" x14ac:dyDescent="0.2">
      <c r="U3261" s="77"/>
      <c r="V3261" s="64"/>
      <c r="W3261" s="62"/>
      <c r="X3261" s="62"/>
    </row>
    <row r="3262" spans="21:24" x14ac:dyDescent="0.2">
      <c r="U3262" s="77"/>
      <c r="V3262" s="64"/>
      <c r="W3262" s="62"/>
      <c r="X3262" s="62"/>
    </row>
    <row r="3263" spans="21:24" x14ac:dyDescent="0.2">
      <c r="U3263" s="77"/>
      <c r="V3263" s="64"/>
      <c r="W3263" s="62"/>
      <c r="X3263" s="62"/>
    </row>
    <row r="3264" spans="21:24" x14ac:dyDescent="0.2">
      <c r="U3264" s="77"/>
      <c r="V3264" s="64"/>
      <c r="W3264" s="62"/>
      <c r="X3264" s="62"/>
    </row>
    <row r="3265" spans="21:24" x14ac:dyDescent="0.2">
      <c r="U3265" s="77"/>
      <c r="V3265" s="64"/>
      <c r="W3265" s="62"/>
      <c r="X3265" s="62"/>
    </row>
    <row r="3266" spans="21:24" x14ac:dyDescent="0.2">
      <c r="U3266" s="77"/>
      <c r="V3266" s="64"/>
      <c r="W3266" s="62"/>
      <c r="X3266" s="62"/>
    </row>
    <row r="3267" spans="21:24" x14ac:dyDescent="0.2">
      <c r="U3267" s="77"/>
      <c r="V3267" s="64"/>
      <c r="W3267" s="62"/>
      <c r="X3267" s="62"/>
    </row>
    <row r="3268" spans="21:24" x14ac:dyDescent="0.2">
      <c r="U3268" s="77"/>
      <c r="V3268" s="64"/>
      <c r="W3268" s="62"/>
      <c r="X3268" s="62"/>
    </row>
    <row r="3269" spans="21:24" x14ac:dyDescent="0.2">
      <c r="U3269" s="77"/>
      <c r="V3269" s="64"/>
      <c r="W3269" s="62"/>
      <c r="X3269" s="62"/>
    </row>
    <row r="3270" spans="21:24" x14ac:dyDescent="0.2">
      <c r="U3270" s="77"/>
      <c r="V3270" s="64"/>
      <c r="W3270" s="62"/>
      <c r="X3270" s="62"/>
    </row>
    <row r="3271" spans="21:24" x14ac:dyDescent="0.2">
      <c r="U3271" s="77"/>
      <c r="V3271" s="64"/>
      <c r="W3271" s="62"/>
      <c r="X3271" s="62"/>
    </row>
    <row r="3272" spans="21:24" x14ac:dyDescent="0.2">
      <c r="U3272" s="77"/>
      <c r="V3272" s="64"/>
      <c r="W3272" s="62"/>
      <c r="X3272" s="62"/>
    </row>
    <row r="3273" spans="21:24" x14ac:dyDescent="0.2">
      <c r="U3273" s="77"/>
      <c r="V3273" s="64"/>
      <c r="W3273" s="62"/>
      <c r="X3273" s="62"/>
    </row>
    <row r="3274" spans="21:24" x14ac:dyDescent="0.2">
      <c r="U3274" s="77"/>
      <c r="V3274" s="64"/>
      <c r="W3274" s="62"/>
      <c r="X3274" s="62"/>
    </row>
    <row r="3275" spans="21:24" x14ac:dyDescent="0.2">
      <c r="U3275" s="77"/>
      <c r="V3275" s="64"/>
      <c r="W3275" s="62"/>
      <c r="X3275" s="62"/>
    </row>
    <row r="3276" spans="21:24" x14ac:dyDescent="0.2">
      <c r="U3276" s="77"/>
      <c r="V3276" s="64"/>
      <c r="W3276" s="62"/>
      <c r="X3276" s="62"/>
    </row>
    <row r="3277" spans="21:24" x14ac:dyDescent="0.2">
      <c r="U3277" s="77"/>
      <c r="V3277" s="64"/>
      <c r="W3277" s="62"/>
      <c r="X3277" s="62"/>
    </row>
    <row r="3278" spans="21:24" x14ac:dyDescent="0.2">
      <c r="U3278" s="77"/>
      <c r="V3278" s="64"/>
      <c r="W3278" s="62"/>
      <c r="X3278" s="62"/>
    </row>
    <row r="3279" spans="21:24" x14ac:dyDescent="0.2">
      <c r="U3279" s="77"/>
      <c r="V3279" s="64"/>
      <c r="W3279" s="62"/>
      <c r="X3279" s="62"/>
    </row>
    <row r="3280" spans="21:24" x14ac:dyDescent="0.2">
      <c r="U3280" s="77"/>
      <c r="V3280" s="64"/>
      <c r="W3280" s="62"/>
      <c r="X3280" s="62"/>
    </row>
    <row r="3281" spans="21:24" x14ac:dyDescent="0.2">
      <c r="U3281" s="77"/>
      <c r="V3281" s="64"/>
      <c r="W3281" s="62"/>
      <c r="X3281" s="62"/>
    </row>
    <row r="3282" spans="21:24" x14ac:dyDescent="0.2">
      <c r="U3282" s="77"/>
      <c r="V3282" s="64"/>
      <c r="W3282" s="62"/>
      <c r="X3282" s="62"/>
    </row>
    <row r="3283" spans="21:24" x14ac:dyDescent="0.2">
      <c r="U3283" s="77"/>
      <c r="V3283" s="64"/>
      <c r="W3283" s="62"/>
      <c r="X3283" s="62"/>
    </row>
    <row r="3284" spans="21:24" x14ac:dyDescent="0.2">
      <c r="U3284" s="77"/>
      <c r="V3284" s="64"/>
      <c r="W3284" s="62"/>
      <c r="X3284" s="62"/>
    </row>
    <row r="3285" spans="21:24" x14ac:dyDescent="0.2">
      <c r="U3285" s="77"/>
      <c r="V3285" s="64"/>
      <c r="W3285" s="62"/>
      <c r="X3285" s="62"/>
    </row>
    <row r="3286" spans="21:24" x14ac:dyDescent="0.2">
      <c r="U3286" s="77"/>
      <c r="V3286" s="64"/>
      <c r="W3286" s="62"/>
      <c r="X3286" s="62"/>
    </row>
    <row r="3287" spans="21:24" x14ac:dyDescent="0.2">
      <c r="U3287" s="77"/>
      <c r="V3287" s="64"/>
      <c r="W3287" s="62"/>
      <c r="X3287" s="62"/>
    </row>
    <row r="3288" spans="21:24" x14ac:dyDescent="0.2">
      <c r="U3288" s="77"/>
      <c r="V3288" s="64"/>
      <c r="W3288" s="62"/>
      <c r="X3288" s="62"/>
    </row>
    <row r="3289" spans="21:24" x14ac:dyDescent="0.2">
      <c r="U3289" s="77"/>
      <c r="V3289" s="64"/>
      <c r="W3289" s="62"/>
      <c r="X3289" s="62"/>
    </row>
    <row r="3290" spans="21:24" x14ac:dyDescent="0.2">
      <c r="U3290" s="77"/>
      <c r="V3290" s="64"/>
      <c r="W3290" s="62"/>
      <c r="X3290" s="62"/>
    </row>
    <row r="3291" spans="21:24" x14ac:dyDescent="0.2">
      <c r="U3291" s="77"/>
      <c r="V3291" s="64"/>
      <c r="W3291" s="62"/>
      <c r="X3291" s="62"/>
    </row>
    <row r="3292" spans="21:24" x14ac:dyDescent="0.2">
      <c r="U3292" s="77"/>
      <c r="V3292" s="64"/>
      <c r="W3292" s="62"/>
      <c r="X3292" s="62"/>
    </row>
    <row r="3293" spans="21:24" x14ac:dyDescent="0.2">
      <c r="U3293" s="77"/>
      <c r="V3293" s="64"/>
      <c r="W3293" s="62"/>
      <c r="X3293" s="62"/>
    </row>
    <row r="3294" spans="21:24" x14ac:dyDescent="0.2">
      <c r="U3294" s="77"/>
      <c r="V3294" s="64"/>
      <c r="W3294" s="62"/>
      <c r="X3294" s="62"/>
    </row>
    <row r="3295" spans="21:24" x14ac:dyDescent="0.2">
      <c r="U3295" s="77"/>
      <c r="V3295" s="64"/>
      <c r="W3295" s="62"/>
      <c r="X3295" s="62"/>
    </row>
    <row r="3296" spans="21:24" x14ac:dyDescent="0.2">
      <c r="U3296" s="77"/>
      <c r="V3296" s="64"/>
      <c r="W3296" s="62"/>
      <c r="X3296" s="62"/>
    </row>
    <row r="3297" spans="21:24" x14ac:dyDescent="0.2">
      <c r="U3297" s="77"/>
      <c r="V3297" s="64"/>
      <c r="W3297" s="62"/>
      <c r="X3297" s="62"/>
    </row>
    <row r="3298" spans="21:24" x14ac:dyDescent="0.2">
      <c r="U3298" s="77"/>
      <c r="V3298" s="64"/>
      <c r="W3298" s="62"/>
      <c r="X3298" s="62"/>
    </row>
    <row r="3299" spans="21:24" x14ac:dyDescent="0.2">
      <c r="U3299" s="77"/>
      <c r="V3299" s="64"/>
      <c r="W3299" s="62"/>
      <c r="X3299" s="62"/>
    </row>
    <row r="3300" spans="21:24" x14ac:dyDescent="0.2">
      <c r="U3300" s="77"/>
      <c r="V3300" s="64"/>
      <c r="W3300" s="62"/>
      <c r="X3300" s="62"/>
    </row>
    <row r="3301" spans="21:24" x14ac:dyDescent="0.2">
      <c r="U3301" s="77"/>
      <c r="V3301" s="64"/>
      <c r="W3301" s="62"/>
      <c r="X3301" s="62"/>
    </row>
    <row r="3302" spans="21:24" x14ac:dyDescent="0.2">
      <c r="U3302" s="77"/>
      <c r="V3302" s="64"/>
      <c r="W3302" s="62"/>
      <c r="X3302" s="62"/>
    </row>
    <row r="3303" spans="21:24" x14ac:dyDescent="0.2">
      <c r="U3303" s="77"/>
      <c r="V3303" s="64"/>
      <c r="W3303" s="62"/>
      <c r="X3303" s="62"/>
    </row>
    <row r="3304" spans="21:24" x14ac:dyDescent="0.2">
      <c r="U3304" s="77"/>
      <c r="V3304" s="64"/>
      <c r="W3304" s="62"/>
      <c r="X3304" s="62"/>
    </row>
    <row r="3305" spans="21:24" x14ac:dyDescent="0.2">
      <c r="U3305" s="77"/>
      <c r="V3305" s="64"/>
      <c r="W3305" s="62"/>
      <c r="X3305" s="62"/>
    </row>
    <row r="3306" spans="21:24" x14ac:dyDescent="0.2">
      <c r="U3306" s="77"/>
      <c r="V3306" s="64"/>
      <c r="W3306" s="62"/>
      <c r="X3306" s="62"/>
    </row>
    <row r="3307" spans="21:24" x14ac:dyDescent="0.2">
      <c r="U3307" s="77"/>
      <c r="V3307" s="64"/>
      <c r="W3307" s="62"/>
      <c r="X3307" s="62"/>
    </row>
    <row r="3308" spans="21:24" x14ac:dyDescent="0.2">
      <c r="U3308" s="77"/>
      <c r="V3308" s="64"/>
      <c r="W3308" s="62"/>
      <c r="X3308" s="62"/>
    </row>
    <row r="3309" spans="21:24" x14ac:dyDescent="0.2">
      <c r="U3309" s="77"/>
      <c r="V3309" s="64"/>
      <c r="W3309" s="62"/>
      <c r="X3309" s="62"/>
    </row>
    <row r="3310" spans="21:24" x14ac:dyDescent="0.2">
      <c r="U3310" s="77"/>
      <c r="V3310" s="64"/>
      <c r="W3310" s="62"/>
      <c r="X3310" s="62"/>
    </row>
    <row r="3311" spans="21:24" x14ac:dyDescent="0.2">
      <c r="U3311" s="77"/>
      <c r="V3311" s="64"/>
      <c r="W3311" s="62"/>
      <c r="X3311" s="62"/>
    </row>
    <row r="3312" spans="21:24" x14ac:dyDescent="0.2">
      <c r="U3312" s="77"/>
      <c r="V3312" s="64"/>
      <c r="W3312" s="62"/>
      <c r="X3312" s="62"/>
    </row>
    <row r="3313" spans="21:24" x14ac:dyDescent="0.2">
      <c r="U3313" s="77"/>
      <c r="V3313" s="64"/>
      <c r="W3313" s="62"/>
      <c r="X3313" s="62"/>
    </row>
    <row r="3314" spans="21:24" x14ac:dyDescent="0.2">
      <c r="U3314" s="77"/>
      <c r="V3314" s="64"/>
      <c r="W3314" s="62"/>
      <c r="X3314" s="62"/>
    </row>
    <row r="3315" spans="21:24" x14ac:dyDescent="0.2">
      <c r="U3315" s="77"/>
      <c r="V3315" s="64"/>
      <c r="W3315" s="62"/>
      <c r="X3315" s="62"/>
    </row>
    <row r="3316" spans="21:24" x14ac:dyDescent="0.2">
      <c r="U3316" s="77"/>
      <c r="V3316" s="64"/>
      <c r="W3316" s="62"/>
      <c r="X3316" s="62"/>
    </row>
    <row r="3317" spans="21:24" x14ac:dyDescent="0.2">
      <c r="U3317" s="77"/>
      <c r="V3317" s="64"/>
      <c r="W3317" s="62"/>
      <c r="X3317" s="62"/>
    </row>
    <row r="3318" spans="21:24" x14ac:dyDescent="0.2">
      <c r="U3318" s="77"/>
      <c r="V3318" s="64"/>
      <c r="W3318" s="62"/>
      <c r="X3318" s="62"/>
    </row>
    <row r="3319" spans="21:24" x14ac:dyDescent="0.2">
      <c r="U3319" s="77"/>
      <c r="V3319" s="64"/>
      <c r="W3319" s="62"/>
      <c r="X3319" s="62"/>
    </row>
    <row r="3320" spans="21:24" x14ac:dyDescent="0.2">
      <c r="U3320" s="77"/>
      <c r="V3320" s="64"/>
      <c r="W3320" s="62"/>
      <c r="X3320" s="62"/>
    </row>
    <row r="3321" spans="21:24" x14ac:dyDescent="0.2">
      <c r="U3321" s="77"/>
      <c r="V3321" s="64"/>
      <c r="W3321" s="62"/>
      <c r="X3321" s="62"/>
    </row>
    <row r="3322" spans="21:24" x14ac:dyDescent="0.2">
      <c r="U3322" s="77"/>
      <c r="V3322" s="64"/>
      <c r="W3322" s="62"/>
      <c r="X3322" s="62"/>
    </row>
    <row r="3323" spans="21:24" x14ac:dyDescent="0.2">
      <c r="U3323" s="77"/>
      <c r="V3323" s="64"/>
      <c r="W3323" s="62"/>
      <c r="X3323" s="62"/>
    </row>
    <row r="3324" spans="21:24" x14ac:dyDescent="0.2">
      <c r="U3324" s="77"/>
      <c r="V3324" s="64"/>
      <c r="W3324" s="62"/>
      <c r="X3324" s="62"/>
    </row>
    <row r="3325" spans="21:24" x14ac:dyDescent="0.2">
      <c r="U3325" s="77"/>
      <c r="V3325" s="64"/>
      <c r="W3325" s="62"/>
      <c r="X3325" s="62"/>
    </row>
    <row r="3326" spans="21:24" x14ac:dyDescent="0.2">
      <c r="U3326" s="77"/>
      <c r="V3326" s="64"/>
      <c r="W3326" s="62"/>
      <c r="X3326" s="62"/>
    </row>
    <row r="3327" spans="21:24" x14ac:dyDescent="0.2">
      <c r="U3327" s="77"/>
      <c r="V3327" s="64"/>
      <c r="W3327" s="62"/>
      <c r="X3327" s="62"/>
    </row>
    <row r="3328" spans="21:24" x14ac:dyDescent="0.2">
      <c r="U3328" s="77"/>
      <c r="V3328" s="64"/>
      <c r="W3328" s="62"/>
      <c r="X3328" s="62"/>
    </row>
    <row r="3329" spans="21:24" x14ac:dyDescent="0.2">
      <c r="U3329" s="77"/>
      <c r="V3329" s="64"/>
      <c r="W3329" s="62"/>
      <c r="X3329" s="62"/>
    </row>
    <row r="3330" spans="21:24" x14ac:dyDescent="0.2">
      <c r="U3330" s="77"/>
      <c r="V3330" s="64"/>
      <c r="W3330" s="62"/>
      <c r="X3330" s="62"/>
    </row>
    <row r="3331" spans="21:24" x14ac:dyDescent="0.2">
      <c r="U3331" s="77"/>
      <c r="V3331" s="64"/>
      <c r="W3331" s="62"/>
      <c r="X3331" s="62"/>
    </row>
    <row r="3332" spans="21:24" x14ac:dyDescent="0.2">
      <c r="U3332" s="77"/>
      <c r="V3332" s="64"/>
      <c r="W3332" s="62"/>
      <c r="X3332" s="62"/>
    </row>
    <row r="3333" spans="21:24" x14ac:dyDescent="0.2">
      <c r="U3333" s="77"/>
      <c r="V3333" s="64"/>
      <c r="W3333" s="62"/>
      <c r="X3333" s="62"/>
    </row>
    <row r="3334" spans="21:24" x14ac:dyDescent="0.2">
      <c r="U3334" s="77"/>
      <c r="V3334" s="64"/>
      <c r="W3334" s="62"/>
      <c r="X3334" s="62"/>
    </row>
    <row r="3335" spans="21:24" x14ac:dyDescent="0.2">
      <c r="U3335" s="77"/>
      <c r="V3335" s="64"/>
      <c r="W3335" s="62"/>
      <c r="X3335" s="62"/>
    </row>
    <row r="3336" spans="21:24" x14ac:dyDescent="0.2">
      <c r="U3336" s="77"/>
      <c r="V3336" s="64"/>
      <c r="W3336" s="62"/>
      <c r="X3336" s="62"/>
    </row>
    <row r="3337" spans="21:24" x14ac:dyDescent="0.2">
      <c r="U3337" s="77"/>
      <c r="V3337" s="64"/>
      <c r="W3337" s="62"/>
      <c r="X3337" s="62"/>
    </row>
    <row r="3338" spans="21:24" x14ac:dyDescent="0.2">
      <c r="U3338" s="77"/>
      <c r="V3338" s="64"/>
      <c r="W3338" s="62"/>
      <c r="X3338" s="62"/>
    </row>
    <row r="3339" spans="21:24" x14ac:dyDescent="0.2">
      <c r="U3339" s="77"/>
      <c r="V3339" s="64"/>
      <c r="W3339" s="62"/>
      <c r="X3339" s="62"/>
    </row>
    <row r="3340" spans="21:24" x14ac:dyDescent="0.2">
      <c r="U3340" s="77"/>
      <c r="V3340" s="64"/>
      <c r="W3340" s="62"/>
      <c r="X3340" s="62"/>
    </row>
    <row r="3341" spans="21:24" x14ac:dyDescent="0.2">
      <c r="U3341" s="77"/>
      <c r="V3341" s="64"/>
      <c r="W3341" s="62"/>
      <c r="X3341" s="62"/>
    </row>
    <row r="3342" spans="21:24" x14ac:dyDescent="0.2">
      <c r="U3342" s="77"/>
      <c r="V3342" s="64"/>
      <c r="W3342" s="62"/>
      <c r="X3342" s="62"/>
    </row>
    <row r="3343" spans="21:24" x14ac:dyDescent="0.2">
      <c r="U3343" s="77"/>
      <c r="V3343" s="64"/>
      <c r="W3343" s="62"/>
      <c r="X3343" s="62"/>
    </row>
    <row r="3344" spans="21:24" x14ac:dyDescent="0.2">
      <c r="U3344" s="77"/>
      <c r="V3344" s="64"/>
      <c r="W3344" s="62"/>
      <c r="X3344" s="62"/>
    </row>
    <row r="3345" spans="21:24" x14ac:dyDescent="0.2">
      <c r="U3345" s="77"/>
      <c r="V3345" s="64"/>
      <c r="W3345" s="62"/>
      <c r="X3345" s="62"/>
    </row>
    <row r="3346" spans="21:24" x14ac:dyDescent="0.2">
      <c r="U3346" s="77"/>
      <c r="V3346" s="64"/>
      <c r="W3346" s="62"/>
      <c r="X3346" s="62"/>
    </row>
    <row r="3347" spans="21:24" x14ac:dyDescent="0.2">
      <c r="U3347" s="77"/>
      <c r="V3347" s="64"/>
      <c r="W3347" s="62"/>
      <c r="X3347" s="62"/>
    </row>
    <row r="3348" spans="21:24" x14ac:dyDescent="0.2">
      <c r="U3348" s="77"/>
      <c r="V3348" s="64"/>
      <c r="W3348" s="62"/>
      <c r="X3348" s="62"/>
    </row>
    <row r="3349" spans="21:24" x14ac:dyDescent="0.2">
      <c r="U3349" s="77"/>
      <c r="V3349" s="64"/>
      <c r="W3349" s="62"/>
      <c r="X3349" s="62"/>
    </row>
    <row r="3350" spans="21:24" x14ac:dyDescent="0.2">
      <c r="U3350" s="77"/>
      <c r="V3350" s="64"/>
      <c r="W3350" s="62"/>
      <c r="X3350" s="62"/>
    </row>
    <row r="3351" spans="21:24" x14ac:dyDescent="0.2">
      <c r="U3351" s="77"/>
      <c r="V3351" s="64"/>
      <c r="W3351" s="62"/>
      <c r="X3351" s="62"/>
    </row>
    <row r="3352" spans="21:24" x14ac:dyDescent="0.2">
      <c r="U3352" s="77"/>
      <c r="V3352" s="64"/>
      <c r="W3352" s="62"/>
      <c r="X3352" s="62"/>
    </row>
    <row r="3353" spans="21:24" x14ac:dyDescent="0.2">
      <c r="U3353" s="77"/>
      <c r="V3353" s="64"/>
      <c r="W3353" s="62"/>
      <c r="X3353" s="62"/>
    </row>
    <row r="3354" spans="21:24" x14ac:dyDescent="0.2">
      <c r="U3354" s="77"/>
      <c r="V3354" s="64"/>
      <c r="W3354" s="62"/>
      <c r="X3354" s="62"/>
    </row>
    <row r="3355" spans="21:24" x14ac:dyDescent="0.2">
      <c r="U3355" s="77"/>
      <c r="V3355" s="64"/>
      <c r="W3355" s="62"/>
      <c r="X3355" s="62"/>
    </row>
    <row r="3356" spans="21:24" x14ac:dyDescent="0.2">
      <c r="U3356" s="77"/>
      <c r="V3356" s="64"/>
      <c r="W3356" s="62"/>
      <c r="X3356" s="62"/>
    </row>
    <row r="3357" spans="21:24" x14ac:dyDescent="0.2">
      <c r="U3357" s="77"/>
      <c r="V3357" s="64"/>
      <c r="W3357" s="62"/>
      <c r="X3357" s="62"/>
    </row>
    <row r="3358" spans="21:24" x14ac:dyDescent="0.2">
      <c r="U3358" s="77"/>
      <c r="V3358" s="64"/>
      <c r="W3358" s="62"/>
      <c r="X3358" s="62"/>
    </row>
    <row r="3359" spans="21:24" x14ac:dyDescent="0.2">
      <c r="U3359" s="77"/>
      <c r="V3359" s="64"/>
      <c r="W3359" s="62"/>
      <c r="X3359" s="62"/>
    </row>
    <row r="3360" spans="21:24" x14ac:dyDescent="0.2">
      <c r="U3360" s="77"/>
      <c r="V3360" s="64"/>
      <c r="W3360" s="62"/>
      <c r="X3360" s="62"/>
    </row>
    <row r="3361" spans="21:24" x14ac:dyDescent="0.2">
      <c r="U3361" s="77"/>
      <c r="V3361" s="64"/>
      <c r="W3361" s="62"/>
      <c r="X3361" s="62"/>
    </row>
    <row r="3362" spans="21:24" x14ac:dyDescent="0.2">
      <c r="U3362" s="77"/>
      <c r="V3362" s="64"/>
      <c r="W3362" s="62"/>
      <c r="X3362" s="62"/>
    </row>
    <row r="3363" spans="21:24" x14ac:dyDescent="0.2">
      <c r="U3363" s="77"/>
      <c r="V3363" s="64"/>
      <c r="W3363" s="62"/>
      <c r="X3363" s="62"/>
    </row>
    <row r="3364" spans="21:24" x14ac:dyDescent="0.2">
      <c r="U3364" s="77"/>
      <c r="V3364" s="64"/>
      <c r="W3364" s="62"/>
      <c r="X3364" s="62"/>
    </row>
    <row r="3365" spans="21:24" x14ac:dyDescent="0.2">
      <c r="U3365" s="77"/>
      <c r="V3365" s="64"/>
      <c r="W3365" s="62"/>
      <c r="X3365" s="62"/>
    </row>
    <row r="3366" spans="21:24" x14ac:dyDescent="0.2">
      <c r="U3366" s="77"/>
      <c r="V3366" s="64"/>
      <c r="W3366" s="62"/>
      <c r="X3366" s="62"/>
    </row>
    <row r="3367" spans="21:24" x14ac:dyDescent="0.2">
      <c r="U3367" s="77"/>
      <c r="V3367" s="64"/>
      <c r="W3367" s="62"/>
      <c r="X3367" s="62"/>
    </row>
    <row r="3368" spans="21:24" x14ac:dyDescent="0.2">
      <c r="U3368" s="77"/>
      <c r="V3368" s="64"/>
      <c r="W3368" s="62"/>
      <c r="X3368" s="62"/>
    </row>
    <row r="3369" spans="21:24" x14ac:dyDescent="0.2">
      <c r="U3369" s="77"/>
      <c r="V3369" s="64"/>
      <c r="W3369" s="62"/>
      <c r="X3369" s="62"/>
    </row>
    <row r="3370" spans="21:24" x14ac:dyDescent="0.2">
      <c r="U3370" s="77"/>
      <c r="V3370" s="64"/>
      <c r="W3370" s="62"/>
      <c r="X3370" s="62"/>
    </row>
    <row r="3371" spans="21:24" x14ac:dyDescent="0.2">
      <c r="U3371" s="77"/>
      <c r="V3371" s="64"/>
      <c r="W3371" s="62"/>
      <c r="X3371" s="62"/>
    </row>
    <row r="3372" spans="21:24" x14ac:dyDescent="0.2">
      <c r="U3372" s="77"/>
      <c r="V3372" s="64"/>
      <c r="W3372" s="62"/>
      <c r="X3372" s="62"/>
    </row>
    <row r="3373" spans="21:24" x14ac:dyDescent="0.2">
      <c r="U3373" s="77"/>
      <c r="V3373" s="64"/>
      <c r="W3373" s="62"/>
      <c r="X3373" s="62"/>
    </row>
    <row r="3374" spans="21:24" x14ac:dyDescent="0.2">
      <c r="U3374" s="77"/>
      <c r="V3374" s="64"/>
      <c r="W3374" s="62"/>
      <c r="X3374" s="62"/>
    </row>
    <row r="3375" spans="21:24" x14ac:dyDescent="0.2">
      <c r="U3375" s="77"/>
      <c r="V3375" s="64"/>
      <c r="W3375" s="62"/>
      <c r="X3375" s="62"/>
    </row>
    <row r="3376" spans="21:24" x14ac:dyDescent="0.2">
      <c r="U3376" s="77"/>
      <c r="V3376" s="64"/>
      <c r="W3376" s="62"/>
      <c r="X3376" s="62"/>
    </row>
    <row r="3377" spans="21:24" x14ac:dyDescent="0.2">
      <c r="U3377" s="77"/>
      <c r="V3377" s="64"/>
      <c r="W3377" s="62"/>
      <c r="X3377" s="62"/>
    </row>
    <row r="3378" spans="21:24" x14ac:dyDescent="0.2">
      <c r="U3378" s="77"/>
      <c r="V3378" s="64"/>
      <c r="W3378" s="62"/>
      <c r="X3378" s="62"/>
    </row>
    <row r="3379" spans="21:24" x14ac:dyDescent="0.2">
      <c r="U3379" s="77"/>
      <c r="V3379" s="64"/>
      <c r="W3379" s="62"/>
      <c r="X3379" s="62"/>
    </row>
    <row r="3380" spans="21:24" x14ac:dyDescent="0.2">
      <c r="U3380" s="77"/>
      <c r="V3380" s="64"/>
      <c r="W3380" s="62"/>
      <c r="X3380" s="62"/>
    </row>
    <row r="3381" spans="21:24" x14ac:dyDescent="0.2">
      <c r="U3381" s="77"/>
      <c r="V3381" s="64"/>
      <c r="W3381" s="62"/>
      <c r="X3381" s="62"/>
    </row>
    <row r="3382" spans="21:24" x14ac:dyDescent="0.2">
      <c r="U3382" s="77"/>
      <c r="V3382" s="64"/>
      <c r="W3382" s="62"/>
      <c r="X3382" s="62"/>
    </row>
    <row r="3383" spans="21:24" x14ac:dyDescent="0.2">
      <c r="U3383" s="77"/>
      <c r="V3383" s="64"/>
      <c r="W3383" s="62"/>
      <c r="X3383" s="62"/>
    </row>
    <row r="3384" spans="21:24" x14ac:dyDescent="0.2">
      <c r="U3384" s="77"/>
      <c r="V3384" s="64"/>
      <c r="W3384" s="62"/>
      <c r="X3384" s="62"/>
    </row>
    <row r="3385" spans="21:24" x14ac:dyDescent="0.2">
      <c r="U3385" s="77"/>
      <c r="V3385" s="64"/>
      <c r="W3385" s="62"/>
      <c r="X3385" s="62"/>
    </row>
    <row r="3386" spans="21:24" x14ac:dyDescent="0.2">
      <c r="U3386" s="77"/>
      <c r="V3386" s="64"/>
      <c r="W3386" s="62"/>
      <c r="X3386" s="62"/>
    </row>
    <row r="3387" spans="21:24" x14ac:dyDescent="0.2">
      <c r="U3387" s="77"/>
      <c r="V3387" s="64"/>
      <c r="W3387" s="62"/>
      <c r="X3387" s="62"/>
    </row>
    <row r="3388" spans="21:24" x14ac:dyDescent="0.2">
      <c r="U3388" s="77"/>
      <c r="V3388" s="64"/>
      <c r="W3388" s="62"/>
      <c r="X3388" s="62"/>
    </row>
    <row r="3389" spans="21:24" x14ac:dyDescent="0.2">
      <c r="U3389" s="77"/>
      <c r="V3389" s="64"/>
      <c r="W3389" s="62"/>
      <c r="X3389" s="62"/>
    </row>
    <row r="3390" spans="21:24" x14ac:dyDescent="0.2">
      <c r="U3390" s="77"/>
      <c r="V3390" s="64"/>
      <c r="W3390" s="62"/>
      <c r="X3390" s="62"/>
    </row>
    <row r="3391" spans="21:24" x14ac:dyDescent="0.2">
      <c r="U3391" s="77"/>
      <c r="V3391" s="64"/>
      <c r="W3391" s="62"/>
      <c r="X3391" s="62"/>
    </row>
    <row r="3392" spans="21:24" x14ac:dyDescent="0.2">
      <c r="U3392" s="77"/>
      <c r="V3392" s="64"/>
      <c r="W3392" s="62"/>
      <c r="X3392" s="62"/>
    </row>
    <row r="3393" spans="21:24" x14ac:dyDescent="0.2">
      <c r="U3393" s="77"/>
      <c r="V3393" s="64"/>
      <c r="W3393" s="62"/>
      <c r="X3393" s="62"/>
    </row>
    <row r="3394" spans="21:24" x14ac:dyDescent="0.2">
      <c r="U3394" s="77"/>
      <c r="V3394" s="64"/>
      <c r="W3394" s="62"/>
      <c r="X3394" s="62"/>
    </row>
    <row r="3395" spans="21:24" x14ac:dyDescent="0.2">
      <c r="U3395" s="77"/>
      <c r="V3395" s="64"/>
      <c r="W3395" s="62"/>
      <c r="X3395" s="62"/>
    </row>
    <row r="3396" spans="21:24" x14ac:dyDescent="0.2">
      <c r="U3396" s="77"/>
      <c r="V3396" s="64"/>
      <c r="W3396" s="62"/>
      <c r="X3396" s="62"/>
    </row>
    <row r="3397" spans="21:24" x14ac:dyDescent="0.2">
      <c r="U3397" s="77"/>
      <c r="V3397" s="64"/>
      <c r="W3397" s="62"/>
      <c r="X3397" s="62"/>
    </row>
    <row r="3398" spans="21:24" x14ac:dyDescent="0.2">
      <c r="U3398" s="77"/>
      <c r="V3398" s="64"/>
      <c r="W3398" s="62"/>
      <c r="X3398" s="62"/>
    </row>
    <row r="3399" spans="21:24" x14ac:dyDescent="0.2">
      <c r="U3399" s="77"/>
      <c r="V3399" s="64"/>
      <c r="W3399" s="62"/>
      <c r="X3399" s="62"/>
    </row>
    <row r="3400" spans="21:24" x14ac:dyDescent="0.2">
      <c r="U3400" s="77"/>
      <c r="V3400" s="64"/>
      <c r="W3400" s="62"/>
      <c r="X3400" s="62"/>
    </row>
    <row r="3401" spans="21:24" x14ac:dyDescent="0.2">
      <c r="U3401" s="77"/>
      <c r="V3401" s="64"/>
      <c r="W3401" s="62"/>
      <c r="X3401" s="62"/>
    </row>
    <row r="3402" spans="21:24" x14ac:dyDescent="0.2">
      <c r="U3402" s="77"/>
      <c r="V3402" s="64"/>
      <c r="W3402" s="62"/>
      <c r="X3402" s="62"/>
    </row>
    <row r="3403" spans="21:24" x14ac:dyDescent="0.2">
      <c r="U3403" s="77"/>
      <c r="V3403" s="64"/>
      <c r="W3403" s="62"/>
      <c r="X3403" s="62"/>
    </row>
    <row r="3404" spans="21:24" x14ac:dyDescent="0.2">
      <c r="U3404" s="77"/>
      <c r="V3404" s="64"/>
      <c r="W3404" s="62"/>
      <c r="X3404" s="62"/>
    </row>
    <row r="3405" spans="21:24" x14ac:dyDescent="0.2">
      <c r="U3405" s="77"/>
      <c r="V3405" s="64"/>
      <c r="W3405" s="62"/>
      <c r="X3405" s="62"/>
    </row>
    <row r="3406" spans="21:24" x14ac:dyDescent="0.2">
      <c r="U3406" s="77"/>
      <c r="V3406" s="64"/>
      <c r="W3406" s="62"/>
      <c r="X3406" s="62"/>
    </row>
    <row r="3407" spans="21:24" x14ac:dyDescent="0.2">
      <c r="U3407" s="77"/>
      <c r="V3407" s="64"/>
      <c r="W3407" s="62"/>
      <c r="X3407" s="62"/>
    </row>
    <row r="3408" spans="21:24" x14ac:dyDescent="0.2">
      <c r="U3408" s="77"/>
      <c r="V3408" s="64"/>
      <c r="W3408" s="62"/>
      <c r="X3408" s="62"/>
    </row>
    <row r="3409" spans="21:24" x14ac:dyDescent="0.2">
      <c r="U3409" s="77"/>
      <c r="V3409" s="64"/>
      <c r="W3409" s="62"/>
      <c r="X3409" s="62"/>
    </row>
    <row r="3410" spans="21:24" x14ac:dyDescent="0.2">
      <c r="U3410" s="77"/>
      <c r="V3410" s="64"/>
      <c r="W3410" s="62"/>
      <c r="X3410" s="62"/>
    </row>
    <row r="3411" spans="21:24" x14ac:dyDescent="0.2">
      <c r="U3411" s="77"/>
      <c r="V3411" s="64"/>
      <c r="W3411" s="62"/>
      <c r="X3411" s="62"/>
    </row>
    <row r="3412" spans="21:24" x14ac:dyDescent="0.2">
      <c r="U3412" s="77"/>
      <c r="V3412" s="64"/>
      <c r="W3412" s="62"/>
      <c r="X3412" s="62"/>
    </row>
    <row r="3413" spans="21:24" x14ac:dyDescent="0.2">
      <c r="U3413" s="77"/>
      <c r="V3413" s="64"/>
      <c r="W3413" s="62"/>
      <c r="X3413" s="62"/>
    </row>
    <row r="3414" spans="21:24" x14ac:dyDescent="0.2">
      <c r="U3414" s="77"/>
      <c r="V3414" s="64"/>
      <c r="W3414" s="62"/>
      <c r="X3414" s="62"/>
    </row>
    <row r="3415" spans="21:24" x14ac:dyDescent="0.2">
      <c r="U3415" s="77"/>
      <c r="V3415" s="64"/>
      <c r="W3415" s="62"/>
      <c r="X3415" s="62"/>
    </row>
    <row r="3416" spans="21:24" x14ac:dyDescent="0.2">
      <c r="U3416" s="77"/>
      <c r="V3416" s="64"/>
      <c r="W3416" s="62"/>
      <c r="X3416" s="62"/>
    </row>
    <row r="3417" spans="21:24" x14ac:dyDescent="0.2">
      <c r="U3417" s="77"/>
      <c r="V3417" s="64"/>
      <c r="W3417" s="62"/>
      <c r="X3417" s="62"/>
    </row>
    <row r="3418" spans="21:24" x14ac:dyDescent="0.2">
      <c r="U3418" s="77"/>
      <c r="V3418" s="64"/>
      <c r="W3418" s="62"/>
      <c r="X3418" s="62"/>
    </row>
    <row r="3419" spans="21:24" x14ac:dyDescent="0.2">
      <c r="U3419" s="77"/>
      <c r="V3419" s="64"/>
      <c r="W3419" s="62"/>
      <c r="X3419" s="62"/>
    </row>
    <row r="3420" spans="21:24" x14ac:dyDescent="0.2">
      <c r="U3420" s="77"/>
      <c r="V3420" s="64"/>
      <c r="W3420" s="62"/>
      <c r="X3420" s="62"/>
    </row>
    <row r="3421" spans="21:24" x14ac:dyDescent="0.2">
      <c r="U3421" s="77"/>
      <c r="V3421" s="64"/>
      <c r="W3421" s="62"/>
      <c r="X3421" s="62"/>
    </row>
    <row r="3422" spans="21:24" x14ac:dyDescent="0.2">
      <c r="U3422" s="77"/>
      <c r="V3422" s="64"/>
      <c r="W3422" s="62"/>
      <c r="X3422" s="62"/>
    </row>
    <row r="3423" spans="21:24" x14ac:dyDescent="0.2">
      <c r="U3423" s="77"/>
      <c r="V3423" s="64"/>
      <c r="W3423" s="62"/>
      <c r="X3423" s="62"/>
    </row>
    <row r="3424" spans="21:24" x14ac:dyDescent="0.2">
      <c r="U3424" s="77"/>
      <c r="V3424" s="64"/>
      <c r="W3424" s="62"/>
      <c r="X3424" s="62"/>
    </row>
    <row r="3425" spans="21:24" x14ac:dyDescent="0.2">
      <c r="U3425" s="77"/>
      <c r="V3425" s="64"/>
      <c r="W3425" s="62"/>
      <c r="X3425" s="62"/>
    </row>
    <row r="3426" spans="21:24" x14ac:dyDescent="0.2">
      <c r="U3426" s="77"/>
      <c r="V3426" s="64"/>
      <c r="W3426" s="62"/>
      <c r="X3426" s="62"/>
    </row>
    <row r="3427" spans="21:24" x14ac:dyDescent="0.2">
      <c r="U3427" s="77"/>
      <c r="V3427" s="64"/>
      <c r="W3427" s="62"/>
      <c r="X3427" s="62"/>
    </row>
    <row r="3428" spans="21:24" x14ac:dyDescent="0.2">
      <c r="U3428" s="77"/>
      <c r="V3428" s="64"/>
      <c r="W3428" s="62"/>
      <c r="X3428" s="62"/>
    </row>
    <row r="3429" spans="21:24" x14ac:dyDescent="0.2">
      <c r="U3429" s="77"/>
      <c r="V3429" s="64"/>
      <c r="W3429" s="62"/>
      <c r="X3429" s="62"/>
    </row>
    <row r="3430" spans="21:24" x14ac:dyDescent="0.2">
      <c r="U3430" s="77"/>
      <c r="V3430" s="64"/>
      <c r="W3430" s="62"/>
      <c r="X3430" s="62"/>
    </row>
    <row r="3431" spans="21:24" x14ac:dyDescent="0.2">
      <c r="U3431" s="77"/>
      <c r="V3431" s="64"/>
      <c r="W3431" s="62"/>
      <c r="X3431" s="62"/>
    </row>
    <row r="3432" spans="21:24" x14ac:dyDescent="0.2">
      <c r="U3432" s="77"/>
      <c r="V3432" s="64"/>
      <c r="W3432" s="62"/>
      <c r="X3432" s="62"/>
    </row>
    <row r="3433" spans="21:24" x14ac:dyDescent="0.2">
      <c r="U3433" s="77"/>
      <c r="V3433" s="64"/>
      <c r="W3433" s="62"/>
      <c r="X3433" s="62"/>
    </row>
    <row r="3434" spans="21:24" x14ac:dyDescent="0.2">
      <c r="U3434" s="77"/>
      <c r="V3434" s="64"/>
      <c r="W3434" s="62"/>
      <c r="X3434" s="62"/>
    </row>
    <row r="3435" spans="21:24" x14ac:dyDescent="0.2">
      <c r="U3435" s="77"/>
      <c r="V3435" s="64"/>
      <c r="W3435" s="62"/>
      <c r="X3435" s="62"/>
    </row>
    <row r="3436" spans="21:24" x14ac:dyDescent="0.2">
      <c r="U3436" s="77"/>
      <c r="V3436" s="64"/>
      <c r="W3436" s="62"/>
      <c r="X3436" s="62"/>
    </row>
    <row r="3437" spans="21:24" x14ac:dyDescent="0.2">
      <c r="U3437" s="77"/>
      <c r="V3437" s="64"/>
      <c r="W3437" s="62"/>
      <c r="X3437" s="62"/>
    </row>
    <row r="3438" spans="21:24" x14ac:dyDescent="0.2">
      <c r="U3438" s="77"/>
      <c r="V3438" s="64"/>
      <c r="W3438" s="62"/>
      <c r="X3438" s="62"/>
    </row>
    <row r="3439" spans="21:24" x14ac:dyDescent="0.2">
      <c r="U3439" s="77"/>
      <c r="V3439" s="64"/>
      <c r="W3439" s="62"/>
      <c r="X3439" s="62"/>
    </row>
    <row r="3440" spans="21:24" x14ac:dyDescent="0.2">
      <c r="U3440" s="77"/>
      <c r="V3440" s="64"/>
      <c r="W3440" s="62"/>
      <c r="X3440" s="62"/>
    </row>
    <row r="3441" spans="21:24" x14ac:dyDescent="0.2">
      <c r="U3441" s="77"/>
      <c r="V3441" s="64"/>
      <c r="W3441" s="62"/>
      <c r="X3441" s="62"/>
    </row>
    <row r="3442" spans="21:24" x14ac:dyDescent="0.2">
      <c r="U3442" s="77"/>
      <c r="V3442" s="64"/>
      <c r="W3442" s="62"/>
      <c r="X3442" s="62"/>
    </row>
    <row r="3443" spans="21:24" x14ac:dyDescent="0.2">
      <c r="U3443" s="77"/>
      <c r="V3443" s="64"/>
      <c r="W3443" s="62"/>
      <c r="X3443" s="62"/>
    </row>
    <row r="3444" spans="21:24" x14ac:dyDescent="0.2">
      <c r="U3444" s="77"/>
      <c r="V3444" s="64"/>
      <c r="W3444" s="62"/>
      <c r="X3444" s="62"/>
    </row>
    <row r="3445" spans="21:24" x14ac:dyDescent="0.2">
      <c r="U3445" s="77"/>
      <c r="V3445" s="64"/>
      <c r="W3445" s="62"/>
      <c r="X3445" s="62"/>
    </row>
    <row r="3446" spans="21:24" x14ac:dyDescent="0.2">
      <c r="U3446" s="77"/>
      <c r="V3446" s="64"/>
      <c r="W3446" s="62"/>
      <c r="X3446" s="62"/>
    </row>
    <row r="3447" spans="21:24" x14ac:dyDescent="0.2">
      <c r="U3447" s="77"/>
      <c r="V3447" s="64"/>
      <c r="W3447" s="62"/>
      <c r="X3447" s="62"/>
    </row>
    <row r="3448" spans="21:24" x14ac:dyDescent="0.2">
      <c r="U3448" s="77"/>
      <c r="V3448" s="64"/>
      <c r="W3448" s="62"/>
      <c r="X3448" s="62"/>
    </row>
    <row r="3449" spans="21:24" x14ac:dyDescent="0.2">
      <c r="U3449" s="77"/>
      <c r="V3449" s="64"/>
      <c r="W3449" s="62"/>
      <c r="X3449" s="62"/>
    </row>
    <row r="3450" spans="21:24" x14ac:dyDescent="0.2">
      <c r="U3450" s="77"/>
      <c r="V3450" s="64"/>
      <c r="W3450" s="62"/>
      <c r="X3450" s="62"/>
    </row>
    <row r="3451" spans="21:24" x14ac:dyDescent="0.2">
      <c r="U3451" s="77"/>
      <c r="V3451" s="64"/>
      <c r="W3451" s="62"/>
      <c r="X3451" s="62"/>
    </row>
    <row r="3452" spans="21:24" x14ac:dyDescent="0.2">
      <c r="U3452" s="77"/>
      <c r="V3452" s="64"/>
      <c r="W3452" s="62"/>
      <c r="X3452" s="62"/>
    </row>
    <row r="3453" spans="21:24" x14ac:dyDescent="0.2">
      <c r="U3453" s="77"/>
      <c r="V3453" s="64"/>
      <c r="W3453" s="62"/>
      <c r="X3453" s="62"/>
    </row>
    <row r="3454" spans="21:24" x14ac:dyDescent="0.2">
      <c r="U3454" s="77"/>
      <c r="V3454" s="64"/>
      <c r="W3454" s="62"/>
      <c r="X3454" s="62"/>
    </row>
    <row r="3455" spans="21:24" x14ac:dyDescent="0.2">
      <c r="U3455" s="77"/>
      <c r="V3455" s="64"/>
      <c r="W3455" s="62"/>
      <c r="X3455" s="62"/>
    </row>
    <row r="3456" spans="21:24" x14ac:dyDescent="0.2">
      <c r="U3456" s="77"/>
      <c r="V3456" s="64"/>
      <c r="W3456" s="62"/>
      <c r="X3456" s="62"/>
    </row>
    <row r="3457" spans="21:24" x14ac:dyDescent="0.2">
      <c r="U3457" s="77"/>
      <c r="V3457" s="64"/>
      <c r="W3457" s="62"/>
      <c r="X3457" s="62"/>
    </row>
    <row r="3458" spans="21:24" x14ac:dyDescent="0.2">
      <c r="U3458" s="77"/>
      <c r="V3458" s="64"/>
      <c r="W3458" s="62"/>
      <c r="X3458" s="62"/>
    </row>
    <row r="3459" spans="21:24" x14ac:dyDescent="0.2">
      <c r="U3459" s="77"/>
      <c r="V3459" s="64"/>
      <c r="W3459" s="62"/>
      <c r="X3459" s="62"/>
    </row>
    <row r="3460" spans="21:24" x14ac:dyDescent="0.2">
      <c r="U3460" s="77"/>
      <c r="V3460" s="64"/>
      <c r="W3460" s="62"/>
      <c r="X3460" s="62"/>
    </row>
    <row r="3461" spans="21:24" x14ac:dyDescent="0.2">
      <c r="U3461" s="77"/>
      <c r="V3461" s="64"/>
      <c r="W3461" s="62"/>
      <c r="X3461" s="62"/>
    </row>
    <row r="3462" spans="21:24" x14ac:dyDescent="0.2">
      <c r="U3462" s="77"/>
      <c r="V3462" s="64"/>
      <c r="W3462" s="62"/>
      <c r="X3462" s="62"/>
    </row>
    <row r="3463" spans="21:24" x14ac:dyDescent="0.2">
      <c r="U3463" s="77"/>
      <c r="V3463" s="64"/>
      <c r="W3463" s="62"/>
      <c r="X3463" s="62"/>
    </row>
    <row r="3464" spans="21:24" x14ac:dyDescent="0.2">
      <c r="U3464" s="77"/>
      <c r="V3464" s="64"/>
      <c r="W3464" s="62"/>
      <c r="X3464" s="62"/>
    </row>
    <row r="3465" spans="21:24" x14ac:dyDescent="0.2">
      <c r="U3465" s="77"/>
      <c r="V3465" s="64"/>
      <c r="W3465" s="62"/>
      <c r="X3465" s="62"/>
    </row>
    <row r="3466" spans="21:24" x14ac:dyDescent="0.2">
      <c r="U3466" s="77"/>
      <c r="V3466" s="64"/>
      <c r="W3466" s="62"/>
      <c r="X3466" s="62"/>
    </row>
    <row r="3467" spans="21:24" x14ac:dyDescent="0.2">
      <c r="U3467" s="77"/>
      <c r="V3467" s="64"/>
      <c r="W3467" s="62"/>
      <c r="X3467" s="62"/>
    </row>
    <row r="3468" spans="21:24" x14ac:dyDescent="0.2">
      <c r="U3468" s="77"/>
      <c r="V3468" s="64"/>
      <c r="W3468" s="62"/>
      <c r="X3468" s="62"/>
    </row>
    <row r="3469" spans="21:24" x14ac:dyDescent="0.2">
      <c r="U3469" s="77"/>
      <c r="V3469" s="64"/>
      <c r="W3469" s="62"/>
      <c r="X3469" s="62"/>
    </row>
    <row r="3470" spans="21:24" x14ac:dyDescent="0.2">
      <c r="U3470" s="77"/>
      <c r="V3470" s="64"/>
      <c r="W3470" s="62"/>
      <c r="X3470" s="62"/>
    </row>
    <row r="3471" spans="21:24" x14ac:dyDescent="0.2">
      <c r="U3471" s="77"/>
      <c r="V3471" s="64"/>
      <c r="W3471" s="62"/>
      <c r="X3471" s="62"/>
    </row>
    <row r="3472" spans="21:24" x14ac:dyDescent="0.2">
      <c r="U3472" s="77"/>
      <c r="V3472" s="64"/>
      <c r="W3472" s="62"/>
      <c r="X3472" s="62"/>
    </row>
    <row r="3473" spans="21:24" x14ac:dyDescent="0.2">
      <c r="U3473" s="77"/>
      <c r="V3473" s="64"/>
      <c r="W3473" s="62"/>
      <c r="X3473" s="62"/>
    </row>
    <row r="3474" spans="21:24" x14ac:dyDescent="0.2">
      <c r="U3474" s="77"/>
      <c r="V3474" s="64"/>
      <c r="W3474" s="62"/>
      <c r="X3474" s="62"/>
    </row>
    <row r="3475" spans="21:24" x14ac:dyDescent="0.2">
      <c r="U3475" s="77"/>
      <c r="V3475" s="64"/>
      <c r="W3475" s="62"/>
      <c r="X3475" s="62"/>
    </row>
    <row r="3476" spans="21:24" x14ac:dyDescent="0.2">
      <c r="U3476" s="77"/>
      <c r="V3476" s="64"/>
      <c r="W3476" s="62"/>
      <c r="X3476" s="62"/>
    </row>
    <row r="3477" spans="21:24" x14ac:dyDescent="0.2">
      <c r="U3477" s="77"/>
      <c r="V3477" s="64"/>
      <c r="W3477" s="62"/>
      <c r="X3477" s="62"/>
    </row>
    <row r="3478" spans="21:24" x14ac:dyDescent="0.2">
      <c r="U3478" s="77"/>
      <c r="V3478" s="64"/>
      <c r="W3478" s="62"/>
      <c r="X3478" s="62"/>
    </row>
    <row r="3479" spans="21:24" x14ac:dyDescent="0.2">
      <c r="U3479" s="77"/>
      <c r="V3479" s="64"/>
      <c r="W3479" s="62"/>
      <c r="X3479" s="62"/>
    </row>
    <row r="3480" spans="21:24" x14ac:dyDescent="0.2">
      <c r="U3480" s="77"/>
      <c r="V3480" s="64"/>
      <c r="W3480" s="62"/>
      <c r="X3480" s="62"/>
    </row>
    <row r="3481" spans="21:24" x14ac:dyDescent="0.2">
      <c r="U3481" s="77"/>
      <c r="V3481" s="64"/>
      <c r="W3481" s="62"/>
      <c r="X3481" s="62"/>
    </row>
    <row r="3482" spans="21:24" x14ac:dyDescent="0.2">
      <c r="U3482" s="77"/>
      <c r="V3482" s="64"/>
      <c r="W3482" s="62"/>
      <c r="X3482" s="62"/>
    </row>
    <row r="3483" spans="21:24" x14ac:dyDescent="0.2">
      <c r="U3483" s="77"/>
      <c r="V3483" s="64"/>
      <c r="W3483" s="62"/>
      <c r="X3483" s="62"/>
    </row>
    <row r="3484" spans="21:24" x14ac:dyDescent="0.2">
      <c r="U3484" s="77"/>
      <c r="V3484" s="64"/>
      <c r="W3484" s="62"/>
      <c r="X3484" s="62"/>
    </row>
    <row r="3485" spans="21:24" x14ac:dyDescent="0.2">
      <c r="U3485" s="77"/>
      <c r="V3485" s="64"/>
      <c r="W3485" s="62"/>
      <c r="X3485" s="62"/>
    </row>
    <row r="3486" spans="21:24" x14ac:dyDescent="0.2">
      <c r="U3486" s="77"/>
      <c r="V3486" s="64"/>
      <c r="W3486" s="62"/>
      <c r="X3486" s="62"/>
    </row>
    <row r="3487" spans="21:24" x14ac:dyDescent="0.2">
      <c r="U3487" s="77"/>
      <c r="V3487" s="64"/>
      <c r="W3487" s="62"/>
      <c r="X3487" s="62"/>
    </row>
    <row r="3488" spans="21:24" x14ac:dyDescent="0.2">
      <c r="U3488" s="77"/>
      <c r="V3488" s="64"/>
      <c r="W3488" s="62"/>
      <c r="X3488" s="62"/>
    </row>
    <row r="3489" spans="21:24" x14ac:dyDescent="0.2">
      <c r="U3489" s="77"/>
      <c r="V3489" s="64"/>
      <c r="W3489" s="62"/>
      <c r="X3489" s="62"/>
    </row>
    <row r="3490" spans="21:24" x14ac:dyDescent="0.2">
      <c r="U3490" s="77"/>
      <c r="V3490" s="64"/>
      <c r="W3490" s="62"/>
      <c r="X3490" s="62"/>
    </row>
    <row r="3491" spans="21:24" x14ac:dyDescent="0.2">
      <c r="U3491" s="77"/>
      <c r="V3491" s="64"/>
      <c r="W3491" s="62"/>
      <c r="X3491" s="62"/>
    </row>
    <row r="3492" spans="21:24" x14ac:dyDescent="0.2">
      <c r="U3492" s="77"/>
      <c r="V3492" s="64"/>
      <c r="W3492" s="62"/>
      <c r="X3492" s="62"/>
    </row>
    <row r="3493" spans="21:24" x14ac:dyDescent="0.2">
      <c r="U3493" s="77"/>
      <c r="V3493" s="64"/>
      <c r="W3493" s="62"/>
      <c r="X3493" s="62"/>
    </row>
    <row r="3494" spans="21:24" x14ac:dyDescent="0.2">
      <c r="U3494" s="77"/>
      <c r="V3494" s="64"/>
      <c r="W3494" s="62"/>
      <c r="X3494" s="62"/>
    </row>
    <row r="3495" spans="21:24" x14ac:dyDescent="0.2">
      <c r="U3495" s="77"/>
      <c r="V3495" s="64"/>
      <c r="W3495" s="62"/>
      <c r="X3495" s="62"/>
    </row>
    <row r="3496" spans="21:24" x14ac:dyDescent="0.2">
      <c r="U3496" s="77"/>
      <c r="V3496" s="64"/>
      <c r="W3496" s="62"/>
      <c r="X3496" s="62"/>
    </row>
    <row r="3497" spans="21:24" x14ac:dyDescent="0.2">
      <c r="U3497" s="77"/>
      <c r="V3497" s="64"/>
      <c r="W3497" s="62"/>
      <c r="X3497" s="62"/>
    </row>
    <row r="3498" spans="21:24" x14ac:dyDescent="0.2">
      <c r="U3498" s="77"/>
      <c r="V3498" s="64"/>
      <c r="W3498" s="62"/>
      <c r="X3498" s="62"/>
    </row>
    <row r="3499" spans="21:24" x14ac:dyDescent="0.2">
      <c r="U3499" s="77"/>
      <c r="V3499" s="64"/>
      <c r="W3499" s="62"/>
      <c r="X3499" s="62"/>
    </row>
    <row r="3500" spans="21:24" x14ac:dyDescent="0.2">
      <c r="U3500" s="77"/>
      <c r="V3500" s="64"/>
      <c r="W3500" s="62"/>
      <c r="X3500" s="62"/>
    </row>
    <row r="3501" spans="21:24" x14ac:dyDescent="0.2">
      <c r="U3501" s="77"/>
      <c r="V3501" s="64"/>
      <c r="W3501" s="62"/>
      <c r="X3501" s="62"/>
    </row>
    <row r="3502" spans="21:24" x14ac:dyDescent="0.2">
      <c r="U3502" s="77"/>
      <c r="V3502" s="64"/>
      <c r="W3502" s="62"/>
      <c r="X3502" s="62"/>
    </row>
    <row r="3503" spans="21:24" x14ac:dyDescent="0.2">
      <c r="U3503" s="77"/>
      <c r="V3503" s="64"/>
      <c r="W3503" s="62"/>
      <c r="X3503" s="62"/>
    </row>
    <row r="3504" spans="21:24" x14ac:dyDescent="0.2">
      <c r="U3504" s="77"/>
      <c r="V3504" s="64"/>
      <c r="W3504" s="62"/>
      <c r="X3504" s="62"/>
    </row>
    <row r="3505" spans="21:24" x14ac:dyDescent="0.2">
      <c r="U3505" s="77"/>
      <c r="V3505" s="64"/>
      <c r="W3505" s="62"/>
      <c r="X3505" s="62"/>
    </row>
    <row r="3506" spans="21:24" x14ac:dyDescent="0.2">
      <c r="U3506" s="77"/>
      <c r="V3506" s="64"/>
      <c r="W3506" s="62"/>
      <c r="X3506" s="62"/>
    </row>
    <row r="3507" spans="21:24" x14ac:dyDescent="0.2">
      <c r="U3507" s="77"/>
      <c r="V3507" s="64"/>
      <c r="W3507" s="62"/>
      <c r="X3507" s="62"/>
    </row>
    <row r="3508" spans="21:24" x14ac:dyDescent="0.2">
      <c r="U3508" s="77"/>
      <c r="V3508" s="64"/>
      <c r="W3508" s="62"/>
      <c r="X3508" s="62"/>
    </row>
    <row r="3509" spans="21:24" x14ac:dyDescent="0.2">
      <c r="U3509" s="77"/>
      <c r="V3509" s="64"/>
      <c r="W3509" s="62"/>
      <c r="X3509" s="62"/>
    </row>
    <row r="3510" spans="21:24" x14ac:dyDescent="0.2">
      <c r="U3510" s="77"/>
      <c r="V3510" s="64"/>
      <c r="W3510" s="62"/>
      <c r="X3510" s="62"/>
    </row>
    <row r="3511" spans="21:24" x14ac:dyDescent="0.2">
      <c r="U3511" s="77"/>
      <c r="V3511" s="64"/>
      <c r="W3511" s="62"/>
      <c r="X3511" s="62"/>
    </row>
    <row r="3512" spans="21:24" x14ac:dyDescent="0.2">
      <c r="U3512" s="77"/>
      <c r="V3512" s="64"/>
      <c r="W3512" s="62"/>
      <c r="X3512" s="62"/>
    </row>
    <row r="3513" spans="21:24" x14ac:dyDescent="0.2">
      <c r="U3513" s="77"/>
      <c r="V3513" s="64"/>
      <c r="W3513" s="62"/>
      <c r="X3513" s="62"/>
    </row>
    <row r="3514" spans="21:24" x14ac:dyDescent="0.2">
      <c r="U3514" s="77"/>
      <c r="V3514" s="64"/>
      <c r="W3514" s="62"/>
      <c r="X3514" s="62"/>
    </row>
    <row r="3515" spans="21:24" x14ac:dyDescent="0.2">
      <c r="U3515" s="77"/>
      <c r="V3515" s="64"/>
      <c r="W3515" s="62"/>
      <c r="X3515" s="62"/>
    </row>
    <row r="3516" spans="21:24" x14ac:dyDescent="0.2">
      <c r="U3516" s="77"/>
      <c r="V3516" s="64"/>
      <c r="W3516" s="62"/>
      <c r="X3516" s="62"/>
    </row>
    <row r="3517" spans="21:24" x14ac:dyDescent="0.2">
      <c r="U3517" s="77"/>
      <c r="V3517" s="64"/>
      <c r="W3517" s="62"/>
      <c r="X3517" s="62"/>
    </row>
    <row r="3518" spans="21:24" x14ac:dyDescent="0.2">
      <c r="U3518" s="77"/>
      <c r="V3518" s="64"/>
      <c r="W3518" s="62"/>
      <c r="X3518" s="62"/>
    </row>
    <row r="3519" spans="21:24" x14ac:dyDescent="0.2">
      <c r="U3519" s="77"/>
      <c r="V3519" s="64"/>
      <c r="W3519" s="62"/>
      <c r="X3519" s="62"/>
    </row>
    <row r="3520" spans="21:24" x14ac:dyDescent="0.2">
      <c r="U3520" s="77"/>
      <c r="V3520" s="64"/>
      <c r="W3520" s="62"/>
      <c r="X3520" s="62"/>
    </row>
    <row r="3521" spans="21:24" x14ac:dyDescent="0.2">
      <c r="U3521" s="77"/>
      <c r="V3521" s="64"/>
      <c r="W3521" s="62"/>
      <c r="X3521" s="62"/>
    </row>
    <row r="3522" spans="21:24" x14ac:dyDescent="0.2">
      <c r="U3522" s="77"/>
      <c r="V3522" s="64"/>
      <c r="W3522" s="62"/>
      <c r="X3522" s="62"/>
    </row>
    <row r="3523" spans="21:24" x14ac:dyDescent="0.2">
      <c r="U3523" s="77"/>
      <c r="V3523" s="64"/>
      <c r="W3523" s="62"/>
      <c r="X3523" s="62"/>
    </row>
    <row r="3524" spans="21:24" x14ac:dyDescent="0.2">
      <c r="U3524" s="77"/>
      <c r="V3524" s="64"/>
      <c r="W3524" s="62"/>
      <c r="X3524" s="62"/>
    </row>
    <row r="3525" spans="21:24" x14ac:dyDescent="0.2">
      <c r="U3525" s="77"/>
      <c r="V3525" s="64"/>
      <c r="W3525" s="62"/>
      <c r="X3525" s="62"/>
    </row>
    <row r="3526" spans="21:24" x14ac:dyDescent="0.2">
      <c r="U3526" s="77"/>
      <c r="V3526" s="64"/>
      <c r="W3526" s="62"/>
      <c r="X3526" s="62"/>
    </row>
    <row r="3527" spans="21:24" x14ac:dyDescent="0.2">
      <c r="U3527" s="77"/>
      <c r="V3527" s="64"/>
      <c r="W3527" s="62"/>
      <c r="X3527" s="62"/>
    </row>
    <row r="3528" spans="21:24" x14ac:dyDescent="0.2">
      <c r="U3528" s="77"/>
      <c r="V3528" s="64"/>
      <c r="W3528" s="62"/>
      <c r="X3528" s="62"/>
    </row>
    <row r="3529" spans="21:24" x14ac:dyDescent="0.2">
      <c r="U3529" s="77"/>
      <c r="V3529" s="64"/>
      <c r="W3529" s="62"/>
      <c r="X3529" s="62"/>
    </row>
    <row r="3530" spans="21:24" x14ac:dyDescent="0.2">
      <c r="U3530" s="77"/>
      <c r="V3530" s="64"/>
      <c r="W3530" s="62"/>
      <c r="X3530" s="62"/>
    </row>
    <row r="3531" spans="21:24" x14ac:dyDescent="0.2">
      <c r="U3531" s="77"/>
      <c r="V3531" s="64"/>
      <c r="W3531" s="62"/>
      <c r="X3531" s="62"/>
    </row>
    <row r="3532" spans="21:24" x14ac:dyDescent="0.2">
      <c r="U3532" s="77"/>
      <c r="V3532" s="64"/>
      <c r="W3532" s="62"/>
      <c r="X3532" s="62"/>
    </row>
    <row r="3533" spans="21:24" x14ac:dyDescent="0.2">
      <c r="U3533" s="77"/>
      <c r="V3533" s="64"/>
      <c r="W3533" s="62"/>
      <c r="X3533" s="62"/>
    </row>
    <row r="3534" spans="21:24" x14ac:dyDescent="0.2">
      <c r="U3534" s="77"/>
      <c r="V3534" s="64"/>
      <c r="W3534" s="62"/>
      <c r="X3534" s="62"/>
    </row>
    <row r="3535" spans="21:24" x14ac:dyDescent="0.2">
      <c r="U3535" s="77"/>
      <c r="V3535" s="64"/>
      <c r="W3535" s="62"/>
      <c r="X3535" s="62"/>
    </row>
    <row r="3536" spans="21:24" x14ac:dyDescent="0.2">
      <c r="U3536" s="77"/>
      <c r="V3536" s="64"/>
      <c r="W3536" s="62"/>
      <c r="X3536" s="62"/>
    </row>
    <row r="3537" spans="21:24" x14ac:dyDescent="0.2">
      <c r="U3537" s="77"/>
      <c r="V3537" s="64"/>
      <c r="W3537" s="62"/>
      <c r="X3537" s="62"/>
    </row>
    <row r="3538" spans="21:24" x14ac:dyDescent="0.2">
      <c r="U3538" s="77"/>
      <c r="V3538" s="64"/>
      <c r="W3538" s="62"/>
      <c r="X3538" s="62"/>
    </row>
    <row r="3539" spans="21:24" x14ac:dyDescent="0.2">
      <c r="U3539" s="77"/>
      <c r="V3539" s="64"/>
      <c r="W3539" s="62"/>
      <c r="X3539" s="62"/>
    </row>
    <row r="3540" spans="21:24" x14ac:dyDescent="0.2">
      <c r="U3540" s="77"/>
      <c r="V3540" s="64"/>
      <c r="W3540" s="62"/>
      <c r="X3540" s="62"/>
    </row>
    <row r="3541" spans="21:24" x14ac:dyDescent="0.2">
      <c r="U3541" s="77"/>
      <c r="V3541" s="64"/>
      <c r="W3541" s="62"/>
      <c r="X3541" s="62"/>
    </row>
    <row r="3542" spans="21:24" x14ac:dyDescent="0.2">
      <c r="U3542" s="77"/>
      <c r="V3542" s="64"/>
      <c r="W3542" s="62"/>
      <c r="X3542" s="62"/>
    </row>
    <row r="3543" spans="21:24" x14ac:dyDescent="0.2">
      <c r="U3543" s="77"/>
      <c r="V3543" s="64"/>
      <c r="W3543" s="62"/>
      <c r="X3543" s="62"/>
    </row>
    <row r="3544" spans="21:24" x14ac:dyDescent="0.2">
      <c r="U3544" s="77"/>
      <c r="V3544" s="64"/>
      <c r="W3544" s="62"/>
      <c r="X3544" s="62"/>
    </row>
    <row r="3545" spans="21:24" x14ac:dyDescent="0.2">
      <c r="U3545" s="77"/>
      <c r="V3545" s="64"/>
      <c r="W3545" s="62"/>
      <c r="X3545" s="62"/>
    </row>
    <row r="3546" spans="21:24" x14ac:dyDescent="0.2">
      <c r="U3546" s="77"/>
      <c r="V3546" s="64"/>
      <c r="W3546" s="62"/>
      <c r="X3546" s="62"/>
    </row>
    <row r="3547" spans="21:24" x14ac:dyDescent="0.2">
      <c r="U3547" s="77"/>
      <c r="V3547" s="64"/>
      <c r="W3547" s="62"/>
      <c r="X3547" s="62"/>
    </row>
    <row r="3548" spans="21:24" x14ac:dyDescent="0.2">
      <c r="U3548" s="77"/>
      <c r="V3548" s="64"/>
      <c r="W3548" s="62"/>
      <c r="X3548" s="62"/>
    </row>
    <row r="3549" spans="21:24" x14ac:dyDescent="0.2">
      <c r="U3549" s="77"/>
      <c r="V3549" s="64"/>
      <c r="W3549" s="62"/>
      <c r="X3549" s="62"/>
    </row>
    <row r="3550" spans="21:24" x14ac:dyDescent="0.2">
      <c r="U3550" s="77"/>
      <c r="V3550" s="64"/>
      <c r="W3550" s="62"/>
      <c r="X3550" s="62"/>
    </row>
    <row r="3551" spans="21:24" x14ac:dyDescent="0.2">
      <c r="U3551" s="77"/>
      <c r="V3551" s="64"/>
      <c r="W3551" s="62"/>
      <c r="X3551" s="62"/>
    </row>
    <row r="3552" spans="21:24" x14ac:dyDescent="0.2">
      <c r="U3552" s="77"/>
      <c r="V3552" s="64"/>
      <c r="W3552" s="62"/>
      <c r="X3552" s="62"/>
    </row>
    <row r="3553" spans="21:24" x14ac:dyDescent="0.2">
      <c r="U3553" s="77"/>
      <c r="V3553" s="64"/>
      <c r="W3553" s="62"/>
      <c r="X3553" s="62"/>
    </row>
    <row r="3554" spans="21:24" x14ac:dyDescent="0.2">
      <c r="U3554" s="77"/>
      <c r="V3554" s="64"/>
      <c r="W3554" s="62"/>
      <c r="X3554" s="62"/>
    </row>
    <row r="3555" spans="21:24" x14ac:dyDescent="0.2">
      <c r="U3555" s="77"/>
      <c r="V3555" s="64"/>
      <c r="W3555" s="62"/>
      <c r="X3555" s="62"/>
    </row>
    <row r="3556" spans="21:24" x14ac:dyDescent="0.2">
      <c r="U3556" s="77"/>
      <c r="V3556" s="64"/>
      <c r="W3556" s="62"/>
      <c r="X3556" s="62"/>
    </row>
    <row r="3557" spans="21:24" x14ac:dyDescent="0.2">
      <c r="U3557" s="77"/>
      <c r="V3557" s="64"/>
      <c r="W3557" s="62"/>
      <c r="X3557" s="62"/>
    </row>
    <row r="3558" spans="21:24" x14ac:dyDescent="0.2">
      <c r="U3558" s="77"/>
      <c r="V3558" s="64"/>
      <c r="W3558" s="62"/>
      <c r="X3558" s="62"/>
    </row>
    <row r="3559" spans="21:24" x14ac:dyDescent="0.2">
      <c r="U3559" s="77"/>
      <c r="V3559" s="64"/>
      <c r="W3559" s="62"/>
      <c r="X3559" s="62"/>
    </row>
    <row r="3560" spans="21:24" x14ac:dyDescent="0.2">
      <c r="U3560" s="77"/>
      <c r="V3560" s="64"/>
      <c r="W3560" s="62"/>
      <c r="X3560" s="62"/>
    </row>
    <row r="3561" spans="21:24" x14ac:dyDescent="0.2">
      <c r="U3561" s="77"/>
      <c r="V3561" s="64"/>
      <c r="W3561" s="62"/>
      <c r="X3561" s="62"/>
    </row>
    <row r="3562" spans="21:24" x14ac:dyDescent="0.2">
      <c r="U3562" s="77"/>
      <c r="V3562" s="64"/>
      <c r="W3562" s="62"/>
      <c r="X3562" s="62"/>
    </row>
    <row r="3563" spans="21:24" x14ac:dyDescent="0.2">
      <c r="U3563" s="77"/>
      <c r="V3563" s="64"/>
      <c r="W3563" s="62"/>
      <c r="X3563" s="62"/>
    </row>
    <row r="3564" spans="21:24" x14ac:dyDescent="0.2">
      <c r="U3564" s="77"/>
      <c r="V3564" s="64"/>
      <c r="W3564" s="62"/>
      <c r="X3564" s="62"/>
    </row>
    <row r="3565" spans="21:24" x14ac:dyDescent="0.2">
      <c r="U3565" s="77"/>
      <c r="V3565" s="64"/>
      <c r="W3565" s="62"/>
      <c r="X3565" s="62"/>
    </row>
    <row r="3566" spans="21:24" x14ac:dyDescent="0.2">
      <c r="U3566" s="77"/>
      <c r="V3566" s="64"/>
      <c r="W3566" s="62"/>
      <c r="X3566" s="62"/>
    </row>
    <row r="3567" spans="21:24" x14ac:dyDescent="0.2">
      <c r="U3567" s="77"/>
      <c r="V3567" s="64"/>
      <c r="W3567" s="62"/>
      <c r="X3567" s="62"/>
    </row>
    <row r="3568" spans="21:24" x14ac:dyDescent="0.2">
      <c r="U3568" s="77"/>
      <c r="V3568" s="64"/>
      <c r="W3568" s="62"/>
      <c r="X3568" s="62"/>
    </row>
    <row r="3569" spans="21:24" x14ac:dyDescent="0.2">
      <c r="U3569" s="77"/>
      <c r="V3569" s="64"/>
      <c r="W3569" s="62"/>
      <c r="X3569" s="62"/>
    </row>
    <row r="3570" spans="21:24" x14ac:dyDescent="0.2">
      <c r="U3570" s="77"/>
      <c r="V3570" s="64"/>
      <c r="W3570" s="62"/>
      <c r="X3570" s="62"/>
    </row>
    <row r="3571" spans="21:24" x14ac:dyDescent="0.2">
      <c r="U3571" s="77"/>
      <c r="V3571" s="64"/>
      <c r="W3571" s="62"/>
      <c r="X3571" s="62"/>
    </row>
    <row r="3572" spans="21:24" x14ac:dyDescent="0.2">
      <c r="U3572" s="77"/>
      <c r="V3572" s="64"/>
      <c r="W3572" s="62"/>
      <c r="X3572" s="62"/>
    </row>
    <row r="3573" spans="21:24" x14ac:dyDescent="0.2">
      <c r="U3573" s="77"/>
      <c r="V3573" s="64"/>
      <c r="W3573" s="62"/>
      <c r="X3573" s="62"/>
    </row>
    <row r="3574" spans="21:24" x14ac:dyDescent="0.2">
      <c r="U3574" s="77"/>
      <c r="V3574" s="64"/>
      <c r="W3574" s="62"/>
      <c r="X3574" s="62"/>
    </row>
    <row r="3575" spans="21:24" x14ac:dyDescent="0.2">
      <c r="U3575" s="77"/>
      <c r="V3575" s="64"/>
      <c r="W3575" s="62"/>
      <c r="X3575" s="62"/>
    </row>
    <row r="3576" spans="21:24" x14ac:dyDescent="0.2">
      <c r="U3576" s="77"/>
      <c r="V3576" s="64"/>
      <c r="W3576" s="62"/>
      <c r="X3576" s="62"/>
    </row>
    <row r="3577" spans="21:24" x14ac:dyDescent="0.2">
      <c r="U3577" s="77"/>
      <c r="V3577" s="64"/>
      <c r="W3577" s="62"/>
      <c r="X3577" s="62"/>
    </row>
    <row r="3578" spans="21:24" x14ac:dyDescent="0.2">
      <c r="U3578" s="77"/>
      <c r="V3578" s="64"/>
      <c r="W3578" s="62"/>
      <c r="X3578" s="62"/>
    </row>
    <row r="3579" spans="21:24" x14ac:dyDescent="0.2">
      <c r="U3579" s="77"/>
      <c r="V3579" s="64"/>
      <c r="W3579" s="62"/>
      <c r="X3579" s="62"/>
    </row>
    <row r="3580" spans="21:24" x14ac:dyDescent="0.2">
      <c r="U3580" s="77"/>
      <c r="V3580" s="64"/>
      <c r="W3580" s="62"/>
      <c r="X3580" s="62"/>
    </row>
    <row r="3581" spans="21:24" x14ac:dyDescent="0.2">
      <c r="U3581" s="77"/>
      <c r="V3581" s="64"/>
      <c r="W3581" s="62"/>
      <c r="X3581" s="62"/>
    </row>
    <row r="3582" spans="21:24" x14ac:dyDescent="0.2">
      <c r="U3582" s="77"/>
      <c r="V3582" s="64"/>
      <c r="W3582" s="62"/>
      <c r="X3582" s="62"/>
    </row>
    <row r="3583" spans="21:24" x14ac:dyDescent="0.2">
      <c r="U3583" s="77"/>
      <c r="V3583" s="64"/>
      <c r="W3583" s="62"/>
      <c r="X3583" s="62"/>
    </row>
    <row r="3584" spans="21:24" x14ac:dyDescent="0.2">
      <c r="U3584" s="77"/>
      <c r="V3584" s="64"/>
      <c r="W3584" s="62"/>
      <c r="X3584" s="62"/>
    </row>
    <row r="3585" spans="21:24" x14ac:dyDescent="0.2">
      <c r="U3585" s="77"/>
      <c r="V3585" s="64"/>
      <c r="W3585" s="62"/>
      <c r="X3585" s="62"/>
    </row>
    <row r="3586" spans="21:24" x14ac:dyDescent="0.2">
      <c r="U3586" s="77"/>
      <c r="V3586" s="64"/>
      <c r="W3586" s="62"/>
      <c r="X3586" s="62"/>
    </row>
    <row r="3587" spans="21:24" x14ac:dyDescent="0.2">
      <c r="U3587" s="77"/>
      <c r="V3587" s="64"/>
      <c r="W3587" s="62"/>
      <c r="X3587" s="62"/>
    </row>
    <row r="3588" spans="21:24" x14ac:dyDescent="0.2">
      <c r="U3588" s="77"/>
      <c r="V3588" s="64"/>
      <c r="W3588" s="62"/>
      <c r="X3588" s="62"/>
    </row>
    <row r="3589" spans="21:24" x14ac:dyDescent="0.2">
      <c r="U3589" s="77"/>
      <c r="V3589" s="64"/>
      <c r="W3589" s="62"/>
      <c r="X3589" s="62"/>
    </row>
    <row r="3590" spans="21:24" x14ac:dyDescent="0.2">
      <c r="U3590" s="77"/>
      <c r="V3590" s="64"/>
      <c r="W3590" s="62"/>
      <c r="X3590" s="62"/>
    </row>
    <row r="3591" spans="21:24" x14ac:dyDescent="0.2">
      <c r="U3591" s="77"/>
      <c r="V3591" s="64"/>
      <c r="W3591" s="62"/>
      <c r="X3591" s="62"/>
    </row>
    <row r="3592" spans="21:24" x14ac:dyDescent="0.2">
      <c r="U3592" s="77"/>
      <c r="V3592" s="64"/>
      <c r="W3592" s="62"/>
      <c r="X3592" s="62"/>
    </row>
    <row r="3593" spans="21:24" x14ac:dyDescent="0.2">
      <c r="U3593" s="77"/>
      <c r="V3593" s="64"/>
      <c r="W3593" s="62"/>
      <c r="X3593" s="62"/>
    </row>
    <row r="3594" spans="21:24" x14ac:dyDescent="0.2">
      <c r="U3594" s="77"/>
      <c r="V3594" s="64"/>
      <c r="W3594" s="62"/>
      <c r="X3594" s="62"/>
    </row>
    <row r="3595" spans="21:24" x14ac:dyDescent="0.2">
      <c r="U3595" s="77"/>
      <c r="V3595" s="64"/>
      <c r="W3595" s="62"/>
      <c r="X3595" s="62"/>
    </row>
    <row r="3596" spans="21:24" x14ac:dyDescent="0.2">
      <c r="U3596" s="77"/>
      <c r="V3596" s="64"/>
      <c r="W3596" s="62"/>
      <c r="X3596" s="62"/>
    </row>
    <row r="3597" spans="21:24" x14ac:dyDescent="0.2">
      <c r="U3597" s="77"/>
      <c r="V3597" s="64"/>
      <c r="W3597" s="62"/>
      <c r="X3597" s="62"/>
    </row>
    <row r="3598" spans="21:24" x14ac:dyDescent="0.2">
      <c r="U3598" s="77"/>
      <c r="V3598" s="64"/>
      <c r="W3598" s="62"/>
      <c r="X3598" s="62"/>
    </row>
    <row r="3599" spans="21:24" x14ac:dyDescent="0.2">
      <c r="U3599" s="77"/>
      <c r="V3599" s="64"/>
      <c r="W3599" s="62"/>
      <c r="X3599" s="62"/>
    </row>
    <row r="3600" spans="21:24" x14ac:dyDescent="0.2">
      <c r="U3600" s="77"/>
      <c r="V3600" s="64"/>
      <c r="W3600" s="62"/>
      <c r="X3600" s="62"/>
    </row>
    <row r="3601" spans="21:24" x14ac:dyDescent="0.2">
      <c r="U3601" s="77"/>
      <c r="V3601" s="64"/>
      <c r="W3601" s="62"/>
      <c r="X3601" s="62"/>
    </row>
    <row r="3602" spans="21:24" x14ac:dyDescent="0.2">
      <c r="U3602" s="77"/>
      <c r="V3602" s="64"/>
      <c r="W3602" s="62"/>
      <c r="X3602" s="62"/>
    </row>
    <row r="3603" spans="21:24" x14ac:dyDescent="0.2">
      <c r="U3603" s="77"/>
      <c r="V3603" s="64"/>
      <c r="W3603" s="62"/>
      <c r="X3603" s="62"/>
    </row>
    <row r="3604" spans="21:24" x14ac:dyDescent="0.2">
      <c r="U3604" s="77"/>
      <c r="V3604" s="64"/>
      <c r="W3604" s="62"/>
      <c r="X3604" s="62"/>
    </row>
    <row r="3605" spans="21:24" x14ac:dyDescent="0.2">
      <c r="U3605" s="77"/>
      <c r="V3605" s="64"/>
      <c r="W3605" s="62"/>
      <c r="X3605" s="62"/>
    </row>
    <row r="3606" spans="21:24" x14ac:dyDescent="0.2">
      <c r="U3606" s="77"/>
      <c r="V3606" s="64"/>
      <c r="W3606" s="62"/>
      <c r="X3606" s="62"/>
    </row>
    <row r="3607" spans="21:24" x14ac:dyDescent="0.2">
      <c r="U3607" s="77"/>
      <c r="V3607" s="64"/>
      <c r="W3607" s="62"/>
      <c r="X3607" s="62"/>
    </row>
    <row r="3608" spans="21:24" x14ac:dyDescent="0.2">
      <c r="U3608" s="77"/>
      <c r="V3608" s="64"/>
      <c r="W3608" s="62"/>
      <c r="X3608" s="62"/>
    </row>
    <row r="3609" spans="21:24" x14ac:dyDescent="0.2">
      <c r="U3609" s="77"/>
      <c r="V3609" s="64"/>
      <c r="W3609" s="62"/>
      <c r="X3609" s="62"/>
    </row>
    <row r="3610" spans="21:24" x14ac:dyDescent="0.2">
      <c r="U3610" s="77"/>
      <c r="V3610" s="64"/>
      <c r="W3610" s="62"/>
      <c r="X3610" s="62"/>
    </row>
    <row r="3611" spans="21:24" x14ac:dyDescent="0.2">
      <c r="U3611" s="77"/>
      <c r="V3611" s="64"/>
      <c r="W3611" s="62"/>
      <c r="X3611" s="62"/>
    </row>
    <row r="3612" spans="21:24" x14ac:dyDescent="0.2">
      <c r="U3612" s="77"/>
      <c r="V3612" s="64"/>
      <c r="W3612" s="62"/>
      <c r="X3612" s="62"/>
    </row>
    <row r="3613" spans="21:24" x14ac:dyDescent="0.2">
      <c r="U3613" s="77"/>
      <c r="V3613" s="64"/>
      <c r="W3613" s="62"/>
      <c r="X3613" s="62"/>
    </row>
    <row r="3614" spans="21:24" x14ac:dyDescent="0.2">
      <c r="U3614" s="77"/>
      <c r="V3614" s="64"/>
      <c r="W3614" s="62"/>
      <c r="X3614" s="62"/>
    </row>
    <row r="3615" spans="21:24" x14ac:dyDescent="0.2">
      <c r="U3615" s="77"/>
      <c r="V3615" s="64"/>
      <c r="W3615" s="62"/>
      <c r="X3615" s="62"/>
    </row>
    <row r="3616" spans="21:24" x14ac:dyDescent="0.2">
      <c r="U3616" s="77"/>
      <c r="V3616" s="64"/>
      <c r="W3616" s="62"/>
      <c r="X3616" s="62"/>
    </row>
    <row r="3617" spans="21:24" x14ac:dyDescent="0.2">
      <c r="U3617" s="77"/>
      <c r="V3617" s="64"/>
      <c r="W3617" s="62"/>
      <c r="X3617" s="62"/>
    </row>
    <row r="3618" spans="21:24" x14ac:dyDescent="0.2">
      <c r="U3618" s="77"/>
      <c r="V3618" s="64"/>
      <c r="W3618" s="62"/>
      <c r="X3618" s="62"/>
    </row>
    <row r="3619" spans="21:24" x14ac:dyDescent="0.2">
      <c r="U3619" s="77"/>
      <c r="V3619" s="64"/>
      <c r="W3619" s="62"/>
      <c r="X3619" s="62"/>
    </row>
    <row r="3620" spans="21:24" x14ac:dyDescent="0.2">
      <c r="U3620" s="77"/>
      <c r="V3620" s="64"/>
      <c r="W3620" s="62"/>
      <c r="X3620" s="62"/>
    </row>
    <row r="3621" spans="21:24" x14ac:dyDescent="0.2">
      <c r="U3621" s="77"/>
      <c r="V3621" s="64"/>
      <c r="W3621" s="62"/>
      <c r="X3621" s="62"/>
    </row>
    <row r="3622" spans="21:24" x14ac:dyDescent="0.2">
      <c r="U3622" s="77"/>
      <c r="V3622" s="64"/>
      <c r="W3622" s="62"/>
      <c r="X3622" s="62"/>
    </row>
    <row r="3623" spans="21:24" x14ac:dyDescent="0.2">
      <c r="U3623" s="77"/>
      <c r="V3623" s="64"/>
      <c r="W3623" s="62"/>
      <c r="X3623" s="62"/>
    </row>
    <row r="3624" spans="21:24" x14ac:dyDescent="0.2">
      <c r="U3624" s="77"/>
      <c r="V3624" s="64"/>
      <c r="W3624" s="62"/>
      <c r="X3624" s="62"/>
    </row>
    <row r="3625" spans="21:24" x14ac:dyDescent="0.2">
      <c r="U3625" s="77"/>
      <c r="V3625" s="64"/>
      <c r="W3625" s="62"/>
      <c r="X3625" s="62"/>
    </row>
    <row r="3626" spans="21:24" x14ac:dyDescent="0.2">
      <c r="U3626" s="77"/>
      <c r="V3626" s="64"/>
      <c r="W3626" s="62"/>
      <c r="X3626" s="62"/>
    </row>
    <row r="3627" spans="21:24" x14ac:dyDescent="0.2">
      <c r="U3627" s="77"/>
      <c r="V3627" s="64"/>
      <c r="W3627" s="62"/>
      <c r="X3627" s="62"/>
    </row>
    <row r="3628" spans="21:24" x14ac:dyDescent="0.2">
      <c r="U3628" s="77"/>
      <c r="V3628" s="64"/>
      <c r="W3628" s="62"/>
      <c r="X3628" s="62"/>
    </row>
    <row r="3629" spans="21:24" x14ac:dyDescent="0.2">
      <c r="U3629" s="77"/>
      <c r="V3629" s="64"/>
      <c r="W3629" s="62"/>
      <c r="X3629" s="62"/>
    </row>
    <row r="3630" spans="21:24" x14ac:dyDescent="0.2">
      <c r="U3630" s="77"/>
      <c r="V3630" s="64"/>
      <c r="W3630" s="62"/>
      <c r="X3630" s="62"/>
    </row>
    <row r="3631" spans="21:24" x14ac:dyDescent="0.2">
      <c r="U3631" s="77"/>
      <c r="V3631" s="64"/>
      <c r="W3631" s="62"/>
      <c r="X3631" s="62"/>
    </row>
    <row r="3632" spans="21:24" x14ac:dyDescent="0.2">
      <c r="U3632" s="77"/>
      <c r="V3632" s="64"/>
      <c r="W3632" s="62"/>
      <c r="X3632" s="62"/>
    </row>
    <row r="3633" spans="21:24" x14ac:dyDescent="0.2">
      <c r="U3633" s="77"/>
      <c r="V3633" s="64"/>
      <c r="W3633" s="62"/>
      <c r="X3633" s="62"/>
    </row>
    <row r="3634" spans="21:24" x14ac:dyDescent="0.2">
      <c r="U3634" s="77"/>
      <c r="V3634" s="64"/>
      <c r="W3634" s="62"/>
      <c r="X3634" s="62"/>
    </row>
    <row r="3635" spans="21:24" x14ac:dyDescent="0.2">
      <c r="U3635" s="77"/>
      <c r="V3635" s="64"/>
      <c r="W3635" s="62"/>
      <c r="X3635" s="62"/>
    </row>
    <row r="3636" spans="21:24" x14ac:dyDescent="0.2">
      <c r="U3636" s="77"/>
      <c r="V3636" s="64"/>
      <c r="W3636" s="62"/>
      <c r="X3636" s="62"/>
    </row>
    <row r="3637" spans="21:24" x14ac:dyDescent="0.2">
      <c r="U3637" s="77"/>
      <c r="V3637" s="64"/>
      <c r="W3637" s="62"/>
      <c r="X3637" s="62"/>
    </row>
    <row r="3638" spans="21:24" x14ac:dyDescent="0.2">
      <c r="U3638" s="77"/>
      <c r="V3638" s="64"/>
      <c r="W3638" s="62"/>
      <c r="X3638" s="62"/>
    </row>
    <row r="3639" spans="21:24" x14ac:dyDescent="0.2">
      <c r="U3639" s="77"/>
      <c r="V3639" s="64"/>
      <c r="W3639" s="62"/>
      <c r="X3639" s="62"/>
    </row>
    <row r="3640" spans="21:24" x14ac:dyDescent="0.2">
      <c r="U3640" s="77"/>
      <c r="V3640" s="64"/>
      <c r="W3640" s="62"/>
      <c r="X3640" s="62"/>
    </row>
    <row r="3641" spans="21:24" x14ac:dyDescent="0.2">
      <c r="U3641" s="77"/>
      <c r="V3641" s="64"/>
      <c r="W3641" s="62"/>
      <c r="X3641" s="62"/>
    </row>
    <row r="3642" spans="21:24" x14ac:dyDescent="0.2">
      <c r="U3642" s="77"/>
      <c r="V3642" s="64"/>
      <c r="W3642" s="62"/>
      <c r="X3642" s="62"/>
    </row>
    <row r="3643" spans="21:24" x14ac:dyDescent="0.2">
      <c r="U3643" s="77"/>
      <c r="V3643" s="64"/>
      <c r="W3643" s="62"/>
      <c r="X3643" s="62"/>
    </row>
    <row r="3644" spans="21:24" x14ac:dyDescent="0.2">
      <c r="U3644" s="77"/>
      <c r="V3644" s="64"/>
      <c r="W3644" s="62"/>
      <c r="X3644" s="62"/>
    </row>
    <row r="3645" spans="21:24" x14ac:dyDescent="0.2">
      <c r="U3645" s="77"/>
      <c r="V3645" s="64"/>
      <c r="W3645" s="62"/>
      <c r="X3645" s="62"/>
    </row>
    <row r="3646" spans="21:24" x14ac:dyDescent="0.2">
      <c r="U3646" s="77"/>
      <c r="V3646" s="64"/>
      <c r="W3646" s="62"/>
      <c r="X3646" s="62"/>
    </row>
    <row r="3647" spans="21:24" x14ac:dyDescent="0.2">
      <c r="U3647" s="77"/>
      <c r="V3647" s="64"/>
      <c r="W3647" s="62"/>
      <c r="X3647" s="62"/>
    </row>
    <row r="3648" spans="21:24" x14ac:dyDescent="0.2">
      <c r="U3648" s="77"/>
      <c r="V3648" s="64"/>
      <c r="W3648" s="62"/>
      <c r="X3648" s="62"/>
    </row>
    <row r="3649" spans="21:24" x14ac:dyDescent="0.2">
      <c r="U3649" s="77"/>
      <c r="V3649" s="64"/>
      <c r="W3649" s="62"/>
      <c r="X3649" s="62"/>
    </row>
    <row r="3650" spans="21:24" x14ac:dyDescent="0.2">
      <c r="U3650" s="77"/>
      <c r="V3650" s="64"/>
      <c r="W3650" s="62"/>
      <c r="X3650" s="62"/>
    </row>
    <row r="3651" spans="21:24" x14ac:dyDescent="0.2">
      <c r="U3651" s="77"/>
      <c r="V3651" s="64"/>
      <c r="W3651" s="62"/>
      <c r="X3651" s="62"/>
    </row>
    <row r="3652" spans="21:24" x14ac:dyDescent="0.2">
      <c r="U3652" s="77"/>
      <c r="V3652" s="64"/>
      <c r="W3652" s="62"/>
      <c r="X3652" s="62"/>
    </row>
    <row r="3653" spans="21:24" x14ac:dyDescent="0.2">
      <c r="U3653" s="77"/>
      <c r="V3653" s="64"/>
      <c r="W3653" s="62"/>
      <c r="X3653" s="62"/>
    </row>
    <row r="3654" spans="21:24" x14ac:dyDescent="0.2">
      <c r="U3654" s="77"/>
      <c r="V3654" s="64"/>
      <c r="W3654" s="62"/>
      <c r="X3654" s="62"/>
    </row>
    <row r="3655" spans="21:24" x14ac:dyDescent="0.2">
      <c r="U3655" s="77"/>
      <c r="V3655" s="64"/>
      <c r="W3655" s="62"/>
      <c r="X3655" s="62"/>
    </row>
    <row r="3656" spans="21:24" x14ac:dyDescent="0.2">
      <c r="U3656" s="77"/>
      <c r="V3656" s="64"/>
      <c r="W3656" s="62"/>
      <c r="X3656" s="62"/>
    </row>
    <row r="3657" spans="21:24" x14ac:dyDescent="0.2">
      <c r="U3657" s="77"/>
      <c r="V3657" s="64"/>
      <c r="W3657" s="62"/>
      <c r="X3657" s="62"/>
    </row>
    <row r="3658" spans="21:24" x14ac:dyDescent="0.2">
      <c r="U3658" s="77"/>
      <c r="V3658" s="64"/>
      <c r="W3658" s="62"/>
      <c r="X3658" s="62"/>
    </row>
    <row r="3659" spans="21:24" x14ac:dyDescent="0.2">
      <c r="U3659" s="77"/>
      <c r="V3659" s="64"/>
      <c r="W3659" s="62"/>
      <c r="X3659" s="62"/>
    </row>
    <row r="3660" spans="21:24" x14ac:dyDescent="0.2">
      <c r="U3660" s="77"/>
      <c r="V3660" s="64"/>
      <c r="W3660" s="62"/>
      <c r="X3660" s="62"/>
    </row>
    <row r="3661" spans="21:24" x14ac:dyDescent="0.2">
      <c r="U3661" s="77"/>
      <c r="V3661" s="64"/>
      <c r="W3661" s="62"/>
      <c r="X3661" s="62"/>
    </row>
    <row r="3662" spans="21:24" x14ac:dyDescent="0.2">
      <c r="U3662" s="77"/>
      <c r="V3662" s="64"/>
      <c r="W3662" s="62"/>
      <c r="X3662" s="62"/>
    </row>
    <row r="3663" spans="21:24" x14ac:dyDescent="0.2">
      <c r="U3663" s="77"/>
      <c r="V3663" s="64"/>
      <c r="W3663" s="62"/>
      <c r="X3663" s="62"/>
    </row>
    <row r="3664" spans="21:24" x14ac:dyDescent="0.2">
      <c r="U3664" s="77"/>
      <c r="V3664" s="64"/>
      <c r="W3664" s="62"/>
      <c r="X3664" s="62"/>
    </row>
    <row r="3665" spans="21:24" x14ac:dyDescent="0.2">
      <c r="U3665" s="77"/>
      <c r="V3665" s="64"/>
      <c r="W3665" s="62"/>
      <c r="X3665" s="62"/>
    </row>
    <row r="3666" spans="21:24" x14ac:dyDescent="0.2">
      <c r="U3666" s="77"/>
      <c r="V3666" s="64"/>
      <c r="W3666" s="62"/>
      <c r="X3666" s="62"/>
    </row>
    <row r="3667" spans="21:24" x14ac:dyDescent="0.2">
      <c r="U3667" s="77"/>
      <c r="V3667" s="64"/>
      <c r="W3667" s="62"/>
      <c r="X3667" s="62"/>
    </row>
    <row r="3668" spans="21:24" x14ac:dyDescent="0.2">
      <c r="U3668" s="77"/>
      <c r="V3668" s="64"/>
      <c r="W3668" s="62"/>
      <c r="X3668" s="62"/>
    </row>
    <row r="3669" spans="21:24" x14ac:dyDescent="0.2">
      <c r="U3669" s="77"/>
      <c r="V3669" s="64"/>
      <c r="W3669" s="62"/>
      <c r="X3669" s="62"/>
    </row>
    <row r="3670" spans="21:24" x14ac:dyDescent="0.2">
      <c r="U3670" s="77"/>
      <c r="V3670" s="64"/>
      <c r="W3670" s="62"/>
      <c r="X3670" s="62"/>
    </row>
    <row r="3671" spans="21:24" x14ac:dyDescent="0.2">
      <c r="U3671" s="77"/>
      <c r="V3671" s="64"/>
      <c r="W3671" s="62"/>
      <c r="X3671" s="62"/>
    </row>
    <row r="3672" spans="21:24" x14ac:dyDescent="0.2">
      <c r="U3672" s="77"/>
      <c r="V3672" s="64"/>
      <c r="W3672" s="62"/>
      <c r="X3672" s="62"/>
    </row>
    <row r="3673" spans="21:24" x14ac:dyDescent="0.2">
      <c r="U3673" s="77"/>
      <c r="V3673" s="64"/>
      <c r="W3673" s="62"/>
      <c r="X3673" s="62"/>
    </row>
    <row r="3674" spans="21:24" x14ac:dyDescent="0.2">
      <c r="U3674" s="77"/>
      <c r="V3674" s="64"/>
      <c r="W3674" s="62"/>
      <c r="X3674" s="62"/>
    </row>
    <row r="3675" spans="21:24" x14ac:dyDescent="0.2">
      <c r="U3675" s="77"/>
      <c r="V3675" s="64"/>
      <c r="W3675" s="62"/>
      <c r="X3675" s="62"/>
    </row>
    <row r="3676" spans="21:24" x14ac:dyDescent="0.2">
      <c r="U3676" s="77"/>
      <c r="V3676" s="64"/>
      <c r="W3676" s="62"/>
      <c r="X3676" s="62"/>
    </row>
    <row r="3677" spans="21:24" x14ac:dyDescent="0.2">
      <c r="U3677" s="77"/>
      <c r="V3677" s="64"/>
      <c r="W3677" s="62"/>
      <c r="X3677" s="62"/>
    </row>
    <row r="3678" spans="21:24" x14ac:dyDescent="0.2">
      <c r="U3678" s="77"/>
      <c r="V3678" s="64"/>
      <c r="W3678" s="62"/>
      <c r="X3678" s="62"/>
    </row>
    <row r="3679" spans="21:24" x14ac:dyDescent="0.2">
      <c r="U3679" s="77"/>
      <c r="V3679" s="64"/>
      <c r="W3679" s="62"/>
      <c r="X3679" s="62"/>
    </row>
    <row r="3680" spans="21:24" x14ac:dyDescent="0.2">
      <c r="U3680" s="77"/>
      <c r="V3680" s="64"/>
      <c r="W3680" s="62"/>
      <c r="X3680" s="62"/>
    </row>
    <row r="3681" spans="21:24" x14ac:dyDescent="0.2">
      <c r="U3681" s="77"/>
      <c r="V3681" s="64"/>
      <c r="W3681" s="62"/>
      <c r="X3681" s="62"/>
    </row>
    <row r="3682" spans="21:24" x14ac:dyDescent="0.2">
      <c r="U3682" s="77"/>
      <c r="V3682" s="64"/>
      <c r="W3682" s="62"/>
      <c r="X3682" s="62"/>
    </row>
    <row r="3683" spans="21:24" x14ac:dyDescent="0.2">
      <c r="U3683" s="77"/>
      <c r="V3683" s="64"/>
      <c r="W3683" s="62"/>
      <c r="X3683" s="62"/>
    </row>
    <row r="3684" spans="21:24" x14ac:dyDescent="0.2">
      <c r="U3684" s="77"/>
      <c r="V3684" s="64"/>
      <c r="W3684" s="62"/>
      <c r="X3684" s="62"/>
    </row>
    <row r="3685" spans="21:24" x14ac:dyDescent="0.2">
      <c r="U3685" s="77"/>
      <c r="V3685" s="64"/>
      <c r="W3685" s="62"/>
      <c r="X3685" s="62"/>
    </row>
    <row r="3686" spans="21:24" x14ac:dyDescent="0.2">
      <c r="U3686" s="77"/>
      <c r="V3686" s="64"/>
      <c r="W3686" s="62"/>
      <c r="X3686" s="62"/>
    </row>
    <row r="3687" spans="21:24" x14ac:dyDescent="0.2">
      <c r="U3687" s="77"/>
      <c r="V3687" s="64"/>
      <c r="W3687" s="62"/>
      <c r="X3687" s="62"/>
    </row>
    <row r="3688" spans="21:24" x14ac:dyDescent="0.2">
      <c r="U3688" s="77"/>
      <c r="V3688" s="64"/>
      <c r="W3688" s="62"/>
      <c r="X3688" s="62"/>
    </row>
    <row r="3689" spans="21:24" x14ac:dyDescent="0.2">
      <c r="U3689" s="77"/>
      <c r="V3689" s="64"/>
      <c r="W3689" s="62"/>
      <c r="X3689" s="62"/>
    </row>
    <row r="3690" spans="21:24" x14ac:dyDescent="0.2">
      <c r="U3690" s="77"/>
      <c r="V3690" s="64"/>
      <c r="W3690" s="62"/>
      <c r="X3690" s="62"/>
    </row>
    <row r="3691" spans="21:24" x14ac:dyDescent="0.2">
      <c r="U3691" s="77"/>
      <c r="V3691" s="64"/>
      <c r="W3691" s="62"/>
      <c r="X3691" s="62"/>
    </row>
    <row r="3692" spans="21:24" x14ac:dyDescent="0.2">
      <c r="U3692" s="77"/>
      <c r="V3692" s="64"/>
      <c r="W3692" s="62"/>
      <c r="X3692" s="62"/>
    </row>
    <row r="3693" spans="21:24" x14ac:dyDescent="0.2">
      <c r="U3693" s="77"/>
      <c r="V3693" s="64"/>
      <c r="W3693" s="62"/>
      <c r="X3693" s="62"/>
    </row>
    <row r="3694" spans="21:24" x14ac:dyDescent="0.2">
      <c r="U3694" s="77"/>
      <c r="V3694" s="64"/>
      <c r="W3694" s="62"/>
      <c r="X3694" s="62"/>
    </row>
    <row r="3695" spans="21:24" x14ac:dyDescent="0.2">
      <c r="U3695" s="77"/>
      <c r="V3695" s="64"/>
      <c r="W3695" s="62"/>
      <c r="X3695" s="62"/>
    </row>
    <row r="3696" spans="21:24" x14ac:dyDescent="0.2">
      <c r="U3696" s="77"/>
      <c r="V3696" s="64"/>
      <c r="W3696" s="62"/>
      <c r="X3696" s="62"/>
    </row>
    <row r="3697" spans="21:24" x14ac:dyDescent="0.2">
      <c r="U3697" s="77"/>
      <c r="V3697" s="64"/>
      <c r="W3697" s="62"/>
      <c r="X3697" s="62"/>
    </row>
    <row r="3698" spans="21:24" x14ac:dyDescent="0.2">
      <c r="U3698" s="77"/>
      <c r="V3698" s="64"/>
      <c r="W3698" s="62"/>
      <c r="X3698" s="62"/>
    </row>
    <row r="3699" spans="21:24" x14ac:dyDescent="0.2">
      <c r="U3699" s="77"/>
      <c r="V3699" s="64"/>
      <c r="W3699" s="62"/>
      <c r="X3699" s="62"/>
    </row>
    <row r="3700" spans="21:24" x14ac:dyDescent="0.2">
      <c r="U3700" s="77"/>
      <c r="V3700" s="64"/>
      <c r="W3700" s="62"/>
      <c r="X3700" s="62"/>
    </row>
    <row r="3701" spans="21:24" x14ac:dyDescent="0.2">
      <c r="U3701" s="77"/>
      <c r="V3701" s="64"/>
      <c r="W3701" s="62"/>
      <c r="X3701" s="62"/>
    </row>
    <row r="3702" spans="21:24" x14ac:dyDescent="0.2">
      <c r="U3702" s="77"/>
      <c r="V3702" s="64"/>
      <c r="W3702" s="62"/>
      <c r="X3702" s="62"/>
    </row>
    <row r="3703" spans="21:24" x14ac:dyDescent="0.2">
      <c r="U3703" s="77"/>
      <c r="V3703" s="64"/>
      <c r="W3703" s="62"/>
      <c r="X3703" s="62"/>
    </row>
    <row r="3704" spans="21:24" x14ac:dyDescent="0.2">
      <c r="U3704" s="77"/>
      <c r="V3704" s="64"/>
      <c r="W3704" s="62"/>
      <c r="X3704" s="62"/>
    </row>
    <row r="3705" spans="21:24" x14ac:dyDescent="0.2">
      <c r="U3705" s="77"/>
      <c r="V3705" s="64"/>
      <c r="W3705" s="62"/>
      <c r="X3705" s="62"/>
    </row>
    <row r="3706" spans="21:24" x14ac:dyDescent="0.2">
      <c r="U3706" s="77"/>
      <c r="V3706" s="64"/>
      <c r="W3706" s="62"/>
      <c r="X3706" s="62"/>
    </row>
    <row r="3707" spans="21:24" x14ac:dyDescent="0.2">
      <c r="U3707" s="77"/>
      <c r="V3707" s="64"/>
      <c r="W3707" s="62"/>
      <c r="X3707" s="62"/>
    </row>
    <row r="3708" spans="21:24" x14ac:dyDescent="0.2">
      <c r="U3708" s="77"/>
      <c r="V3708" s="64"/>
      <c r="W3708" s="62"/>
      <c r="X3708" s="62"/>
    </row>
    <row r="3709" spans="21:24" x14ac:dyDescent="0.2">
      <c r="U3709" s="77"/>
      <c r="V3709" s="64"/>
      <c r="W3709" s="62"/>
      <c r="X3709" s="62"/>
    </row>
    <row r="3710" spans="21:24" x14ac:dyDescent="0.2">
      <c r="U3710" s="77"/>
      <c r="V3710" s="64"/>
      <c r="W3710" s="62"/>
      <c r="X3710" s="62"/>
    </row>
    <row r="3711" spans="21:24" x14ac:dyDescent="0.2">
      <c r="U3711" s="77"/>
      <c r="V3711" s="64"/>
      <c r="W3711" s="62"/>
      <c r="X3711" s="62"/>
    </row>
    <row r="3712" spans="21:24" x14ac:dyDescent="0.2">
      <c r="U3712" s="77"/>
      <c r="V3712" s="64"/>
      <c r="W3712" s="62"/>
      <c r="X3712" s="62"/>
    </row>
    <row r="3713" spans="21:24" x14ac:dyDescent="0.2">
      <c r="U3713" s="77"/>
      <c r="V3713" s="64"/>
      <c r="W3713" s="62"/>
      <c r="X3713" s="62"/>
    </row>
    <row r="3714" spans="21:24" x14ac:dyDescent="0.2">
      <c r="U3714" s="77"/>
      <c r="V3714" s="64"/>
      <c r="W3714" s="62"/>
      <c r="X3714" s="62"/>
    </row>
    <row r="3715" spans="21:24" x14ac:dyDescent="0.2">
      <c r="U3715" s="77"/>
      <c r="V3715" s="64"/>
      <c r="W3715" s="62"/>
      <c r="X3715" s="62"/>
    </row>
    <row r="3716" spans="21:24" x14ac:dyDescent="0.2">
      <c r="U3716" s="77"/>
      <c r="V3716" s="64"/>
      <c r="W3716" s="62"/>
      <c r="X3716" s="62"/>
    </row>
    <row r="3717" spans="21:24" x14ac:dyDescent="0.2">
      <c r="U3717" s="77"/>
      <c r="V3717" s="64"/>
      <c r="W3717" s="62"/>
      <c r="X3717" s="62"/>
    </row>
    <row r="3718" spans="21:24" x14ac:dyDescent="0.2">
      <c r="U3718" s="77"/>
      <c r="V3718" s="64"/>
      <c r="W3718" s="62"/>
      <c r="X3718" s="62"/>
    </row>
    <row r="3719" spans="21:24" x14ac:dyDescent="0.2">
      <c r="U3719" s="77"/>
      <c r="V3719" s="64"/>
      <c r="W3719" s="62"/>
      <c r="X3719" s="62"/>
    </row>
    <row r="3720" spans="21:24" x14ac:dyDescent="0.2">
      <c r="U3720" s="77"/>
      <c r="V3720" s="64"/>
      <c r="W3720" s="62"/>
      <c r="X3720" s="62"/>
    </row>
    <row r="3721" spans="21:24" x14ac:dyDescent="0.2">
      <c r="U3721" s="77"/>
      <c r="V3721" s="64"/>
      <c r="W3721" s="62"/>
      <c r="X3721" s="62"/>
    </row>
    <row r="3722" spans="21:24" x14ac:dyDescent="0.2">
      <c r="U3722" s="77"/>
      <c r="V3722" s="64"/>
      <c r="W3722" s="62"/>
      <c r="X3722" s="62"/>
    </row>
    <row r="3723" spans="21:24" x14ac:dyDescent="0.2">
      <c r="U3723" s="77"/>
      <c r="V3723" s="64"/>
      <c r="W3723" s="62"/>
      <c r="X3723" s="62"/>
    </row>
    <row r="3724" spans="21:24" x14ac:dyDescent="0.2">
      <c r="U3724" s="77"/>
      <c r="V3724" s="64"/>
      <c r="W3724" s="62"/>
      <c r="X3724" s="62"/>
    </row>
    <row r="3725" spans="21:24" x14ac:dyDescent="0.2">
      <c r="U3725" s="77"/>
      <c r="V3725" s="64"/>
      <c r="W3725" s="62"/>
      <c r="X3725" s="62"/>
    </row>
    <row r="3726" spans="21:24" x14ac:dyDescent="0.2">
      <c r="U3726" s="77"/>
      <c r="V3726" s="64"/>
      <c r="W3726" s="62"/>
      <c r="X3726" s="62"/>
    </row>
    <row r="3727" spans="21:24" x14ac:dyDescent="0.2">
      <c r="U3727" s="77"/>
      <c r="V3727" s="64"/>
      <c r="W3727" s="62"/>
      <c r="X3727" s="62"/>
    </row>
    <row r="3728" spans="21:24" x14ac:dyDescent="0.2">
      <c r="U3728" s="77"/>
      <c r="V3728" s="64"/>
      <c r="W3728" s="62"/>
      <c r="X3728" s="62"/>
    </row>
    <row r="3729" spans="21:24" x14ac:dyDescent="0.2">
      <c r="U3729" s="77"/>
      <c r="V3729" s="64"/>
      <c r="W3729" s="62"/>
      <c r="X3729" s="62"/>
    </row>
    <row r="3730" spans="21:24" x14ac:dyDescent="0.2">
      <c r="U3730" s="77"/>
      <c r="V3730" s="64"/>
      <c r="W3730" s="62"/>
      <c r="X3730" s="62"/>
    </row>
    <row r="3731" spans="21:24" x14ac:dyDescent="0.2">
      <c r="U3731" s="77"/>
      <c r="V3731" s="64"/>
      <c r="W3731" s="62"/>
      <c r="X3731" s="62"/>
    </row>
    <row r="3732" spans="21:24" x14ac:dyDescent="0.2">
      <c r="U3732" s="77"/>
      <c r="V3732" s="64"/>
      <c r="W3732" s="62"/>
      <c r="X3732" s="62"/>
    </row>
    <row r="3733" spans="21:24" x14ac:dyDescent="0.2">
      <c r="U3733" s="77"/>
      <c r="V3733" s="64"/>
      <c r="W3733" s="62"/>
      <c r="X3733" s="62"/>
    </row>
    <row r="3734" spans="21:24" x14ac:dyDescent="0.2">
      <c r="U3734" s="77"/>
      <c r="V3734" s="64"/>
      <c r="W3734" s="62"/>
      <c r="X3734" s="62"/>
    </row>
    <row r="3735" spans="21:24" x14ac:dyDescent="0.2">
      <c r="U3735" s="77"/>
      <c r="V3735" s="64"/>
      <c r="W3735" s="62"/>
      <c r="X3735" s="62"/>
    </row>
    <row r="3736" spans="21:24" x14ac:dyDescent="0.2">
      <c r="U3736" s="77"/>
      <c r="V3736" s="64"/>
      <c r="W3736" s="62"/>
      <c r="X3736" s="62"/>
    </row>
    <row r="3737" spans="21:24" x14ac:dyDescent="0.2">
      <c r="U3737" s="77"/>
      <c r="V3737" s="64"/>
      <c r="W3737" s="62"/>
      <c r="X3737" s="62"/>
    </row>
    <row r="3738" spans="21:24" x14ac:dyDescent="0.2">
      <c r="U3738" s="77"/>
      <c r="V3738" s="64"/>
      <c r="W3738" s="62"/>
      <c r="X3738" s="62"/>
    </row>
    <row r="3739" spans="21:24" x14ac:dyDescent="0.2">
      <c r="U3739" s="77"/>
      <c r="V3739" s="64"/>
      <c r="W3739" s="62"/>
      <c r="X3739" s="62"/>
    </row>
    <row r="3740" spans="21:24" x14ac:dyDescent="0.2">
      <c r="U3740" s="77"/>
      <c r="V3740" s="64"/>
      <c r="W3740" s="62"/>
      <c r="X3740" s="62"/>
    </row>
    <row r="3741" spans="21:24" x14ac:dyDescent="0.2">
      <c r="U3741" s="77"/>
      <c r="V3741" s="64"/>
      <c r="W3741" s="62"/>
      <c r="X3741" s="62"/>
    </row>
    <row r="3742" spans="21:24" x14ac:dyDescent="0.2">
      <c r="U3742" s="77"/>
      <c r="V3742" s="64"/>
      <c r="W3742" s="62"/>
      <c r="X3742" s="62"/>
    </row>
    <row r="3743" spans="21:24" x14ac:dyDescent="0.2">
      <c r="U3743" s="77"/>
      <c r="V3743" s="64"/>
      <c r="W3743" s="62"/>
      <c r="X3743" s="62"/>
    </row>
    <row r="3744" spans="21:24" x14ac:dyDescent="0.2">
      <c r="U3744" s="77"/>
      <c r="V3744" s="64"/>
      <c r="W3744" s="62"/>
      <c r="X3744" s="62"/>
    </row>
    <row r="3745" spans="21:24" x14ac:dyDescent="0.2">
      <c r="U3745" s="77"/>
      <c r="V3745" s="64"/>
      <c r="W3745" s="62"/>
      <c r="X3745" s="62"/>
    </row>
    <row r="3746" spans="21:24" x14ac:dyDescent="0.2">
      <c r="U3746" s="77"/>
      <c r="V3746" s="64"/>
      <c r="W3746" s="62"/>
      <c r="X3746" s="62"/>
    </row>
    <row r="3747" spans="21:24" x14ac:dyDescent="0.2">
      <c r="U3747" s="77"/>
      <c r="V3747" s="64"/>
      <c r="W3747" s="62"/>
      <c r="X3747" s="62"/>
    </row>
    <row r="3748" spans="21:24" x14ac:dyDescent="0.2">
      <c r="U3748" s="77"/>
      <c r="V3748" s="64"/>
      <c r="W3748" s="62"/>
      <c r="X3748" s="62"/>
    </row>
    <row r="3749" spans="21:24" x14ac:dyDescent="0.2">
      <c r="U3749" s="77"/>
      <c r="V3749" s="64"/>
      <c r="W3749" s="62"/>
      <c r="X3749" s="62"/>
    </row>
    <row r="3750" spans="21:24" x14ac:dyDescent="0.2">
      <c r="U3750" s="77"/>
      <c r="V3750" s="64"/>
      <c r="W3750" s="62"/>
      <c r="X3750" s="62"/>
    </row>
    <row r="3751" spans="21:24" x14ac:dyDescent="0.2">
      <c r="U3751" s="77"/>
      <c r="V3751" s="64"/>
      <c r="W3751" s="62"/>
      <c r="X3751" s="62"/>
    </row>
    <row r="3752" spans="21:24" x14ac:dyDescent="0.2">
      <c r="U3752" s="77"/>
      <c r="V3752" s="64"/>
      <c r="W3752" s="62"/>
      <c r="X3752" s="62"/>
    </row>
    <row r="3753" spans="21:24" x14ac:dyDescent="0.2">
      <c r="U3753" s="77"/>
      <c r="V3753" s="64"/>
      <c r="W3753" s="62"/>
      <c r="X3753" s="62"/>
    </row>
    <row r="3754" spans="21:24" x14ac:dyDescent="0.2">
      <c r="U3754" s="77"/>
      <c r="V3754" s="64"/>
      <c r="W3754" s="62"/>
      <c r="X3754" s="62"/>
    </row>
    <row r="3755" spans="21:24" x14ac:dyDescent="0.2">
      <c r="U3755" s="77"/>
      <c r="V3755" s="64"/>
      <c r="W3755" s="62"/>
      <c r="X3755" s="62"/>
    </row>
    <row r="3756" spans="21:24" x14ac:dyDescent="0.2">
      <c r="U3756" s="77"/>
      <c r="V3756" s="64"/>
      <c r="W3756" s="62"/>
      <c r="X3756" s="62"/>
    </row>
    <row r="3757" spans="21:24" x14ac:dyDescent="0.2">
      <c r="U3757" s="77"/>
      <c r="V3757" s="64"/>
      <c r="W3757" s="62"/>
      <c r="X3757" s="62"/>
    </row>
    <row r="3758" spans="21:24" x14ac:dyDescent="0.2">
      <c r="U3758" s="77"/>
      <c r="V3758" s="64"/>
      <c r="W3758" s="62"/>
      <c r="X3758" s="62"/>
    </row>
    <row r="3759" spans="21:24" x14ac:dyDescent="0.2">
      <c r="U3759" s="77"/>
      <c r="V3759" s="64"/>
      <c r="W3759" s="62"/>
      <c r="X3759" s="62"/>
    </row>
    <row r="3760" spans="21:24" x14ac:dyDescent="0.2">
      <c r="U3760" s="77"/>
      <c r="V3760" s="64"/>
      <c r="W3760" s="62"/>
      <c r="X3760" s="62"/>
    </row>
    <row r="3761" spans="21:24" x14ac:dyDescent="0.2">
      <c r="U3761" s="77"/>
      <c r="V3761" s="64"/>
      <c r="W3761" s="62"/>
      <c r="X3761" s="62"/>
    </row>
    <row r="3762" spans="21:24" x14ac:dyDescent="0.2">
      <c r="U3762" s="77"/>
      <c r="V3762" s="64"/>
      <c r="W3762" s="62"/>
      <c r="X3762" s="62"/>
    </row>
    <row r="3763" spans="21:24" x14ac:dyDescent="0.2">
      <c r="U3763" s="77"/>
      <c r="V3763" s="64"/>
      <c r="W3763" s="62"/>
      <c r="X3763" s="62"/>
    </row>
    <row r="3764" spans="21:24" x14ac:dyDescent="0.2">
      <c r="U3764" s="77"/>
      <c r="V3764" s="64"/>
      <c r="W3764" s="62"/>
      <c r="X3764" s="62"/>
    </row>
    <row r="3765" spans="21:24" x14ac:dyDescent="0.2">
      <c r="U3765" s="77"/>
      <c r="V3765" s="64"/>
      <c r="W3765" s="62"/>
      <c r="X3765" s="62"/>
    </row>
    <row r="3766" spans="21:24" x14ac:dyDescent="0.2">
      <c r="U3766" s="77"/>
      <c r="V3766" s="64"/>
      <c r="W3766" s="62"/>
      <c r="X3766" s="62"/>
    </row>
    <row r="3767" spans="21:24" x14ac:dyDescent="0.2">
      <c r="U3767" s="77"/>
      <c r="V3767" s="64"/>
      <c r="W3767" s="62"/>
      <c r="X3767" s="62"/>
    </row>
    <row r="3768" spans="21:24" x14ac:dyDescent="0.2">
      <c r="U3768" s="77"/>
      <c r="V3768" s="64"/>
      <c r="W3768" s="62"/>
      <c r="X3768" s="62"/>
    </row>
    <row r="3769" spans="21:24" x14ac:dyDescent="0.2">
      <c r="U3769" s="77"/>
      <c r="V3769" s="64"/>
      <c r="W3769" s="62"/>
      <c r="X3769" s="62"/>
    </row>
    <row r="3770" spans="21:24" x14ac:dyDescent="0.2">
      <c r="U3770" s="77"/>
      <c r="V3770" s="64"/>
      <c r="W3770" s="62"/>
      <c r="X3770" s="62"/>
    </row>
    <row r="3771" spans="21:24" x14ac:dyDescent="0.2">
      <c r="U3771" s="77"/>
      <c r="V3771" s="64"/>
      <c r="W3771" s="62"/>
      <c r="X3771" s="62"/>
    </row>
    <row r="3772" spans="21:24" x14ac:dyDescent="0.2">
      <c r="U3772" s="77"/>
      <c r="V3772" s="64"/>
      <c r="W3772" s="62"/>
      <c r="X3772" s="62"/>
    </row>
    <row r="3773" spans="21:24" x14ac:dyDescent="0.2">
      <c r="U3773" s="77"/>
      <c r="V3773" s="64"/>
      <c r="W3773" s="62"/>
      <c r="X3773" s="62"/>
    </row>
    <row r="3774" spans="21:24" x14ac:dyDescent="0.2">
      <c r="U3774" s="77"/>
      <c r="V3774" s="64"/>
      <c r="W3774" s="62"/>
      <c r="X3774" s="62"/>
    </row>
    <row r="3775" spans="21:24" x14ac:dyDescent="0.2">
      <c r="U3775" s="77"/>
      <c r="V3775" s="64"/>
      <c r="W3775" s="62"/>
      <c r="X3775" s="62"/>
    </row>
    <row r="3776" spans="21:24" x14ac:dyDescent="0.2">
      <c r="U3776" s="77"/>
      <c r="V3776" s="64"/>
      <c r="W3776" s="62"/>
      <c r="X3776" s="62"/>
    </row>
    <row r="3777" spans="21:24" x14ac:dyDescent="0.2">
      <c r="U3777" s="77"/>
      <c r="V3777" s="64"/>
      <c r="W3777" s="62"/>
      <c r="X3777" s="62"/>
    </row>
    <row r="3778" spans="21:24" x14ac:dyDescent="0.2">
      <c r="U3778" s="77"/>
      <c r="V3778" s="64"/>
      <c r="W3778" s="62"/>
      <c r="X3778" s="62"/>
    </row>
    <row r="3779" spans="21:24" x14ac:dyDescent="0.2">
      <c r="U3779" s="77"/>
      <c r="V3779" s="64"/>
      <c r="W3779" s="62"/>
      <c r="X3779" s="62"/>
    </row>
    <row r="3780" spans="21:24" x14ac:dyDescent="0.2">
      <c r="U3780" s="77"/>
      <c r="V3780" s="64"/>
      <c r="W3780" s="62"/>
      <c r="X3780" s="62"/>
    </row>
    <row r="3781" spans="21:24" x14ac:dyDescent="0.2">
      <c r="U3781" s="77"/>
      <c r="V3781" s="64"/>
      <c r="W3781" s="62"/>
      <c r="X3781" s="62"/>
    </row>
    <row r="3782" spans="21:24" x14ac:dyDescent="0.2">
      <c r="U3782" s="77"/>
      <c r="V3782" s="64"/>
      <c r="W3782" s="62"/>
      <c r="X3782" s="62"/>
    </row>
    <row r="3783" spans="21:24" x14ac:dyDescent="0.2">
      <c r="U3783" s="77"/>
      <c r="V3783" s="64"/>
      <c r="W3783" s="62"/>
      <c r="X3783" s="62"/>
    </row>
    <row r="3784" spans="21:24" x14ac:dyDescent="0.2">
      <c r="U3784" s="77"/>
      <c r="V3784" s="64"/>
      <c r="W3784" s="62"/>
      <c r="X3784" s="62"/>
    </row>
    <row r="3785" spans="21:24" x14ac:dyDescent="0.2">
      <c r="U3785" s="77"/>
      <c r="V3785" s="64"/>
      <c r="W3785" s="62"/>
      <c r="X3785" s="62"/>
    </row>
    <row r="3786" spans="21:24" x14ac:dyDescent="0.2">
      <c r="U3786" s="77"/>
      <c r="V3786" s="64"/>
      <c r="W3786" s="62"/>
      <c r="X3786" s="62"/>
    </row>
    <row r="3787" spans="21:24" x14ac:dyDescent="0.2">
      <c r="U3787" s="77"/>
      <c r="V3787" s="64"/>
      <c r="W3787" s="62"/>
      <c r="X3787" s="62"/>
    </row>
    <row r="3788" spans="21:24" x14ac:dyDescent="0.2">
      <c r="U3788" s="77"/>
      <c r="V3788" s="64"/>
      <c r="W3788" s="62"/>
      <c r="X3788" s="62"/>
    </row>
    <row r="3789" spans="21:24" x14ac:dyDescent="0.2">
      <c r="U3789" s="77"/>
      <c r="V3789" s="64"/>
      <c r="W3789" s="62"/>
      <c r="X3789" s="62"/>
    </row>
    <row r="3790" spans="21:24" x14ac:dyDescent="0.2">
      <c r="U3790" s="77"/>
      <c r="V3790" s="64"/>
      <c r="W3790" s="62"/>
      <c r="X3790" s="62"/>
    </row>
    <row r="3791" spans="21:24" x14ac:dyDescent="0.2">
      <c r="U3791" s="77"/>
      <c r="V3791" s="64"/>
      <c r="W3791" s="62"/>
      <c r="X3791" s="62"/>
    </row>
    <row r="3792" spans="21:24" x14ac:dyDescent="0.2">
      <c r="U3792" s="77"/>
      <c r="V3792" s="64"/>
      <c r="W3792" s="62"/>
      <c r="X3792" s="62"/>
    </row>
    <row r="3793" spans="21:24" x14ac:dyDescent="0.2">
      <c r="U3793" s="77"/>
      <c r="V3793" s="64"/>
      <c r="W3793" s="62"/>
      <c r="X3793" s="62"/>
    </row>
    <row r="3794" spans="21:24" x14ac:dyDescent="0.2">
      <c r="U3794" s="77"/>
      <c r="V3794" s="64"/>
      <c r="W3794" s="62"/>
      <c r="X3794" s="62"/>
    </row>
    <row r="3795" spans="21:24" x14ac:dyDescent="0.2">
      <c r="U3795" s="77"/>
      <c r="V3795" s="64"/>
      <c r="W3795" s="62"/>
      <c r="X3795" s="62"/>
    </row>
    <row r="3796" spans="21:24" x14ac:dyDescent="0.2">
      <c r="U3796" s="77"/>
      <c r="V3796" s="64"/>
      <c r="W3796" s="62"/>
      <c r="X3796" s="62"/>
    </row>
    <row r="3797" spans="21:24" x14ac:dyDescent="0.2">
      <c r="U3797" s="77"/>
      <c r="V3797" s="64"/>
      <c r="W3797" s="62"/>
      <c r="X3797" s="62"/>
    </row>
    <row r="3798" spans="21:24" x14ac:dyDescent="0.2">
      <c r="U3798" s="77"/>
      <c r="V3798" s="64"/>
      <c r="W3798" s="62"/>
      <c r="X3798" s="62"/>
    </row>
    <row r="3799" spans="21:24" x14ac:dyDescent="0.2">
      <c r="U3799" s="77"/>
      <c r="V3799" s="64"/>
      <c r="W3799" s="62"/>
      <c r="X3799" s="62"/>
    </row>
    <row r="3800" spans="21:24" x14ac:dyDescent="0.2">
      <c r="U3800" s="77"/>
      <c r="V3800" s="64"/>
      <c r="W3800" s="62"/>
      <c r="X3800" s="62"/>
    </row>
    <row r="3801" spans="21:24" x14ac:dyDescent="0.2">
      <c r="U3801" s="77"/>
      <c r="V3801" s="64"/>
      <c r="W3801" s="62"/>
      <c r="X3801" s="62"/>
    </row>
    <row r="3802" spans="21:24" x14ac:dyDescent="0.2">
      <c r="U3802" s="77"/>
      <c r="V3802" s="64"/>
      <c r="W3802" s="62"/>
      <c r="X3802" s="62"/>
    </row>
    <row r="3803" spans="21:24" x14ac:dyDescent="0.2">
      <c r="U3803" s="77"/>
      <c r="V3803" s="64"/>
      <c r="W3803" s="62"/>
      <c r="X3803" s="62"/>
    </row>
    <row r="3804" spans="21:24" x14ac:dyDescent="0.2">
      <c r="U3804" s="77"/>
      <c r="V3804" s="64"/>
      <c r="W3804" s="62"/>
      <c r="X3804" s="62"/>
    </row>
    <row r="3805" spans="21:24" x14ac:dyDescent="0.2">
      <c r="U3805" s="77"/>
      <c r="V3805" s="64"/>
      <c r="W3805" s="62"/>
      <c r="X3805" s="62"/>
    </row>
    <row r="3806" spans="21:24" x14ac:dyDescent="0.2">
      <c r="U3806" s="77"/>
      <c r="V3806" s="64"/>
      <c r="W3806" s="62"/>
      <c r="X3806" s="62"/>
    </row>
    <row r="3807" spans="21:24" x14ac:dyDescent="0.2">
      <c r="U3807" s="77"/>
      <c r="V3807" s="64"/>
      <c r="W3807" s="62"/>
      <c r="X3807" s="62"/>
    </row>
    <row r="3808" spans="21:24" x14ac:dyDescent="0.2">
      <c r="U3808" s="77"/>
      <c r="V3808" s="64"/>
      <c r="W3808" s="62"/>
      <c r="X3808" s="62"/>
    </row>
    <row r="3809" spans="21:24" x14ac:dyDescent="0.2">
      <c r="U3809" s="77"/>
      <c r="V3809" s="64"/>
      <c r="W3809" s="62"/>
      <c r="X3809" s="62"/>
    </row>
    <row r="3810" spans="21:24" x14ac:dyDescent="0.2">
      <c r="U3810" s="77"/>
      <c r="V3810" s="64"/>
      <c r="W3810" s="62"/>
      <c r="X3810" s="62"/>
    </row>
    <row r="3811" spans="21:24" x14ac:dyDescent="0.2">
      <c r="U3811" s="77"/>
      <c r="V3811" s="64"/>
      <c r="W3811" s="62"/>
      <c r="X3811" s="62"/>
    </row>
    <row r="3812" spans="21:24" x14ac:dyDescent="0.2">
      <c r="U3812" s="77"/>
      <c r="V3812" s="64"/>
      <c r="W3812" s="62"/>
      <c r="X3812" s="62"/>
    </row>
    <row r="3813" spans="21:24" x14ac:dyDescent="0.2">
      <c r="U3813" s="77"/>
      <c r="V3813" s="64"/>
      <c r="W3813" s="62"/>
      <c r="X3813" s="62"/>
    </row>
    <row r="3814" spans="21:24" x14ac:dyDescent="0.2">
      <c r="U3814" s="77"/>
      <c r="V3814" s="64"/>
      <c r="W3814" s="62"/>
      <c r="X3814" s="62"/>
    </row>
    <row r="3815" spans="21:24" x14ac:dyDescent="0.2">
      <c r="U3815" s="77"/>
      <c r="V3815" s="64"/>
      <c r="W3815" s="62"/>
      <c r="X3815" s="62"/>
    </row>
    <row r="3816" spans="21:24" x14ac:dyDescent="0.2">
      <c r="U3816" s="77"/>
      <c r="V3816" s="64"/>
      <c r="W3816" s="62"/>
      <c r="X3816" s="62"/>
    </row>
    <row r="3817" spans="21:24" x14ac:dyDescent="0.2">
      <c r="U3817" s="77"/>
      <c r="V3817" s="64"/>
      <c r="W3817" s="62"/>
      <c r="X3817" s="62"/>
    </row>
    <row r="3818" spans="21:24" x14ac:dyDescent="0.2">
      <c r="U3818" s="77"/>
      <c r="V3818" s="64"/>
      <c r="W3818" s="62"/>
      <c r="X3818" s="62"/>
    </row>
    <row r="3819" spans="21:24" x14ac:dyDescent="0.2">
      <c r="U3819" s="77"/>
      <c r="V3819" s="64"/>
      <c r="W3819" s="62"/>
      <c r="X3819" s="62"/>
    </row>
    <row r="3820" spans="21:24" x14ac:dyDescent="0.2">
      <c r="U3820" s="77"/>
      <c r="V3820" s="64"/>
      <c r="W3820" s="62"/>
      <c r="X3820" s="62"/>
    </row>
    <row r="3821" spans="21:24" x14ac:dyDescent="0.2">
      <c r="U3821" s="77"/>
      <c r="V3821" s="64"/>
      <c r="W3821" s="62"/>
      <c r="X3821" s="62"/>
    </row>
    <row r="3822" spans="21:24" x14ac:dyDescent="0.2">
      <c r="U3822" s="77"/>
      <c r="V3822" s="64"/>
      <c r="W3822" s="62"/>
      <c r="X3822" s="62"/>
    </row>
    <row r="3823" spans="21:24" x14ac:dyDescent="0.2">
      <c r="U3823" s="77"/>
      <c r="V3823" s="64"/>
      <c r="W3823" s="62"/>
      <c r="X3823" s="62"/>
    </row>
    <row r="3824" spans="21:24" x14ac:dyDescent="0.2">
      <c r="U3824" s="77"/>
      <c r="V3824" s="64"/>
      <c r="W3824" s="62"/>
      <c r="X3824" s="62"/>
    </row>
    <row r="3825" spans="21:24" x14ac:dyDescent="0.2">
      <c r="U3825" s="77"/>
      <c r="V3825" s="64"/>
      <c r="W3825" s="62"/>
      <c r="X3825" s="62"/>
    </row>
    <row r="3826" spans="21:24" x14ac:dyDescent="0.2">
      <c r="U3826" s="77"/>
      <c r="V3826" s="64"/>
      <c r="W3826" s="62"/>
      <c r="X3826" s="62"/>
    </row>
    <row r="3827" spans="21:24" x14ac:dyDescent="0.2">
      <c r="U3827" s="77"/>
      <c r="V3827" s="64"/>
      <c r="W3827" s="62"/>
      <c r="X3827" s="62"/>
    </row>
    <row r="3828" spans="21:24" x14ac:dyDescent="0.2">
      <c r="U3828" s="77"/>
      <c r="V3828" s="64"/>
      <c r="W3828" s="62"/>
      <c r="X3828" s="62"/>
    </row>
    <row r="3829" spans="21:24" x14ac:dyDescent="0.2">
      <c r="U3829" s="77"/>
      <c r="V3829" s="64"/>
      <c r="W3829" s="62"/>
      <c r="X3829" s="62"/>
    </row>
    <row r="3830" spans="21:24" x14ac:dyDescent="0.2">
      <c r="U3830" s="77"/>
      <c r="V3830" s="64"/>
      <c r="W3830" s="62"/>
      <c r="X3830" s="62"/>
    </row>
    <row r="3831" spans="21:24" x14ac:dyDescent="0.2">
      <c r="U3831" s="77"/>
      <c r="V3831" s="64"/>
      <c r="W3831" s="62"/>
      <c r="X3831" s="62"/>
    </row>
    <row r="3832" spans="21:24" x14ac:dyDescent="0.2">
      <c r="U3832" s="77"/>
      <c r="V3832" s="64"/>
      <c r="W3832" s="62"/>
      <c r="X3832" s="62"/>
    </row>
    <row r="3833" spans="21:24" x14ac:dyDescent="0.2">
      <c r="U3833" s="77"/>
      <c r="V3833" s="64"/>
      <c r="W3833" s="62"/>
      <c r="X3833" s="62"/>
    </row>
    <row r="3834" spans="21:24" x14ac:dyDescent="0.2">
      <c r="U3834" s="77"/>
      <c r="V3834" s="64"/>
      <c r="W3834" s="62"/>
      <c r="X3834" s="62"/>
    </row>
    <row r="3835" spans="21:24" x14ac:dyDescent="0.2">
      <c r="U3835" s="77"/>
      <c r="V3835" s="64"/>
      <c r="W3835" s="62"/>
      <c r="X3835" s="62"/>
    </row>
    <row r="3836" spans="21:24" x14ac:dyDescent="0.2">
      <c r="U3836" s="77"/>
      <c r="V3836" s="64"/>
      <c r="W3836" s="62"/>
      <c r="X3836" s="62"/>
    </row>
    <row r="3837" spans="21:24" x14ac:dyDescent="0.2">
      <c r="U3837" s="77"/>
      <c r="V3837" s="64"/>
      <c r="W3837" s="62"/>
      <c r="X3837" s="62"/>
    </row>
    <row r="3838" spans="21:24" x14ac:dyDescent="0.2">
      <c r="U3838" s="77"/>
      <c r="V3838" s="64"/>
      <c r="W3838" s="62"/>
      <c r="X3838" s="62"/>
    </row>
    <row r="3839" spans="21:24" x14ac:dyDescent="0.2">
      <c r="U3839" s="77"/>
      <c r="V3839" s="64"/>
      <c r="W3839" s="62"/>
      <c r="X3839" s="62"/>
    </row>
    <row r="3840" spans="21:24" x14ac:dyDescent="0.2">
      <c r="U3840" s="77"/>
      <c r="V3840" s="64"/>
      <c r="W3840" s="62"/>
      <c r="X3840" s="62"/>
    </row>
    <row r="3841" spans="21:24" x14ac:dyDescent="0.2">
      <c r="U3841" s="77"/>
      <c r="V3841" s="64"/>
      <c r="W3841" s="62"/>
      <c r="X3841" s="62"/>
    </row>
    <row r="3842" spans="21:24" x14ac:dyDescent="0.2">
      <c r="U3842" s="77"/>
      <c r="V3842" s="64"/>
      <c r="W3842" s="62"/>
      <c r="X3842" s="62"/>
    </row>
    <row r="3843" spans="21:24" x14ac:dyDescent="0.2">
      <c r="U3843" s="77"/>
      <c r="V3843" s="64"/>
      <c r="W3843" s="62"/>
      <c r="X3843" s="62"/>
    </row>
    <row r="3844" spans="21:24" x14ac:dyDescent="0.2">
      <c r="U3844" s="77"/>
      <c r="V3844" s="64"/>
      <c r="W3844" s="62"/>
      <c r="X3844" s="62"/>
    </row>
    <row r="3845" spans="21:24" x14ac:dyDescent="0.2">
      <c r="U3845" s="77"/>
      <c r="V3845" s="64"/>
      <c r="W3845" s="62"/>
      <c r="X3845" s="62"/>
    </row>
    <row r="3846" spans="21:24" x14ac:dyDescent="0.2">
      <c r="U3846" s="77"/>
      <c r="V3846" s="64"/>
      <c r="W3846" s="62"/>
      <c r="X3846" s="62"/>
    </row>
    <row r="3847" spans="21:24" x14ac:dyDescent="0.2">
      <c r="U3847" s="77"/>
      <c r="V3847" s="64"/>
      <c r="W3847" s="62"/>
      <c r="X3847" s="62"/>
    </row>
    <row r="3848" spans="21:24" x14ac:dyDescent="0.2">
      <c r="U3848" s="77"/>
      <c r="V3848" s="64"/>
      <c r="W3848" s="62"/>
      <c r="X3848" s="62"/>
    </row>
    <row r="3849" spans="21:24" x14ac:dyDescent="0.2">
      <c r="U3849" s="77"/>
      <c r="V3849" s="64"/>
      <c r="W3849" s="62"/>
      <c r="X3849" s="62"/>
    </row>
    <row r="3850" spans="21:24" x14ac:dyDescent="0.2">
      <c r="U3850" s="77"/>
      <c r="V3850" s="64"/>
      <c r="W3850" s="62"/>
      <c r="X3850" s="62"/>
    </row>
    <row r="3851" spans="21:24" x14ac:dyDescent="0.2">
      <c r="U3851" s="77"/>
      <c r="V3851" s="64"/>
      <c r="W3851" s="62"/>
      <c r="X3851" s="62"/>
    </row>
    <row r="3852" spans="21:24" x14ac:dyDescent="0.2">
      <c r="U3852" s="77"/>
      <c r="V3852" s="64"/>
      <c r="W3852" s="62"/>
      <c r="X3852" s="62"/>
    </row>
    <row r="3853" spans="21:24" x14ac:dyDescent="0.2">
      <c r="U3853" s="77"/>
      <c r="V3853" s="64"/>
      <c r="W3853" s="62"/>
      <c r="X3853" s="62"/>
    </row>
    <row r="3854" spans="21:24" x14ac:dyDescent="0.2">
      <c r="U3854" s="77"/>
      <c r="V3854" s="64"/>
      <c r="W3854" s="62"/>
      <c r="X3854" s="62"/>
    </row>
    <row r="3855" spans="21:24" x14ac:dyDescent="0.2">
      <c r="U3855" s="77"/>
      <c r="V3855" s="64"/>
      <c r="W3855" s="62"/>
      <c r="X3855" s="62"/>
    </row>
    <row r="3856" spans="21:24" x14ac:dyDescent="0.2">
      <c r="U3856" s="77"/>
      <c r="V3856" s="64"/>
      <c r="W3856" s="62"/>
      <c r="X3856" s="62"/>
    </row>
    <row r="3857" spans="21:24" x14ac:dyDescent="0.2">
      <c r="U3857" s="77"/>
      <c r="V3857" s="64"/>
      <c r="W3857" s="62"/>
      <c r="X3857" s="62"/>
    </row>
    <row r="3858" spans="21:24" x14ac:dyDescent="0.2">
      <c r="U3858" s="77"/>
      <c r="V3858" s="64"/>
      <c r="W3858" s="62"/>
      <c r="X3858" s="62"/>
    </row>
    <row r="3859" spans="21:24" x14ac:dyDescent="0.2">
      <c r="U3859" s="77"/>
      <c r="V3859" s="64"/>
      <c r="W3859" s="62"/>
      <c r="X3859" s="62"/>
    </row>
    <row r="3860" spans="21:24" x14ac:dyDescent="0.2">
      <c r="U3860" s="77"/>
      <c r="V3860" s="64"/>
      <c r="W3860" s="62"/>
      <c r="X3860" s="62"/>
    </row>
    <row r="3861" spans="21:24" x14ac:dyDescent="0.2">
      <c r="U3861" s="77"/>
      <c r="V3861" s="64"/>
      <c r="W3861" s="62"/>
      <c r="X3861" s="62"/>
    </row>
    <row r="3862" spans="21:24" x14ac:dyDescent="0.2">
      <c r="U3862" s="77"/>
      <c r="V3862" s="64"/>
      <c r="W3862" s="62"/>
      <c r="X3862" s="62"/>
    </row>
    <row r="3863" spans="21:24" x14ac:dyDescent="0.2">
      <c r="U3863" s="77"/>
      <c r="V3863" s="64"/>
      <c r="W3863" s="62"/>
      <c r="X3863" s="62"/>
    </row>
    <row r="3864" spans="21:24" x14ac:dyDescent="0.2">
      <c r="U3864" s="77"/>
      <c r="V3864" s="64"/>
      <c r="W3864" s="62"/>
      <c r="X3864" s="62"/>
    </row>
    <row r="3865" spans="21:24" x14ac:dyDescent="0.2">
      <c r="U3865" s="77"/>
      <c r="V3865" s="64"/>
      <c r="W3865" s="62"/>
      <c r="X3865" s="62"/>
    </row>
    <row r="3866" spans="21:24" x14ac:dyDescent="0.2">
      <c r="U3866" s="77"/>
      <c r="V3866" s="64"/>
      <c r="W3866" s="62"/>
      <c r="X3866" s="62"/>
    </row>
    <row r="3867" spans="21:24" x14ac:dyDescent="0.2">
      <c r="U3867" s="77"/>
      <c r="V3867" s="64"/>
      <c r="W3867" s="62"/>
      <c r="X3867" s="62"/>
    </row>
    <row r="3868" spans="21:24" x14ac:dyDescent="0.2">
      <c r="U3868" s="77"/>
      <c r="V3868" s="64"/>
      <c r="W3868" s="62"/>
      <c r="X3868" s="62"/>
    </row>
    <row r="3869" spans="21:24" x14ac:dyDescent="0.2">
      <c r="U3869" s="77"/>
      <c r="V3869" s="64"/>
      <c r="W3869" s="62"/>
      <c r="X3869" s="62"/>
    </row>
    <row r="3870" spans="21:24" x14ac:dyDescent="0.2">
      <c r="U3870" s="77"/>
      <c r="V3870" s="64"/>
      <c r="W3870" s="62"/>
      <c r="X3870" s="62"/>
    </row>
    <row r="3871" spans="21:24" x14ac:dyDescent="0.2">
      <c r="U3871" s="77"/>
      <c r="V3871" s="64"/>
      <c r="W3871" s="62"/>
      <c r="X3871" s="62"/>
    </row>
    <row r="3872" spans="21:24" x14ac:dyDescent="0.2">
      <c r="U3872" s="77"/>
      <c r="V3872" s="64"/>
      <c r="W3872" s="62"/>
      <c r="X3872" s="62"/>
    </row>
    <row r="3873" spans="21:24" x14ac:dyDescent="0.2">
      <c r="U3873" s="77"/>
      <c r="V3873" s="64"/>
      <c r="W3873" s="62"/>
      <c r="X3873" s="62"/>
    </row>
    <row r="3874" spans="21:24" x14ac:dyDescent="0.2">
      <c r="U3874" s="77"/>
      <c r="V3874" s="64"/>
      <c r="W3874" s="62"/>
      <c r="X3874" s="62"/>
    </row>
    <row r="3875" spans="21:24" x14ac:dyDescent="0.2">
      <c r="U3875" s="77"/>
      <c r="V3875" s="64"/>
      <c r="W3875" s="62"/>
      <c r="X3875" s="62"/>
    </row>
    <row r="3876" spans="21:24" x14ac:dyDescent="0.2">
      <c r="U3876" s="77"/>
      <c r="V3876" s="64"/>
      <c r="W3876" s="62"/>
      <c r="X3876" s="62"/>
    </row>
    <row r="3877" spans="21:24" x14ac:dyDescent="0.2">
      <c r="U3877" s="77"/>
      <c r="V3877" s="64"/>
      <c r="W3877" s="62"/>
      <c r="X3877" s="62"/>
    </row>
    <row r="3878" spans="21:24" x14ac:dyDescent="0.2">
      <c r="U3878" s="77"/>
      <c r="V3878" s="64"/>
      <c r="W3878" s="62"/>
      <c r="X3878" s="62"/>
    </row>
    <row r="3879" spans="21:24" x14ac:dyDescent="0.2">
      <c r="U3879" s="77"/>
      <c r="V3879" s="64"/>
      <c r="W3879" s="62"/>
      <c r="X3879" s="62"/>
    </row>
    <row r="3880" spans="21:24" x14ac:dyDescent="0.2">
      <c r="U3880" s="77"/>
      <c r="V3880" s="64"/>
      <c r="W3880" s="62"/>
      <c r="X3880" s="62"/>
    </row>
    <row r="3881" spans="21:24" x14ac:dyDescent="0.2">
      <c r="U3881" s="77"/>
      <c r="V3881" s="64"/>
      <c r="W3881" s="62"/>
      <c r="X3881" s="62"/>
    </row>
    <row r="3882" spans="21:24" x14ac:dyDescent="0.2">
      <c r="U3882" s="77"/>
      <c r="V3882" s="64"/>
      <c r="W3882" s="62"/>
      <c r="X3882" s="62"/>
    </row>
    <row r="3883" spans="21:24" x14ac:dyDescent="0.2">
      <c r="U3883" s="77"/>
      <c r="V3883" s="64"/>
      <c r="W3883" s="62"/>
      <c r="X3883" s="62"/>
    </row>
    <row r="3884" spans="21:24" x14ac:dyDescent="0.2">
      <c r="U3884" s="77"/>
      <c r="V3884" s="64"/>
      <c r="W3884" s="62"/>
      <c r="X3884" s="62"/>
    </row>
    <row r="3885" spans="21:24" x14ac:dyDescent="0.2">
      <c r="U3885" s="77"/>
      <c r="V3885" s="64"/>
      <c r="W3885" s="62"/>
      <c r="X3885" s="62"/>
    </row>
    <row r="3886" spans="21:24" x14ac:dyDescent="0.2">
      <c r="U3886" s="77"/>
      <c r="V3886" s="64"/>
      <c r="W3886" s="62"/>
      <c r="X3886" s="62"/>
    </row>
    <row r="3887" spans="21:24" x14ac:dyDescent="0.2">
      <c r="U3887" s="77"/>
      <c r="V3887" s="64"/>
      <c r="W3887" s="62"/>
      <c r="X3887" s="62"/>
    </row>
    <row r="3888" spans="21:24" x14ac:dyDescent="0.2">
      <c r="U3888" s="77"/>
      <c r="V3888" s="64"/>
      <c r="W3888" s="62"/>
      <c r="X3888" s="62"/>
    </row>
    <row r="3889" spans="21:24" x14ac:dyDescent="0.2">
      <c r="U3889" s="77"/>
      <c r="V3889" s="64"/>
      <c r="W3889" s="62"/>
      <c r="X3889" s="62"/>
    </row>
    <row r="3890" spans="21:24" x14ac:dyDescent="0.2">
      <c r="U3890" s="77"/>
      <c r="V3890" s="64"/>
      <c r="W3890" s="62"/>
      <c r="X3890" s="62"/>
    </row>
    <row r="3891" spans="21:24" x14ac:dyDescent="0.2">
      <c r="U3891" s="77"/>
      <c r="V3891" s="64"/>
      <c r="W3891" s="62"/>
      <c r="X3891" s="62"/>
    </row>
    <row r="3892" spans="21:24" x14ac:dyDescent="0.2">
      <c r="U3892" s="77"/>
      <c r="V3892" s="64"/>
      <c r="W3892" s="62"/>
      <c r="X3892" s="62"/>
    </row>
    <row r="3893" spans="21:24" x14ac:dyDescent="0.2">
      <c r="U3893" s="77"/>
      <c r="V3893" s="64"/>
      <c r="W3893" s="62"/>
      <c r="X3893" s="62"/>
    </row>
    <row r="3894" spans="21:24" x14ac:dyDescent="0.2">
      <c r="U3894" s="77"/>
      <c r="V3894" s="64"/>
      <c r="W3894" s="62"/>
      <c r="X3894" s="62"/>
    </row>
    <row r="3895" spans="21:24" x14ac:dyDescent="0.2">
      <c r="U3895" s="77"/>
      <c r="V3895" s="64"/>
      <c r="W3895" s="62"/>
      <c r="X3895" s="62"/>
    </row>
    <row r="3896" spans="21:24" x14ac:dyDescent="0.2">
      <c r="U3896" s="77"/>
      <c r="V3896" s="64"/>
      <c r="W3896" s="62"/>
      <c r="X3896" s="62"/>
    </row>
    <row r="3897" spans="21:24" x14ac:dyDescent="0.2">
      <c r="U3897" s="77"/>
      <c r="V3897" s="64"/>
      <c r="W3897" s="62"/>
      <c r="X3897" s="62"/>
    </row>
    <row r="3898" spans="21:24" x14ac:dyDescent="0.2">
      <c r="U3898" s="77"/>
      <c r="V3898" s="64"/>
      <c r="W3898" s="62"/>
      <c r="X3898" s="62"/>
    </row>
    <row r="3899" spans="21:24" x14ac:dyDescent="0.2">
      <c r="U3899" s="77"/>
      <c r="V3899" s="64"/>
      <c r="W3899" s="62"/>
      <c r="X3899" s="62"/>
    </row>
    <row r="3900" spans="21:24" x14ac:dyDescent="0.2">
      <c r="U3900" s="77"/>
      <c r="V3900" s="64"/>
      <c r="W3900" s="62"/>
      <c r="X3900" s="62"/>
    </row>
    <row r="3901" spans="21:24" x14ac:dyDescent="0.2">
      <c r="U3901" s="77"/>
      <c r="V3901" s="64"/>
      <c r="W3901" s="62"/>
      <c r="X3901" s="62"/>
    </row>
    <row r="3902" spans="21:24" x14ac:dyDescent="0.2">
      <c r="U3902" s="77"/>
      <c r="V3902" s="64"/>
      <c r="W3902" s="62"/>
      <c r="X3902" s="62"/>
    </row>
    <row r="3903" spans="21:24" x14ac:dyDescent="0.2">
      <c r="U3903" s="77"/>
      <c r="V3903" s="64"/>
      <c r="W3903" s="62"/>
      <c r="X3903" s="62"/>
    </row>
    <row r="3904" spans="21:24" x14ac:dyDescent="0.2">
      <c r="U3904" s="77"/>
      <c r="V3904" s="64"/>
      <c r="W3904" s="62"/>
      <c r="X3904" s="62"/>
    </row>
    <row r="3905" spans="21:24" x14ac:dyDescent="0.2">
      <c r="U3905" s="77"/>
      <c r="V3905" s="64"/>
      <c r="W3905" s="62"/>
      <c r="X3905" s="62"/>
    </row>
    <row r="3906" spans="21:24" x14ac:dyDescent="0.2">
      <c r="U3906" s="77"/>
      <c r="V3906" s="64"/>
      <c r="W3906" s="62"/>
      <c r="X3906" s="62"/>
    </row>
    <row r="3907" spans="21:24" x14ac:dyDescent="0.2">
      <c r="U3907" s="77"/>
      <c r="V3907" s="64"/>
      <c r="W3907" s="62"/>
      <c r="X3907" s="62"/>
    </row>
    <row r="3908" spans="21:24" x14ac:dyDescent="0.2">
      <c r="U3908" s="77"/>
      <c r="V3908" s="64"/>
      <c r="W3908" s="62"/>
      <c r="X3908" s="62"/>
    </row>
    <row r="3909" spans="21:24" x14ac:dyDescent="0.2">
      <c r="U3909" s="77"/>
      <c r="V3909" s="64"/>
      <c r="W3909" s="62"/>
      <c r="X3909" s="62"/>
    </row>
    <row r="3910" spans="21:24" x14ac:dyDescent="0.2">
      <c r="U3910" s="77"/>
      <c r="V3910" s="64"/>
      <c r="W3910" s="62"/>
      <c r="X3910" s="62"/>
    </row>
    <row r="3911" spans="21:24" x14ac:dyDescent="0.2">
      <c r="U3911" s="77"/>
      <c r="V3911" s="64"/>
      <c r="W3911" s="62"/>
      <c r="X3911" s="62"/>
    </row>
    <row r="3912" spans="21:24" x14ac:dyDescent="0.2">
      <c r="U3912" s="77"/>
      <c r="V3912" s="64"/>
      <c r="W3912" s="62"/>
      <c r="X3912" s="62"/>
    </row>
    <row r="3913" spans="21:24" x14ac:dyDescent="0.2">
      <c r="U3913" s="77"/>
      <c r="V3913" s="64"/>
      <c r="W3913" s="62"/>
      <c r="X3913" s="62"/>
    </row>
    <row r="3914" spans="21:24" x14ac:dyDescent="0.2">
      <c r="U3914" s="77"/>
      <c r="V3914" s="64"/>
      <c r="W3914" s="62"/>
      <c r="X3914" s="62"/>
    </row>
    <row r="3915" spans="21:24" x14ac:dyDescent="0.2">
      <c r="U3915" s="77"/>
      <c r="V3915" s="64"/>
      <c r="W3915" s="62"/>
      <c r="X3915" s="62"/>
    </row>
    <row r="3916" spans="21:24" x14ac:dyDescent="0.2">
      <c r="U3916" s="77"/>
      <c r="V3916" s="64"/>
      <c r="W3916" s="62"/>
      <c r="X3916" s="62"/>
    </row>
    <row r="3917" spans="21:24" x14ac:dyDescent="0.2">
      <c r="U3917" s="77"/>
      <c r="V3917" s="64"/>
      <c r="W3917" s="62"/>
      <c r="X3917" s="62"/>
    </row>
    <row r="3918" spans="21:24" x14ac:dyDescent="0.2">
      <c r="U3918" s="77"/>
      <c r="V3918" s="64"/>
      <c r="W3918" s="62"/>
      <c r="X3918" s="62"/>
    </row>
    <row r="3919" spans="21:24" x14ac:dyDescent="0.2">
      <c r="U3919" s="77"/>
      <c r="V3919" s="64"/>
      <c r="W3919" s="62"/>
      <c r="X3919" s="62"/>
    </row>
    <row r="3920" spans="21:24" x14ac:dyDescent="0.2">
      <c r="U3920" s="77"/>
      <c r="V3920" s="64"/>
      <c r="W3920" s="62"/>
      <c r="X3920" s="62"/>
    </row>
    <row r="3921" spans="21:24" x14ac:dyDescent="0.2">
      <c r="U3921" s="77"/>
      <c r="V3921" s="64"/>
      <c r="W3921" s="62"/>
      <c r="X3921" s="62"/>
    </row>
    <row r="3922" spans="21:24" x14ac:dyDescent="0.2">
      <c r="U3922" s="77"/>
      <c r="V3922" s="64"/>
      <c r="W3922" s="62"/>
      <c r="X3922" s="62"/>
    </row>
    <row r="3923" spans="21:24" x14ac:dyDescent="0.2">
      <c r="U3923" s="77"/>
      <c r="V3923" s="64"/>
      <c r="W3923" s="62"/>
      <c r="X3923" s="62"/>
    </row>
    <row r="3924" spans="21:24" x14ac:dyDescent="0.2">
      <c r="U3924" s="77"/>
      <c r="V3924" s="64"/>
      <c r="W3924" s="62"/>
      <c r="X3924" s="62"/>
    </row>
    <row r="3925" spans="21:24" x14ac:dyDescent="0.2">
      <c r="U3925" s="77"/>
      <c r="V3925" s="64"/>
      <c r="W3925" s="62"/>
      <c r="X3925" s="62"/>
    </row>
    <row r="3926" spans="21:24" x14ac:dyDescent="0.2">
      <c r="U3926" s="77"/>
      <c r="V3926" s="64"/>
      <c r="W3926" s="62"/>
      <c r="X3926" s="62"/>
    </row>
    <row r="3927" spans="21:24" x14ac:dyDescent="0.2">
      <c r="U3927" s="77"/>
      <c r="V3927" s="64"/>
      <c r="W3927" s="62"/>
      <c r="X3927" s="62"/>
    </row>
    <row r="3928" spans="21:24" x14ac:dyDescent="0.2">
      <c r="U3928" s="77"/>
      <c r="V3928" s="64"/>
      <c r="W3928" s="62"/>
      <c r="X3928" s="62"/>
    </row>
    <row r="3929" spans="21:24" x14ac:dyDescent="0.2">
      <c r="U3929" s="77"/>
      <c r="V3929" s="64"/>
      <c r="W3929" s="62"/>
      <c r="X3929" s="62"/>
    </row>
    <row r="3930" spans="21:24" x14ac:dyDescent="0.2">
      <c r="U3930" s="77"/>
      <c r="V3930" s="64"/>
      <c r="W3930" s="62"/>
      <c r="X3930" s="62"/>
    </row>
    <row r="3931" spans="21:24" x14ac:dyDescent="0.2">
      <c r="U3931" s="77"/>
      <c r="V3931" s="64"/>
      <c r="W3931" s="62"/>
      <c r="X3931" s="62"/>
    </row>
    <row r="3932" spans="21:24" x14ac:dyDescent="0.2">
      <c r="U3932" s="77"/>
      <c r="V3932" s="64"/>
      <c r="W3932" s="62"/>
      <c r="X3932" s="62"/>
    </row>
    <row r="3933" spans="21:24" x14ac:dyDescent="0.2">
      <c r="U3933" s="77"/>
      <c r="V3933" s="64"/>
      <c r="W3933" s="62"/>
      <c r="X3933" s="62"/>
    </row>
    <row r="3934" spans="21:24" x14ac:dyDescent="0.2">
      <c r="U3934" s="77"/>
      <c r="V3934" s="64"/>
      <c r="W3934" s="62"/>
      <c r="X3934" s="62"/>
    </row>
    <row r="3935" spans="21:24" x14ac:dyDescent="0.2">
      <c r="U3935" s="77"/>
      <c r="V3935" s="64"/>
      <c r="W3935" s="62"/>
      <c r="X3935" s="62"/>
    </row>
    <row r="3936" spans="21:24" x14ac:dyDescent="0.2">
      <c r="U3936" s="77"/>
      <c r="V3936" s="64"/>
      <c r="W3936" s="62"/>
      <c r="X3936" s="62"/>
    </row>
    <row r="3937" spans="21:24" x14ac:dyDescent="0.2">
      <c r="U3937" s="77"/>
      <c r="V3937" s="64"/>
      <c r="W3937" s="62"/>
      <c r="X3937" s="62"/>
    </row>
    <row r="3938" spans="21:24" x14ac:dyDescent="0.2">
      <c r="U3938" s="77"/>
      <c r="V3938" s="64"/>
      <c r="W3938" s="62"/>
      <c r="X3938" s="62"/>
    </row>
    <row r="3939" spans="21:24" x14ac:dyDescent="0.2">
      <c r="U3939" s="77"/>
      <c r="V3939" s="64"/>
      <c r="W3939" s="62"/>
      <c r="X3939" s="62"/>
    </row>
    <row r="3940" spans="21:24" x14ac:dyDescent="0.2">
      <c r="U3940" s="77"/>
      <c r="V3940" s="64"/>
      <c r="W3940" s="62"/>
      <c r="X3940" s="62"/>
    </row>
    <row r="3941" spans="21:24" x14ac:dyDescent="0.2">
      <c r="U3941" s="77"/>
      <c r="V3941" s="64"/>
      <c r="W3941" s="62"/>
      <c r="X3941" s="62"/>
    </row>
    <row r="3942" spans="21:24" x14ac:dyDescent="0.2">
      <c r="U3942" s="77"/>
      <c r="V3942" s="64"/>
      <c r="W3942" s="62"/>
      <c r="X3942" s="62"/>
    </row>
    <row r="3943" spans="21:24" x14ac:dyDescent="0.2">
      <c r="U3943" s="77"/>
      <c r="V3943" s="64"/>
      <c r="W3943" s="62"/>
      <c r="X3943" s="62"/>
    </row>
    <row r="3944" spans="21:24" x14ac:dyDescent="0.2">
      <c r="U3944" s="77"/>
      <c r="V3944" s="64"/>
      <c r="W3944" s="62"/>
      <c r="X3944" s="62"/>
    </row>
    <row r="3945" spans="21:24" x14ac:dyDescent="0.2">
      <c r="U3945" s="77"/>
      <c r="V3945" s="64"/>
      <c r="W3945" s="62"/>
      <c r="X3945" s="62"/>
    </row>
    <row r="3946" spans="21:24" x14ac:dyDescent="0.2">
      <c r="U3946" s="77"/>
      <c r="V3946" s="64"/>
      <c r="W3946" s="62"/>
      <c r="X3946" s="62"/>
    </row>
    <row r="3947" spans="21:24" x14ac:dyDescent="0.2">
      <c r="U3947" s="77"/>
      <c r="V3947" s="64"/>
      <c r="W3947" s="62"/>
      <c r="X3947" s="62"/>
    </row>
    <row r="3948" spans="21:24" x14ac:dyDescent="0.2">
      <c r="U3948" s="77"/>
      <c r="V3948" s="64"/>
      <c r="W3948" s="62"/>
      <c r="X3948" s="62"/>
    </row>
  </sheetData>
  <sheetProtection sheet="1" objects="1" scenarios="1"/>
  <mergeCells count="1">
    <mergeCell ref="A1:J1"/>
  </mergeCells>
  <conditionalFormatting sqref="G11:G25">
    <cfRule type="cellIs" dxfId="844" priority="12" stopIfTrue="1" operator="between">
      <formula>"r3"</formula>
      <formula>"r4"</formula>
    </cfRule>
    <cfRule type="cellIs" dxfId="843" priority="13" stopIfTrue="1" operator="between">
      <formula>"r5"</formula>
      <formula>"r6"</formula>
    </cfRule>
    <cfRule type="cellIs" dxfId="842" priority="14" stopIfTrue="1" operator="between">
      <formula>"r1"</formula>
      <formula>"r2"</formula>
    </cfRule>
  </conditionalFormatting>
  <conditionalFormatting sqref="H11:I25">
    <cfRule type="containsText" dxfId="841" priority="11" stopIfTrue="1" operator="containsText" text="X">
      <formula>NOT(ISERROR(SEARCH("X",H11)))</formula>
    </cfRule>
  </conditionalFormatting>
  <conditionalFormatting sqref="F11:F25">
    <cfRule type="expression" dxfId="840" priority="10">
      <formula>OR(H11="x",I11="x")</formula>
    </cfRule>
  </conditionalFormatting>
  <conditionalFormatting sqref="E11:E25">
    <cfRule type="expression" dxfId="839" priority="9">
      <formula>OR(H11="x",I11="x")</formula>
    </cfRule>
  </conditionalFormatting>
  <conditionalFormatting sqref="C11:D25">
    <cfRule type="expression" dxfId="838" priority="15">
      <formula>OR(H11="x",I11="x")</formula>
    </cfRule>
  </conditionalFormatting>
  <conditionalFormatting sqref="A11:B25">
    <cfRule type="expression" dxfId="837" priority="16">
      <formula>OR(I11="x",H11="x")</formula>
    </cfRule>
  </conditionalFormatting>
  <conditionalFormatting sqref="G3:G10">
    <cfRule type="cellIs" dxfId="836" priority="4" stopIfTrue="1" operator="between">
      <formula>"r3"</formula>
      <formula>"r4"</formula>
    </cfRule>
    <cfRule type="cellIs" dxfId="835" priority="5" stopIfTrue="1" operator="between">
      <formula>"r5"</formula>
      <formula>"r6"</formula>
    </cfRule>
    <cfRule type="cellIs" dxfId="834" priority="6" stopIfTrue="1" operator="between">
      <formula>"r1"</formula>
      <formula>"r2"</formula>
    </cfRule>
  </conditionalFormatting>
  <conditionalFormatting sqref="H3:I10">
    <cfRule type="containsText" dxfId="833" priority="3" stopIfTrue="1" operator="containsText" text="X">
      <formula>NOT(ISERROR(SEARCH("X",H3)))</formula>
    </cfRule>
  </conditionalFormatting>
  <conditionalFormatting sqref="F3:F10">
    <cfRule type="expression" dxfId="832" priority="2">
      <formula>OR(H3="x",I3="x")</formula>
    </cfRule>
  </conditionalFormatting>
  <conditionalFormatting sqref="E3:E10">
    <cfRule type="expression" dxfId="831" priority="1">
      <formula>OR(H3="x",I3="x")</formula>
    </cfRule>
  </conditionalFormatting>
  <conditionalFormatting sqref="C3:D10">
    <cfRule type="expression" dxfId="830" priority="7">
      <formula>OR(H3="x",I3="x")</formula>
    </cfRule>
  </conditionalFormatting>
  <conditionalFormatting sqref="A3:B10">
    <cfRule type="expression" dxfId="829" priority="8">
      <formula>OR(I3="x",H3="x")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1">
    <tabColor rgb="FFFFC000"/>
    <pageSetUpPr fitToPage="1"/>
  </sheetPr>
  <dimension ref="A1:AT133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5" width="5.7109375" style="85" customWidth="1"/>
    <col min="26" max="26" width="4.85546875" style="85" customWidth="1"/>
    <col min="27" max="27" width="4.28515625" style="85" customWidth="1"/>
    <col min="28" max="28" width="9.140625" style="85" customWidth="1"/>
    <col min="29" max="29" width="6.5703125" style="85" customWidth="1"/>
    <col min="30" max="30" width="6.28515625" style="85" customWidth="1"/>
    <col min="31" max="31" width="13.5703125" style="85" customWidth="1"/>
    <col min="32" max="32" width="12.7109375" style="85" customWidth="1"/>
    <col min="33" max="33" width="15" style="85" customWidth="1"/>
    <col min="34" max="34" width="0.28515625" style="85" customWidth="1"/>
    <col min="35" max="35" width="11.5703125" style="85" customWidth="1"/>
    <col min="36" max="36" width="14.5703125" style="85" customWidth="1"/>
    <col min="37" max="16384" width="11.42578125" style="85"/>
  </cols>
  <sheetData>
    <row r="1" spans="1:39" ht="21" x14ac:dyDescent="0.3">
      <c r="A1" s="865">
        <f ca="1">TODAY()</f>
        <v>45613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M1" s="144"/>
    </row>
    <row r="2" spans="1:39" ht="18" x14ac:dyDescent="0.35">
      <c r="A2" s="117" t="s">
        <v>4748</v>
      </c>
      <c r="F2" s="85" t="s">
        <v>1</v>
      </c>
    </row>
    <row r="3" spans="1:39" ht="21" customHeight="1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7.25" customHeight="1" thickBot="1" x14ac:dyDescent="0.4">
      <c r="A5" s="885" t="s">
        <v>8</v>
      </c>
      <c r="B5" s="104"/>
      <c r="C5" s="341"/>
      <c r="D5" s="845">
        <v>1027</v>
      </c>
      <c r="E5" s="877"/>
      <c r="F5" s="530"/>
      <c r="G5" s="552"/>
      <c r="H5" s="341"/>
      <c r="I5" s="914"/>
      <c r="J5" s="915"/>
      <c r="K5" s="530"/>
      <c r="L5" s="340"/>
      <c r="M5" s="341"/>
      <c r="N5" s="843"/>
      <c r="O5" s="844"/>
      <c r="P5" s="531"/>
      <c r="Q5" s="340"/>
      <c r="R5" s="341"/>
      <c r="S5" s="843"/>
      <c r="T5" s="844"/>
      <c r="U5" s="532"/>
      <c r="V5" s="340"/>
      <c r="W5" s="341"/>
      <c r="X5" s="856"/>
      <c r="Y5" s="857"/>
      <c r="Z5" s="675"/>
      <c r="AA5" s="104"/>
      <c r="AB5" s="85" t="s">
        <v>2</v>
      </c>
      <c r="AE5" s="194">
        <v>1001</v>
      </c>
      <c r="AF5" s="669"/>
      <c r="AG5" s="476"/>
      <c r="AI5" s="458" t="s">
        <v>9</v>
      </c>
      <c r="AJ5" s="196" t="s">
        <v>10</v>
      </c>
      <c r="AK5" s="197"/>
    </row>
    <row r="6" spans="1:39" ht="18" customHeight="1" thickBot="1" x14ac:dyDescent="0.4">
      <c r="A6" s="885"/>
      <c r="B6" s="104"/>
      <c r="C6" s="1280"/>
      <c r="D6" s="1281"/>
      <c r="E6" s="984"/>
      <c r="F6" s="1201"/>
      <c r="G6" s="340"/>
      <c r="H6" s="1293"/>
      <c r="I6" s="1294"/>
      <c r="J6" s="984"/>
      <c r="K6" s="1290"/>
      <c r="L6" s="687"/>
      <c r="M6" s="914"/>
      <c r="N6" s="1015"/>
      <c r="O6" s="984"/>
      <c r="P6" s="1290"/>
      <c r="Q6" s="558"/>
      <c r="R6" s="914"/>
      <c r="S6" s="1015"/>
      <c r="T6" s="992"/>
      <c r="U6" s="993"/>
      <c r="V6" s="558"/>
      <c r="W6" s="1291"/>
      <c r="X6" s="1292"/>
      <c r="Y6" s="1288"/>
      <c r="Z6" s="1289"/>
      <c r="AA6" s="104"/>
      <c r="AE6" s="198">
        <v>1015</v>
      </c>
      <c r="AF6" s="477"/>
      <c r="AG6" s="478"/>
      <c r="AJ6" s="200" t="s">
        <v>11</v>
      </c>
      <c r="AK6" s="479"/>
    </row>
    <row r="7" spans="1:39" ht="18" customHeight="1" x14ac:dyDescent="0.35">
      <c r="A7" s="886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>
        <v>1019</v>
      </c>
      <c r="AF7" s="484"/>
      <c r="AG7" s="478"/>
      <c r="AJ7" s="203" t="s">
        <v>12</v>
      </c>
      <c r="AK7" s="322"/>
    </row>
    <row r="8" spans="1:39" ht="5.0999999999999996" customHeight="1" thickBot="1" x14ac:dyDescent="0.4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20.25" thickBot="1" x14ac:dyDescent="0.4">
      <c r="A9" s="900" t="s">
        <v>13</v>
      </c>
      <c r="B9" s="104"/>
      <c r="C9" s="352"/>
      <c r="D9" s="856">
        <v>1003</v>
      </c>
      <c r="E9" s="857"/>
      <c r="F9" s="346"/>
      <c r="G9" s="344"/>
      <c r="H9" s="345">
        <v>9104</v>
      </c>
      <c r="I9" s="856">
        <v>1018</v>
      </c>
      <c r="J9" s="857"/>
      <c r="K9" s="595">
        <v>9</v>
      </c>
      <c r="L9" s="344"/>
      <c r="M9" s="345">
        <f>$AB$39</f>
        <v>9204</v>
      </c>
      <c r="N9" s="843"/>
      <c r="O9" s="878"/>
      <c r="P9" s="595">
        <v>6</v>
      </c>
      <c r="Q9" s="344"/>
      <c r="R9" s="345">
        <f>$AB$36</f>
        <v>9202</v>
      </c>
      <c r="S9" s="856"/>
      <c r="T9" s="904"/>
      <c r="U9" s="595">
        <v>3</v>
      </c>
      <c r="V9" s="344"/>
      <c r="W9" s="345">
        <f>$AB$35</f>
        <v>9101</v>
      </c>
      <c r="X9" s="856"/>
      <c r="Y9" s="904"/>
      <c r="Z9" s="595">
        <v>2</v>
      </c>
      <c r="AA9" s="117"/>
      <c r="AB9" s="127"/>
      <c r="AC9" s="87"/>
      <c r="AE9" s="194"/>
      <c r="AF9" s="489"/>
      <c r="AG9" s="478"/>
      <c r="AJ9" s="490" t="s">
        <v>15</v>
      </c>
      <c r="AK9" s="318"/>
    </row>
    <row r="10" spans="1:39" ht="18.75" thickBot="1" x14ac:dyDescent="0.4">
      <c r="A10" s="900"/>
      <c r="B10" s="104"/>
      <c r="C10" s="1280"/>
      <c r="D10" s="1281"/>
      <c r="E10" s="971"/>
      <c r="F10" s="1278"/>
      <c r="G10" s="347"/>
      <c r="H10" s="992">
        <f>$AC$42</f>
        <v>0.22222222222222221</v>
      </c>
      <c r="I10" s="993"/>
      <c r="J10" s="992">
        <f>$AF$42</f>
        <v>5.9027777777777783E-2</v>
      </c>
      <c r="K10" s="993"/>
      <c r="L10" s="347"/>
      <c r="M10" s="992">
        <f>$AC$39</f>
        <v>0.20972222222222223</v>
      </c>
      <c r="N10" s="993"/>
      <c r="O10" s="992">
        <f>$AF$39</f>
        <v>0.89097222222222217</v>
      </c>
      <c r="P10" s="993"/>
      <c r="Q10" s="347"/>
      <c r="R10" s="992">
        <f>$AC$36</f>
        <v>0.19722222222222222</v>
      </c>
      <c r="S10" s="993"/>
      <c r="T10" s="992">
        <f>$AF$36</f>
        <v>5.4166666666666669E-2</v>
      </c>
      <c r="U10" s="993"/>
      <c r="V10" s="347"/>
      <c r="W10" s="992">
        <f>$AC$35</f>
        <v>0.19166666666666665</v>
      </c>
      <c r="X10" s="993"/>
      <c r="Y10" s="992">
        <f>$AF$35</f>
        <v>3.7499999999999999E-2</v>
      </c>
      <c r="Z10" s="993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 x14ac:dyDescent="0.35">
      <c r="A11" s="886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0999999999999996" customHeight="1" thickBot="1" x14ac:dyDescent="0.4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 x14ac:dyDescent="0.4">
      <c r="A13" s="885" t="s">
        <v>18</v>
      </c>
      <c r="B13" s="104"/>
      <c r="C13" s="352"/>
      <c r="D13" s="856">
        <v>1028</v>
      </c>
      <c r="E13" s="857"/>
      <c r="F13" s="346"/>
      <c r="G13" s="344"/>
      <c r="H13" s="345">
        <f>$AB$46</f>
        <v>9207</v>
      </c>
      <c r="I13" s="1295"/>
      <c r="J13" s="1296"/>
      <c r="K13" s="595">
        <v>13</v>
      </c>
      <c r="L13" s="344"/>
      <c r="M13" s="345">
        <f>$AB$41</f>
        <v>9205</v>
      </c>
      <c r="N13" s="843"/>
      <c r="O13" s="878"/>
      <c r="P13" s="595">
        <v>8</v>
      </c>
      <c r="Q13" s="344"/>
      <c r="R13" s="345">
        <f>$AB$38</f>
        <v>9203</v>
      </c>
      <c r="S13" s="843"/>
      <c r="T13" s="844"/>
      <c r="U13" s="595">
        <v>5</v>
      </c>
      <c r="V13" s="344"/>
      <c r="W13" s="345">
        <f>$AB$34</f>
        <v>9201</v>
      </c>
      <c r="X13" s="843"/>
      <c r="Y13" s="844"/>
      <c r="Z13" s="595">
        <v>1</v>
      </c>
      <c r="AA13" s="104"/>
      <c r="AB13" s="127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 x14ac:dyDescent="0.4">
      <c r="A14" s="885"/>
      <c r="B14" s="104"/>
      <c r="C14" s="1301"/>
      <c r="D14" s="1302"/>
      <c r="E14" s="971"/>
      <c r="F14" s="1278"/>
      <c r="G14" s="347"/>
      <c r="H14" s="992">
        <f>$AC$46</f>
        <v>0.23819444444444446</v>
      </c>
      <c r="I14" s="1279"/>
      <c r="J14" s="992">
        <f>$AF$46</f>
        <v>6.018518518518519E-4</v>
      </c>
      <c r="K14" s="993"/>
      <c r="L14" s="347"/>
      <c r="M14" s="992">
        <f>$AC$41</f>
        <v>0.22013888888888888</v>
      </c>
      <c r="N14" s="993"/>
      <c r="O14" s="992">
        <f>$AF$41</f>
        <v>0.91319444444444453</v>
      </c>
      <c r="P14" s="993"/>
      <c r="Q14" s="347"/>
      <c r="R14" s="992">
        <f>$AC38</f>
        <v>0.20625000000000002</v>
      </c>
      <c r="S14" s="1279"/>
      <c r="T14" s="992">
        <f>$AF$38</f>
        <v>3.4027777777777775E-2</v>
      </c>
      <c r="U14" s="993"/>
      <c r="V14" s="347"/>
      <c r="W14" s="992">
        <f>$AC$34</f>
        <v>0.17847222222222223</v>
      </c>
      <c r="X14" s="993"/>
      <c r="Y14" s="992">
        <f>$AF$34</f>
        <v>5.8333333333333327E-2</v>
      </c>
      <c r="Z14" s="993"/>
      <c r="AA14" s="399"/>
      <c r="AB14" s="85" t="s">
        <v>2</v>
      </c>
      <c r="AE14" s="198"/>
      <c r="AF14" s="502"/>
      <c r="AG14" s="502"/>
      <c r="AI14"/>
      <c r="AJ14" s="493"/>
      <c r="AK14" s="318"/>
    </row>
    <row r="15" spans="1:39" ht="18" customHeight="1" x14ac:dyDescent="0.35">
      <c r="A15" s="886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0999999999999996" customHeight="1" thickBot="1" x14ac:dyDescent="0.4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.75" thickBot="1" x14ac:dyDescent="0.4">
      <c r="A17" s="900" t="s">
        <v>22</v>
      </c>
      <c r="B17" s="104"/>
      <c r="C17" s="352"/>
      <c r="D17" s="843">
        <v>1006</v>
      </c>
      <c r="E17" s="878"/>
      <c r="F17" s="342"/>
      <c r="G17" s="344"/>
      <c r="H17" s="352"/>
      <c r="I17" s="856"/>
      <c r="J17" s="857"/>
      <c r="K17" s="346"/>
      <c r="M17" s="345">
        <f>$AB$54</f>
        <v>9211</v>
      </c>
      <c r="N17" s="856"/>
      <c r="O17" s="904"/>
      <c r="P17" s="595">
        <v>21</v>
      </c>
      <c r="R17" s="345">
        <f>$AB$50</f>
        <v>9209</v>
      </c>
      <c r="S17" s="856"/>
      <c r="T17" s="904"/>
      <c r="U17" s="595">
        <v>17</v>
      </c>
      <c r="V17" s="344"/>
      <c r="W17" s="345">
        <f>$AB$47</f>
        <v>9107</v>
      </c>
      <c r="X17" s="856"/>
      <c r="Y17" s="904"/>
      <c r="Z17" s="595">
        <v>14</v>
      </c>
      <c r="AA17" s="117"/>
      <c r="AF17" s="534"/>
      <c r="AG17" s="534"/>
      <c r="AH17" s="535"/>
      <c r="AI17"/>
      <c r="AJ17" s="490" t="s">
        <v>243</v>
      </c>
      <c r="AK17" s="506"/>
    </row>
    <row r="18" spans="1:37" ht="16.5" customHeight="1" thickBot="1" x14ac:dyDescent="0.4">
      <c r="A18" s="900"/>
      <c r="B18" s="104"/>
      <c r="C18" s="1301"/>
      <c r="D18" s="1302"/>
      <c r="E18" s="1299"/>
      <c r="F18" s="1300"/>
      <c r="G18" s="347"/>
      <c r="H18" s="914"/>
      <c r="I18" s="1015"/>
      <c r="J18" s="971"/>
      <c r="K18" s="1278"/>
      <c r="M18" s="992">
        <f>$AC$54</f>
        <v>0.27638888888888885</v>
      </c>
      <c r="N18" s="993"/>
      <c r="O18" s="992">
        <f>$AF$54</f>
        <v>4.2835648148148144E-2</v>
      </c>
      <c r="P18" s="993"/>
      <c r="R18" s="992">
        <f>$AC$50</f>
        <v>0.25208333333333333</v>
      </c>
      <c r="S18" s="993"/>
      <c r="T18" s="992">
        <f>$AF$50</f>
        <v>1.0215277777777778</v>
      </c>
      <c r="U18" s="993"/>
      <c r="V18" s="347"/>
      <c r="W18" s="992">
        <f>$AC$47</f>
        <v>0.2388888888888889</v>
      </c>
      <c r="X18" s="993"/>
      <c r="Y18" s="992">
        <f>$AF$47</f>
        <v>2.8472222222222222E-2</v>
      </c>
      <c r="Z18" s="993"/>
      <c r="AA18" s="104"/>
      <c r="AF18"/>
      <c r="AG18" s="850" t="s">
        <v>28</v>
      </c>
      <c r="AH18" s="851"/>
      <c r="AI18"/>
      <c r="AJ18" s="493"/>
      <c r="AK18" s="318"/>
    </row>
    <row r="19" spans="1:37" ht="18.75" customHeight="1" thickBot="1" x14ac:dyDescent="0.4">
      <c r="A19" s="886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F19"/>
      <c r="AG19" s="424"/>
      <c r="AH19" s="292"/>
      <c r="AI19"/>
      <c r="AJ19" s="497"/>
      <c r="AK19" s="324"/>
    </row>
    <row r="20" spans="1:37" ht="6.6" customHeight="1" thickBot="1" x14ac:dyDescent="0.4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</v>
      </c>
      <c r="AD20" s="674"/>
      <c r="AE20" s="31"/>
      <c r="AF20"/>
      <c r="AG20"/>
      <c r="AH20" s="1"/>
      <c r="AI20"/>
      <c r="AJ20" s="486"/>
      <c r="AK20" s="486"/>
    </row>
    <row r="21" spans="1:37" ht="18" customHeight="1" thickBot="1" x14ac:dyDescent="0.4">
      <c r="A21" s="885" t="s">
        <v>27</v>
      </c>
      <c r="B21" s="104"/>
      <c r="C21" s="332"/>
      <c r="D21" s="856"/>
      <c r="E21" s="904"/>
      <c r="F21" s="346"/>
      <c r="G21" s="344"/>
      <c r="H21" s="348">
        <f>$AB$45</f>
        <v>9106</v>
      </c>
      <c r="I21" s="856">
        <v>1002</v>
      </c>
      <c r="J21" s="904"/>
      <c r="K21" s="595">
        <v>12</v>
      </c>
      <c r="L21" s="344"/>
      <c r="M21" s="348">
        <f>$AB$43</f>
        <v>9206</v>
      </c>
      <c r="N21" s="856">
        <v>1004</v>
      </c>
      <c r="O21" s="904"/>
      <c r="P21" s="595">
        <v>10</v>
      </c>
      <c r="R21" s="348">
        <f>$AB$40</f>
        <v>9103</v>
      </c>
      <c r="S21" s="856"/>
      <c r="T21" s="904"/>
      <c r="U21" s="595">
        <v>7</v>
      </c>
      <c r="V21" s="344"/>
      <c r="W21" s="348">
        <f>$AB$37</f>
        <v>9102</v>
      </c>
      <c r="X21" s="856"/>
      <c r="Y21" s="904"/>
      <c r="Z21" s="595">
        <v>4</v>
      </c>
      <c r="AA21" s="104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 x14ac:dyDescent="0.4">
      <c r="A22" s="885"/>
      <c r="B22" s="104"/>
      <c r="C22" s="1280"/>
      <c r="D22" s="1281"/>
      <c r="E22" s="1282"/>
      <c r="F22" s="1283"/>
      <c r="G22" s="347"/>
      <c r="H22" s="992">
        <f>$AC$45</f>
        <v>0.23333333333333331</v>
      </c>
      <c r="I22" s="1279"/>
      <c r="J22" s="992">
        <f>$AF$45</f>
        <v>0.88124999999999998</v>
      </c>
      <c r="K22" s="993"/>
      <c r="L22" s="347"/>
      <c r="M22" s="1284">
        <f>$AC$43</f>
        <v>0.22500000000000001</v>
      </c>
      <c r="N22" s="1285"/>
      <c r="O22" s="992">
        <f>$AF$43</f>
        <v>0.85069444444444453</v>
      </c>
      <c r="P22" s="993"/>
      <c r="R22" s="992">
        <v>9102</v>
      </c>
      <c r="S22" s="993"/>
      <c r="T22" s="992">
        <f>$AF$40</f>
        <v>0.81527777777777777</v>
      </c>
      <c r="U22" s="993"/>
      <c r="V22" s="347"/>
      <c r="W22" s="992">
        <f>$AC$37</f>
        <v>0.20555555555555557</v>
      </c>
      <c r="X22" s="993"/>
      <c r="Y22" s="992">
        <f>$AF$37</f>
        <v>0.80763888888888891</v>
      </c>
      <c r="Z22" s="993"/>
      <c r="AA22" s="104"/>
      <c r="AF22">
        <f>COUNTA(D5,I5,N5,D9,S5,X5,I9,N9,S9,X9,D13,I13,N13,S13,X13,D17,I17,N17,S17,X17,D21,I21,N21,S21,X21,D25,I25,N25,S25,X25,D29,I29,N29,S29,X29,AE5:AE7,AE9:AE11,AE13:AE15,AF5,AG5:AG7,AG9:AG11,AF14,AG14)</f>
        <v>13</v>
      </c>
      <c r="AG22"/>
      <c r="AH22" s="1"/>
      <c r="AI22"/>
      <c r="AJ22" s="493"/>
      <c r="AK22" s="318"/>
    </row>
    <row r="23" spans="1:37" ht="18" customHeight="1" x14ac:dyDescent="0.35">
      <c r="A23" s="886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 x14ac:dyDescent="0.4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 x14ac:dyDescent="0.4">
      <c r="A25" s="900" t="s">
        <v>30</v>
      </c>
      <c r="B25" s="104"/>
      <c r="C25" s="352"/>
      <c r="D25" s="856">
        <v>1031</v>
      </c>
      <c r="E25" s="857"/>
      <c r="F25" s="346"/>
      <c r="G25" s="344"/>
      <c r="H25" s="348">
        <f>$AB$52</f>
        <v>9110</v>
      </c>
      <c r="I25" s="856">
        <v>1020</v>
      </c>
      <c r="J25" s="904"/>
      <c r="K25" s="595">
        <v>20</v>
      </c>
      <c r="L25" s="344"/>
      <c r="M25" s="348">
        <f>$AB$53</f>
        <v>9210</v>
      </c>
      <c r="N25" s="856"/>
      <c r="O25" s="904"/>
      <c r="P25" s="595">
        <v>19</v>
      </c>
      <c r="Q25" s="344"/>
      <c r="R25" s="348">
        <f>$AB$51</f>
        <v>9109</v>
      </c>
      <c r="S25" s="1297"/>
      <c r="T25" s="1298"/>
      <c r="U25" s="595">
        <v>18</v>
      </c>
      <c r="V25" s="344"/>
      <c r="W25" s="348">
        <v>9208</v>
      </c>
      <c r="X25" s="843"/>
      <c r="Y25" s="878"/>
      <c r="Z25" s="595">
        <v>15</v>
      </c>
      <c r="AA25" s="104"/>
      <c r="AG25" s="1"/>
      <c r="AH25" s="1"/>
      <c r="AI25"/>
      <c r="AJ25" s="509" t="s">
        <v>32</v>
      </c>
      <c r="AK25" s="1005"/>
    </row>
    <row r="26" spans="1:37" ht="18" customHeight="1" thickBot="1" x14ac:dyDescent="0.4">
      <c r="A26" s="900"/>
      <c r="B26" s="104"/>
      <c r="C26" s="1286"/>
      <c r="D26" s="1287"/>
      <c r="E26" s="971"/>
      <c r="F26" s="1278"/>
      <c r="G26" s="347"/>
      <c r="H26" s="992">
        <v>0.27361111111111108</v>
      </c>
      <c r="I26" s="1279"/>
      <c r="J26" s="992">
        <v>0.8305555555555556</v>
      </c>
      <c r="K26" s="993"/>
      <c r="L26" s="376"/>
      <c r="M26" s="992">
        <f>$AC$53</f>
        <v>0.26111111111111113</v>
      </c>
      <c r="N26" s="1279"/>
      <c r="O26" s="992">
        <f>$AF$53</f>
        <v>0.88958333333333339</v>
      </c>
      <c r="P26" s="993"/>
      <c r="Q26" s="376"/>
      <c r="R26" s="992">
        <f>$AC$51</f>
        <v>0.25763888888888892</v>
      </c>
      <c r="S26" s="993"/>
      <c r="T26" s="992">
        <f>$AF$51</f>
        <v>0.90763888888888899</v>
      </c>
      <c r="U26" s="993"/>
      <c r="V26" s="347"/>
      <c r="W26" s="992">
        <f>$AC$48</f>
        <v>0.24652777777777779</v>
      </c>
      <c r="X26" s="1279"/>
      <c r="Y26" s="992">
        <f>$AF$48</f>
        <v>0.86249999999999993</v>
      </c>
      <c r="Z26" s="993"/>
      <c r="AA26" s="104"/>
      <c r="AI26"/>
      <c r="AJ26" s="510" t="s">
        <v>33</v>
      </c>
      <c r="AK26" s="1006"/>
    </row>
    <row r="27" spans="1:37" ht="18" customHeight="1" x14ac:dyDescent="0.35">
      <c r="A27" s="886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F27" s="85" t="s">
        <v>70</v>
      </c>
      <c r="AI27"/>
      <c r="AJ27" s="511"/>
      <c r="AK27" s="324"/>
    </row>
    <row r="28" spans="1:37" ht="6" customHeight="1" thickBot="1" x14ac:dyDescent="0.4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 x14ac:dyDescent="0.5">
      <c r="A29" s="885" t="s">
        <v>35</v>
      </c>
      <c r="B29" s="104"/>
      <c r="C29" s="377"/>
      <c r="D29" s="856">
        <v>1030</v>
      </c>
      <c r="E29" s="904"/>
      <c r="F29" s="346"/>
      <c r="G29" s="344"/>
      <c r="H29" s="377"/>
      <c r="I29" s="845"/>
      <c r="J29" s="877"/>
      <c r="K29" s="686"/>
      <c r="L29" s="344"/>
      <c r="M29" s="352"/>
      <c r="N29" s="856"/>
      <c r="O29" s="857"/>
      <c r="P29" s="353"/>
      <c r="Q29" s="344"/>
      <c r="R29" s="147">
        <f>$AB$49</f>
        <v>9108</v>
      </c>
      <c r="S29" s="843"/>
      <c r="T29" s="878"/>
      <c r="U29" s="595">
        <v>16</v>
      </c>
      <c r="V29" s="344"/>
      <c r="W29" s="351">
        <f>$AB$44</f>
        <v>9105</v>
      </c>
      <c r="X29" s="843"/>
      <c r="Y29" s="844"/>
      <c r="Z29" s="595">
        <v>11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 x14ac:dyDescent="0.4">
      <c r="A30" s="885"/>
      <c r="B30" s="104"/>
      <c r="C30" s="1293"/>
      <c r="D30" s="1294"/>
      <c r="E30" s="912"/>
      <c r="F30" s="1283"/>
      <c r="G30" s="347"/>
      <c r="H30" s="1293"/>
      <c r="I30" s="1294"/>
      <c r="J30" s="971"/>
      <c r="K30" s="1283"/>
      <c r="L30" s="347"/>
      <c r="M30" s="984"/>
      <c r="N30" s="1201"/>
      <c r="O30" s="550"/>
      <c r="P30" s="551"/>
      <c r="Q30" s="347"/>
      <c r="R30" s="992">
        <f>AC49</f>
        <v>0.24791666666666667</v>
      </c>
      <c r="S30" s="993"/>
      <c r="T30" s="992">
        <f>AD49</f>
        <v>0.40902777777777777</v>
      </c>
      <c r="U30" s="993"/>
      <c r="V30" s="344"/>
      <c r="W30" s="992">
        <f>$AC$44</f>
        <v>0.22847222222222222</v>
      </c>
      <c r="X30" s="993"/>
      <c r="Y30" s="992">
        <f>$AD$44</f>
        <v>0.3888888888888889</v>
      </c>
      <c r="Z30" s="993"/>
      <c r="AA30" s="104"/>
      <c r="AJ30" s="513"/>
      <c r="AK30" s="513"/>
    </row>
    <row r="31" spans="1:37" ht="18" customHeight="1" thickBot="1" x14ac:dyDescent="0.4">
      <c r="A31" s="886"/>
      <c r="B31" s="104"/>
      <c r="C31" s="984"/>
      <c r="D31" s="1201"/>
      <c r="E31" s="971"/>
      <c r="F31" s="972"/>
      <c r="G31" s="347"/>
      <c r="H31" s="984"/>
      <c r="I31" s="1201"/>
      <c r="J31" s="971"/>
      <c r="K31" s="972"/>
      <c r="L31" s="347"/>
      <c r="M31" s="984"/>
      <c r="N31" s="1201"/>
      <c r="O31" s="897"/>
      <c r="P31" s="966"/>
      <c r="Q31" s="347"/>
      <c r="R31" s="992">
        <f>AE49</f>
        <v>0.66319444444444442</v>
      </c>
      <c r="S31" s="993"/>
      <c r="T31" s="992">
        <f>AF49</f>
        <v>1.0166666666666666</v>
      </c>
      <c r="U31" s="993"/>
      <c r="V31" s="349"/>
      <c r="W31" s="992">
        <f>$AE$44</f>
        <v>0.63611111111111118</v>
      </c>
      <c r="X31" s="993"/>
      <c r="Y31" s="992">
        <f>$AF$44</f>
        <v>4.6527777777777779E-2</v>
      </c>
      <c r="Z31" s="993"/>
      <c r="AA31" s="104"/>
      <c r="AG31" s="85" t="s">
        <v>2</v>
      </c>
      <c r="AJ31" s="513"/>
      <c r="AK31" s="513"/>
    </row>
    <row r="32" spans="1:37" ht="18" customHeight="1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M33"/>
      <c r="N33"/>
      <c r="O33"/>
      <c r="P33"/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t="18" hidden="1" x14ac:dyDescent="0.35">
      <c r="Q34" s="344"/>
      <c r="Z34" s="85">
        <v>1</v>
      </c>
      <c r="AB34" s="98">
        <v>9201</v>
      </c>
      <c r="AC34" s="96">
        <v>0.17847222222222223</v>
      </c>
      <c r="AD34" s="135"/>
      <c r="AE34" s="135"/>
      <c r="AF34" s="96">
        <v>5.8333333333333327E-2</v>
      </c>
      <c r="AG34" s="95">
        <v>329</v>
      </c>
      <c r="AI34" s="98">
        <v>9201</v>
      </c>
      <c r="AJ34" s="96">
        <v>0.17847222222222223</v>
      </c>
      <c r="AK34" s="96"/>
    </row>
    <row r="35" spans="3:37" ht="18" hidden="1" x14ac:dyDescent="0.35">
      <c r="Q35" s="347"/>
      <c r="Z35" s="85">
        <v>2</v>
      </c>
      <c r="AB35" s="98">
        <v>9101</v>
      </c>
      <c r="AC35" s="96">
        <v>0.19166666666666665</v>
      </c>
      <c r="AD35" s="135"/>
      <c r="AE35" s="135"/>
      <c r="AF35" s="96">
        <v>3.7499999999999999E-2</v>
      </c>
      <c r="AG35" s="95">
        <v>306</v>
      </c>
      <c r="AI35" s="98">
        <v>9101</v>
      </c>
      <c r="AJ35" s="96">
        <v>0.19166666666666665</v>
      </c>
      <c r="AK35" s="96"/>
    </row>
    <row r="36" spans="3:37" hidden="1" x14ac:dyDescent="0.3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5.4166666666666669E-2</v>
      </c>
      <c r="AG36" s="95">
        <v>326</v>
      </c>
      <c r="AI36" s="98">
        <v>9202</v>
      </c>
      <c r="AJ36" s="96">
        <v>0.19722222222222222</v>
      </c>
      <c r="AK36" s="96"/>
    </row>
    <row r="37" spans="3:37" ht="18" hidden="1" x14ac:dyDescent="0.35">
      <c r="L37" s="344"/>
      <c r="Z37" s="85">
        <v>4</v>
      </c>
      <c r="AB37" s="664">
        <v>9102</v>
      </c>
      <c r="AC37" s="96">
        <v>0.20555555555555557</v>
      </c>
      <c r="AD37" s="135"/>
      <c r="AE37" s="135"/>
      <c r="AF37" s="96">
        <v>0.80763888888888891</v>
      </c>
      <c r="AG37" s="665">
        <v>218</v>
      </c>
      <c r="AI37" s="664">
        <v>9102</v>
      </c>
      <c r="AJ37" s="96">
        <v>0.20555555555555557</v>
      </c>
      <c r="AK37" s="96"/>
    </row>
    <row r="38" spans="3:37" ht="18" hidden="1" x14ac:dyDescent="0.35">
      <c r="L38" s="347"/>
      <c r="Z38" s="85">
        <v>5</v>
      </c>
      <c r="AB38" s="98">
        <v>9203</v>
      </c>
      <c r="AC38" s="96">
        <v>0.20625000000000002</v>
      </c>
      <c r="AD38"/>
      <c r="AE38"/>
      <c r="AF38" s="96">
        <v>3.4027777777777775E-2</v>
      </c>
      <c r="AG38" s="95">
        <v>310</v>
      </c>
      <c r="AI38" s="98">
        <v>9203</v>
      </c>
      <c r="AJ38" s="96">
        <v>0.20625000000000002</v>
      </c>
      <c r="AK38" s="96"/>
    </row>
    <row r="39" spans="3:37" hidden="1" x14ac:dyDescent="0.3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0.89097222222222217</v>
      </c>
      <c r="AG39" s="95">
        <v>256</v>
      </c>
      <c r="AI39" s="98">
        <v>9204</v>
      </c>
      <c r="AJ39" s="96">
        <v>0.20972222222222223</v>
      </c>
      <c r="AK39" s="96"/>
    </row>
    <row r="40" spans="3:37" hidden="1" x14ac:dyDescent="0.3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0.81527777777777777</v>
      </c>
      <c r="AG40" s="95">
        <v>218.78399999999999</v>
      </c>
      <c r="AI40" s="98">
        <v>9103</v>
      </c>
      <c r="AJ40" s="96">
        <v>0.21458333333333335</v>
      </c>
      <c r="AK40" s="96"/>
    </row>
    <row r="41" spans="3:37" hidden="1" x14ac:dyDescent="0.3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0.91319444444444453</v>
      </c>
      <c r="AG41" s="95">
        <v>259.73599999999999</v>
      </c>
      <c r="AI41" s="98">
        <v>9205</v>
      </c>
      <c r="AJ41" s="96">
        <v>0.22013888888888888</v>
      </c>
      <c r="AK41" s="96"/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664">
        <v>9104</v>
      </c>
      <c r="AC42" s="96">
        <v>0.22222222222222221</v>
      </c>
      <c r="AD42" s="135"/>
      <c r="AE42" s="135"/>
      <c r="AF42" s="96">
        <v>5.9027777777777783E-2</v>
      </c>
      <c r="AG42" s="665">
        <v>306.91399999999999</v>
      </c>
      <c r="AI42" s="664">
        <v>9104</v>
      </c>
      <c r="AJ42" s="96">
        <v>0.22222222222222221</v>
      </c>
      <c r="AK42" s="96"/>
    </row>
    <row r="43" spans="3:37" hidden="1" x14ac:dyDescent="0.3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0.85069444444444453</v>
      </c>
      <c r="AG43" s="95">
        <v>236.322</v>
      </c>
      <c r="AI43" s="98">
        <v>9206</v>
      </c>
      <c r="AJ43" s="96">
        <v>0.22500000000000001</v>
      </c>
      <c r="AK43" s="96"/>
    </row>
    <row r="44" spans="3:37" hidden="1" x14ac:dyDescent="0.3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 s="96">
        <v>0.3888888888888889</v>
      </c>
      <c r="AE44" s="96">
        <v>0.63611111111111118</v>
      </c>
      <c r="AF44" s="96">
        <v>4.6527777777777779E-2</v>
      </c>
      <c r="AG44" s="95">
        <v>208.43</v>
      </c>
      <c r="AI44" s="98">
        <v>9105</v>
      </c>
      <c r="AJ44" s="96">
        <v>0.22847222222222222</v>
      </c>
      <c r="AK44" s="96"/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0.23333333333333331</v>
      </c>
      <c r="AD45"/>
      <c r="AE45"/>
      <c r="AF45" s="96">
        <v>0.88124999999999998</v>
      </c>
      <c r="AG45" s="95">
        <v>236.41</v>
      </c>
      <c r="AH45"/>
      <c r="AI45" s="98">
        <v>9106</v>
      </c>
      <c r="AJ45" s="96">
        <v>0.23333333333333331</v>
      </c>
      <c r="AK45" s="96"/>
    </row>
    <row r="46" spans="3:37" hidden="1" x14ac:dyDescent="0.3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9207</v>
      </c>
      <c r="AC46" s="96">
        <v>0.23819444444444446</v>
      </c>
      <c r="AD46" s="94"/>
      <c r="AE46" s="94"/>
      <c r="AF46" s="96">
        <v>6.018518518518519E-4</v>
      </c>
      <c r="AG46" s="95">
        <v>289.786</v>
      </c>
      <c r="AH46"/>
      <c r="AI46" s="98">
        <v>9207</v>
      </c>
      <c r="AJ46" s="96">
        <v>0.23819444444444446</v>
      </c>
      <c r="AK46" s="96"/>
    </row>
    <row r="47" spans="3:37" hidden="1" x14ac:dyDescent="0.3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9107</v>
      </c>
      <c r="AC47" s="96">
        <v>0.2388888888888889</v>
      </c>
      <c r="AD47"/>
      <c r="AE47"/>
      <c r="AF47" s="96">
        <v>2.8472222222222222E-2</v>
      </c>
      <c r="AG47" s="95">
        <v>289.28800000000001</v>
      </c>
      <c r="AH47"/>
      <c r="AI47" s="98">
        <v>9107</v>
      </c>
      <c r="AJ47" s="96">
        <v>0.2388888888888889</v>
      </c>
      <c r="AK47" s="96"/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9208</v>
      </c>
      <c r="AC48" s="96">
        <v>0.24652777777777779</v>
      </c>
      <c r="AD48" s="666"/>
      <c r="AE48" s="666"/>
      <c r="AF48" s="96">
        <v>0.86249999999999993</v>
      </c>
      <c r="AG48" s="95">
        <v>232.684</v>
      </c>
      <c r="AH48"/>
      <c r="AI48" s="98">
        <v>9208</v>
      </c>
      <c r="AJ48" s="96">
        <v>0.24652777777777779</v>
      </c>
      <c r="AK48" s="96"/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9108</v>
      </c>
      <c r="AC49" s="96">
        <v>0.24791666666666667</v>
      </c>
      <c r="AD49" s="93">
        <v>0.40902777777777777</v>
      </c>
      <c r="AE49" s="93">
        <v>0.66319444444444442</v>
      </c>
      <c r="AF49" s="96">
        <v>1.0166666666666666</v>
      </c>
      <c r="AG49" s="95">
        <v>190.804</v>
      </c>
      <c r="AH49"/>
      <c r="AI49" s="98">
        <v>9108</v>
      </c>
      <c r="AJ49" s="96">
        <v>0.24791666666666667</v>
      </c>
      <c r="AK49" s="96"/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1.0215277777777778</v>
      </c>
      <c r="AG50" s="95">
        <v>286.786</v>
      </c>
      <c r="AH50"/>
      <c r="AI50" s="98">
        <v>9209</v>
      </c>
      <c r="AJ50" s="96">
        <v>0.25208333333333333</v>
      </c>
      <c r="AK50" s="96"/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0.25763888888888892</v>
      </c>
      <c r="AD51" s="135"/>
      <c r="AE51" s="135"/>
      <c r="AF51" s="96">
        <v>0.90763888888888899</v>
      </c>
      <c r="AG51" s="95">
        <v>236</v>
      </c>
      <c r="AH51"/>
      <c r="AI51" s="98">
        <v>9109</v>
      </c>
      <c r="AJ51" s="96">
        <v>0.25763888888888892</v>
      </c>
      <c r="AK51" s="96"/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0.8305555555555556</v>
      </c>
      <c r="AG52" s="95">
        <v>201.15799999999999</v>
      </c>
      <c r="AH52"/>
      <c r="AI52" s="98">
        <v>9110</v>
      </c>
      <c r="AJ52" s="96">
        <v>0.25972222222222224</v>
      </c>
      <c r="AK52" s="96"/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0.88958333333333339</v>
      </c>
      <c r="AG53" s="95">
        <v>236.32400000000001</v>
      </c>
      <c r="AH53"/>
      <c r="AI53" s="98">
        <v>9210</v>
      </c>
      <c r="AJ53" s="96">
        <v>0.26111111111111113</v>
      </c>
      <c r="AK53" s="96"/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9211</v>
      </c>
      <c r="AC54" s="96">
        <v>0.27638888888888885</v>
      </c>
      <c r="AD54"/>
      <c r="AE54"/>
      <c r="AF54" s="96">
        <v>4.2835648148148144E-2</v>
      </c>
      <c r="AG54" s="95">
        <v>286.786</v>
      </c>
      <c r="AH54"/>
      <c r="AI54" s="98">
        <v>9211</v>
      </c>
      <c r="AJ54" s="96">
        <v>0.27638888888888885</v>
      </c>
      <c r="AK54" s="96"/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AI55"/>
      <c r="AJ55"/>
      <c r="AK55"/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/>
      <c r="AA56"/>
      <c r="AB56"/>
      <c r="AC56"/>
      <c r="AD56"/>
      <c r="AE56"/>
      <c r="AF56"/>
      <c r="AG56"/>
      <c r="AI56"/>
      <c r="AJ56"/>
      <c r="AK56"/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/>
      <c r="AJ57"/>
      <c r="AK57"/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/>
      <c r="AJ58"/>
      <c r="AK58"/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/>
      <c r="AJ59"/>
      <c r="AK59"/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/>
      <c r="AJ60"/>
      <c r="AK60"/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  <c r="AI61"/>
      <c r="AJ61"/>
      <c r="AK61"/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 x14ac:dyDescent="0.3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 x14ac:dyDescent="0.3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 x14ac:dyDescent="0.3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 x14ac:dyDescent="0.3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 x14ac:dyDescent="0.3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 x14ac:dyDescent="0.3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 x14ac:dyDescent="0.3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t="12.6" hidden="1" customHeight="1" x14ac:dyDescent="0.3">
      <c r="J73" s="85" t="s">
        <v>2</v>
      </c>
      <c r="M73" s="140"/>
      <c r="O73" s="140"/>
      <c r="P73" s="140"/>
    </row>
    <row r="74" spans="3:26" hidden="1" x14ac:dyDescent="0.3">
      <c r="S74" s="85" t="s">
        <v>2</v>
      </c>
    </row>
    <row r="75" spans="3:26" hidden="1" x14ac:dyDescent="0.3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 x14ac:dyDescent="0.3"/>
    <row r="77" spans="3:26" hidden="1" x14ac:dyDescent="0.3"/>
    <row r="78" spans="3:26" hidden="1" x14ac:dyDescent="0.3"/>
    <row r="79" spans="3:26" hidden="1" x14ac:dyDescent="0.3"/>
    <row r="80" spans="3:26" hidden="1" x14ac:dyDescent="0.3"/>
    <row r="81" spans="3:45" hidden="1" x14ac:dyDescent="0.3"/>
    <row r="82" spans="3:45" hidden="1" x14ac:dyDescent="0.3"/>
    <row r="83" spans="3:45" hidden="1" x14ac:dyDescent="0.3"/>
    <row r="84" spans="3:45" hidden="1" x14ac:dyDescent="0.3"/>
    <row r="85" spans="3:45" hidden="1" x14ac:dyDescent="0.3">
      <c r="P85" s="139"/>
    </row>
    <row r="86" spans="3:45" hidden="1" x14ac:dyDescent="0.3">
      <c r="P86" s="139"/>
    </row>
    <row r="87" spans="3:45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R2</v>
      </c>
    </row>
    <row r="88" spans="3:45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R5</v>
      </c>
      <c r="Z90" s="139"/>
      <c r="AA90" s="139"/>
      <c r="AB90" s="139"/>
      <c r="AC90" s="139"/>
      <c r="AD90" s="139"/>
      <c r="AM90" s="967" t="s">
        <v>60</v>
      </c>
      <c r="AN90" s="967"/>
      <c r="AO90" s="967"/>
      <c r="AP90" s="967"/>
      <c r="AQ90" s="967"/>
      <c r="AR90" s="967"/>
      <c r="AS90" s="967"/>
    </row>
    <row r="91" spans="3:45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68">
        <f ca="1">TODAY()</f>
        <v>45613</v>
      </c>
      <c r="AN91" s="969"/>
      <c r="AO91" s="969"/>
      <c r="AP91" s="969"/>
      <c r="AQ91" s="970"/>
      <c r="AR91" s="967" t="s">
        <v>61</v>
      </c>
      <c r="AS91" s="967"/>
    </row>
    <row r="92" spans="3:45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>R4</v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R6</v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 x14ac:dyDescent="0.3">
      <c r="AM93" s="373" t="s">
        <v>436</v>
      </c>
      <c r="AN93" s="373">
        <f>$S$29</f>
        <v>0</v>
      </c>
      <c r="AO93" s="374">
        <f>$T$30</f>
        <v>0.40902777777777777</v>
      </c>
      <c r="AP93" s="373" t="s">
        <v>252</v>
      </c>
      <c r="AQ93" s="334"/>
      <c r="AR93" s="335"/>
      <c r="AS93" s="335"/>
    </row>
    <row r="94" spans="3:45" ht="27.75" customHeight="1" x14ac:dyDescent="0.3">
      <c r="AM94" s="66" t="s">
        <v>438</v>
      </c>
      <c r="AN94" s="66">
        <f>X29</f>
        <v>0</v>
      </c>
      <c r="AO94" s="375">
        <f>Y30</f>
        <v>0.3888888888888889</v>
      </c>
      <c r="AP94" s="66" t="s">
        <v>252</v>
      </c>
      <c r="AQ94" s="330"/>
      <c r="AR94" s="333"/>
      <c r="AS94" s="333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6" x14ac:dyDescent="0.3">
      <c r="C129" s="85">
        <v>1029</v>
      </c>
      <c r="D129" s="85" t="str">
        <f>'Semaine P1 30 old'!D129</f>
        <v>L</v>
      </c>
    </row>
    <row r="130" spans="3:46" x14ac:dyDescent="0.3">
      <c r="C130" s="85">
        <v>1030</v>
      </c>
      <c r="D130" s="85" t="str">
        <f>'Semaine P1 30 old'!D130</f>
        <v>L</v>
      </c>
    </row>
    <row r="131" spans="3:46" x14ac:dyDescent="0.3">
      <c r="C131" s="85">
        <v>1031</v>
      </c>
      <c r="D131" s="85" t="str">
        <f>'Semaine P1 30 old'!D131</f>
        <v>L</v>
      </c>
    </row>
    <row r="132" spans="3:46" x14ac:dyDescent="0.3">
      <c r="C132" s="85">
        <v>1032</v>
      </c>
      <c r="D132" s="85" t="str">
        <f>'Semaine P1 30 old'!D132</f>
        <v>L</v>
      </c>
    </row>
    <row r="133" spans="3:46" x14ac:dyDescent="0.3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4">
      <sortCondition ref="AC33"/>
    </sortState>
  </autoFilter>
  <sortState xmlns:xlrd2="http://schemas.microsoft.com/office/spreadsheetml/2017/richdata2" ref="AB34:AG56">
    <sortCondition ref="AC34:AC56"/>
  </sortState>
  <mergeCells count="133">
    <mergeCell ref="E18:F18"/>
    <mergeCell ref="D21:E21"/>
    <mergeCell ref="C14:D14"/>
    <mergeCell ref="J31:K31"/>
    <mergeCell ref="A25:A27"/>
    <mergeCell ref="H31:I31"/>
    <mergeCell ref="C30:D30"/>
    <mergeCell ref="E30:F30"/>
    <mergeCell ref="C31:D31"/>
    <mergeCell ref="A21:A23"/>
    <mergeCell ref="A17:A19"/>
    <mergeCell ref="E31:F31"/>
    <mergeCell ref="A13:A15"/>
    <mergeCell ref="C18:D18"/>
    <mergeCell ref="E26:F26"/>
    <mergeCell ref="D25:E25"/>
    <mergeCell ref="M31:N31"/>
    <mergeCell ref="H30:I30"/>
    <mergeCell ref="D29:E29"/>
    <mergeCell ref="M30:N30"/>
    <mergeCell ref="H26:I26"/>
    <mergeCell ref="J26:K26"/>
    <mergeCell ref="T26:U26"/>
    <mergeCell ref="I25:J25"/>
    <mergeCell ref="S25:T25"/>
    <mergeCell ref="N25:O25"/>
    <mergeCell ref="AM90:AS90"/>
    <mergeCell ref="AM91:AQ91"/>
    <mergeCell ref="AR91:AS91"/>
    <mergeCell ref="Y14:Z14"/>
    <mergeCell ref="A29:A31"/>
    <mergeCell ref="I29:J29"/>
    <mergeCell ref="R30:S30"/>
    <mergeCell ref="T30:U30"/>
    <mergeCell ref="T18:U18"/>
    <mergeCell ref="O22:P22"/>
    <mergeCell ref="Y30:Z30"/>
    <mergeCell ref="W26:X26"/>
    <mergeCell ref="Y26:Z26"/>
    <mergeCell ref="N29:O29"/>
    <mergeCell ref="W30:X30"/>
    <mergeCell ref="X29:Y29"/>
    <mergeCell ref="Y22:Z22"/>
    <mergeCell ref="R22:S22"/>
    <mergeCell ref="O26:P26"/>
    <mergeCell ref="M26:N26"/>
    <mergeCell ref="D17:E17"/>
    <mergeCell ref="J22:K22"/>
    <mergeCell ref="R14:S14"/>
    <mergeCell ref="Y31:Z31"/>
    <mergeCell ref="A9:A11"/>
    <mergeCell ref="D9:E9"/>
    <mergeCell ref="E14:F14"/>
    <mergeCell ref="I13:J13"/>
    <mergeCell ref="M10:N10"/>
    <mergeCell ref="N9:O9"/>
    <mergeCell ref="O10:P10"/>
    <mergeCell ref="X21:Y21"/>
    <mergeCell ref="J10:K10"/>
    <mergeCell ref="C10:D10"/>
    <mergeCell ref="I9:J9"/>
    <mergeCell ref="J14:K14"/>
    <mergeCell ref="H14:I14"/>
    <mergeCell ref="H10:I10"/>
    <mergeCell ref="E10:F10"/>
    <mergeCell ref="X17:Y17"/>
    <mergeCell ref="D13:E13"/>
    <mergeCell ref="M14:N14"/>
    <mergeCell ref="O14:P14"/>
    <mergeCell ref="R10:S10"/>
    <mergeCell ref="T10:U10"/>
    <mergeCell ref="N13:O13"/>
    <mergeCell ref="X13:Y13"/>
    <mergeCell ref="H18:I18"/>
    <mergeCell ref="A1:AA1"/>
    <mergeCell ref="A3:B3"/>
    <mergeCell ref="C3:F3"/>
    <mergeCell ref="H3:K3"/>
    <mergeCell ref="M3:P3"/>
    <mergeCell ref="R3:U3"/>
    <mergeCell ref="W3:Z3"/>
    <mergeCell ref="Y6:Z6"/>
    <mergeCell ref="A5:A7"/>
    <mergeCell ref="E6:F6"/>
    <mergeCell ref="J6:K6"/>
    <mergeCell ref="O6:P6"/>
    <mergeCell ref="T6:U6"/>
    <mergeCell ref="D5:E5"/>
    <mergeCell ref="C6:D6"/>
    <mergeCell ref="I5:J5"/>
    <mergeCell ref="M6:N6"/>
    <mergeCell ref="R6:S6"/>
    <mergeCell ref="W6:X6"/>
    <mergeCell ref="N5:O5"/>
    <mergeCell ref="S5:T5"/>
    <mergeCell ref="X5:Y5"/>
    <mergeCell ref="H6:I6"/>
    <mergeCell ref="AK25:AK26"/>
    <mergeCell ref="AG18:AH18"/>
    <mergeCell ref="W31:X31"/>
    <mergeCell ref="S29:T29"/>
    <mergeCell ref="T31:U31"/>
    <mergeCell ref="R31:S31"/>
    <mergeCell ref="W22:X22"/>
    <mergeCell ref="H22:I22"/>
    <mergeCell ref="C22:D22"/>
    <mergeCell ref="E22:F22"/>
    <mergeCell ref="X25:Y25"/>
    <mergeCell ref="S21:T21"/>
    <mergeCell ref="M18:N18"/>
    <mergeCell ref="O18:P18"/>
    <mergeCell ref="R18:S18"/>
    <mergeCell ref="I21:J21"/>
    <mergeCell ref="N21:O21"/>
    <mergeCell ref="W18:X18"/>
    <mergeCell ref="Y18:Z18"/>
    <mergeCell ref="M22:N22"/>
    <mergeCell ref="O31:P31"/>
    <mergeCell ref="J30:K30"/>
    <mergeCell ref="R26:S26"/>
    <mergeCell ref="C26:D26"/>
    <mergeCell ref="T14:U14"/>
    <mergeCell ref="X9:Y9"/>
    <mergeCell ref="W14:X14"/>
    <mergeCell ref="S9:T9"/>
    <mergeCell ref="S13:T13"/>
    <mergeCell ref="Y10:Z10"/>
    <mergeCell ref="W10:X10"/>
    <mergeCell ref="T22:U22"/>
    <mergeCell ref="I17:J17"/>
    <mergeCell ref="J18:K18"/>
    <mergeCell ref="S17:T17"/>
    <mergeCell ref="N17:O17"/>
  </mergeCells>
  <conditionalFormatting sqref="AG34:AG45">
    <cfRule type="cellIs" dxfId="828" priority="3329" stopIfTrue="1" operator="between">
      <formula>0</formula>
      <formula>210</formula>
    </cfRule>
    <cfRule type="cellIs" dxfId="827" priority="3330" stopIfTrue="1" operator="between">
      <formula>211</formula>
      <formula>251</formula>
    </cfRule>
    <cfRule type="cellIs" dxfId="826" priority="3331" stopIfTrue="1" operator="greaterThan">
      <formula>251</formula>
    </cfRule>
  </conditionalFormatting>
  <conditionalFormatting sqref="K87:L92 Q87:Q92 P85:P90">
    <cfRule type="cellIs" dxfId="825" priority="3226" operator="equal">
      <formula>"GL"</formula>
    </cfRule>
    <cfRule type="cellIs" dxfId="824" priority="3227" operator="equal">
      <formula>"VE"</formula>
    </cfRule>
    <cfRule type="cellIs" dxfId="823" priority="3228" operator="equal">
      <formula>"AT"</formula>
    </cfRule>
  </conditionalFormatting>
  <conditionalFormatting sqref="F87:G92 Z90:AB92 U87:V92 Z87:AA89">
    <cfRule type="cellIs" dxfId="822" priority="3250" operator="equal">
      <formula>"GL"</formula>
    </cfRule>
    <cfRule type="cellIs" dxfId="821" priority="3251" operator="equal">
      <formula>"VE"</formula>
    </cfRule>
    <cfRule type="cellIs" dxfId="820" priority="3252" operator="equal">
      <formula>"AT"</formula>
    </cfRule>
  </conditionalFormatting>
  <conditionalFormatting sqref="D9:E9 D13:E13 D21:E21 D17:E17 N29:O29 D25:E25 I29:J29 D29:E29 S5 I5:J5 N5 D5:E5 X5 I17:J17">
    <cfRule type="expression" dxfId="819" priority="3142">
      <formula>COUNTIF($C$5:$Z$31,$C$133)&gt;1</formula>
    </cfRule>
    <cfRule type="expression" dxfId="818" priority="3143">
      <formula>COUNTIF($C$5:$Z$31,$C$132)&gt;1</formula>
    </cfRule>
    <cfRule type="expression" dxfId="817" priority="3144">
      <formula>COUNTIF($C$5:$Z$31,$C$131)&gt;1</formula>
    </cfRule>
    <cfRule type="expression" dxfId="816" priority="3145">
      <formula>COUNTIF($C$5:$Z$31,$C$130)&gt;1</formula>
    </cfRule>
    <cfRule type="expression" dxfId="815" priority="3146">
      <formula>COUNTIF($C$5:$Z$31,$C$129)&gt;1</formula>
    </cfRule>
    <cfRule type="expression" dxfId="814" priority="3147">
      <formula>COUNTIF($C$5:$Z$31,$C$128)&gt;1</formula>
    </cfRule>
    <cfRule type="expression" dxfId="813" priority="3148">
      <formula>COUNTIF($C$5:$Z$31,$C$127)&gt;1</formula>
    </cfRule>
    <cfRule type="expression" dxfId="812" priority="3149">
      <formula>COUNTIF($C$5:$Z$31,$C$126)&gt;1</formula>
    </cfRule>
    <cfRule type="expression" dxfId="811" priority="3150">
      <formula>COUNTIF($C$5:$Z$31,$C$125)&gt;1</formula>
    </cfRule>
    <cfRule type="expression" dxfId="810" priority="3151">
      <formula>COUNTIF($C$5:$Z$31,$C$124)&gt;1</formula>
    </cfRule>
    <cfRule type="expression" dxfId="809" priority="3152">
      <formula>COUNTIF($C$5:$Z$31,$C$123)&gt;1</formula>
    </cfRule>
    <cfRule type="expression" dxfId="808" priority="3153">
      <formula>COUNTIF($C$5:$Z$31,$C$122)&gt;1</formula>
    </cfRule>
    <cfRule type="expression" dxfId="807" priority="3154">
      <formula>COUNTIF($C$5:$Z$31,$C$121)&gt;1</formula>
    </cfRule>
    <cfRule type="expression" dxfId="806" priority="3155">
      <formula>COUNTIF($C$5:$Z$31,$C$120)&gt;1</formula>
    </cfRule>
    <cfRule type="expression" dxfId="805" priority="3156">
      <formula>COUNTIF($C$5:$Z$31,$C$119)&gt;1</formula>
    </cfRule>
    <cfRule type="expression" dxfId="804" priority="3157">
      <formula>COUNTIF($C$5:$Z$31,$C$118)&gt;1</formula>
    </cfRule>
    <cfRule type="expression" dxfId="803" priority="3158">
      <formula>COUNTIF($C$5:$Z$31,$C$117)&gt;1</formula>
    </cfRule>
    <cfRule type="expression" dxfId="802" priority="3159">
      <formula>COUNTIF($C$5:$Z$31,$C$116)&gt;1</formula>
    </cfRule>
    <cfRule type="expression" dxfId="801" priority="3160">
      <formula>COUNTIF($C$5:$Z$31,$C$115)&gt;1</formula>
    </cfRule>
    <cfRule type="expression" dxfId="800" priority="3161">
      <formula>COUNTIF($C$5:$Z$31,$C$114)&gt;1</formula>
    </cfRule>
    <cfRule type="expression" dxfId="799" priority="3162">
      <formula>COUNTIF($C$5:$Z$31,$C$113)&gt;1</formula>
    </cfRule>
    <cfRule type="expression" dxfId="798" priority="3163">
      <formula>COUNTIF($C$5:$Z$31,$C$112)&gt;1</formula>
    </cfRule>
    <cfRule type="expression" dxfId="797" priority="3164">
      <formula>COUNTIF($C$5:$Z$31,$C$111)&gt;1</formula>
    </cfRule>
    <cfRule type="expression" dxfId="796" priority="3165">
      <formula>COUNTIF($C$5:$Z$31,$C$110)&gt;1</formula>
    </cfRule>
    <cfRule type="expression" dxfId="795" priority="3166">
      <formula>COUNTIF($C$5:$Z$31,$C$109)&gt;1</formula>
    </cfRule>
    <cfRule type="expression" dxfId="794" priority="3167">
      <formula>COUNTIF($C$5:$Z$31,$C$108)&gt;1</formula>
    </cfRule>
    <cfRule type="expression" dxfId="793" priority="3168">
      <formula>COUNTIF($C$5:$Z$31,$C$107)&gt;1</formula>
    </cfRule>
    <cfRule type="expression" dxfId="792" priority="3169">
      <formula>COUNTIF($C$5:$Z$31,$C$106)&gt;1</formula>
    </cfRule>
    <cfRule type="expression" dxfId="791" priority="3170">
      <formula>COUNTIF($C$5:$Z$31,$C$105)&gt;1</formula>
    </cfRule>
    <cfRule type="expression" dxfId="790" priority="3171">
      <formula>COUNTIF($C$5:$Z$31,$C$104)&gt;1</formula>
    </cfRule>
    <cfRule type="expression" dxfId="789" priority="3172">
      <formula>COUNTIF($C$5:$Z$31,$C$103)&gt;1</formula>
    </cfRule>
    <cfRule type="expression" dxfId="788" priority="3173">
      <formula>COUNTIF($C$5:$Z$31,$C$102)&gt;1</formula>
    </cfRule>
    <cfRule type="expression" dxfId="787" priority="3174">
      <formula>COUNTIF($C$5:$Z$31,$C$101)&gt;1</formula>
    </cfRule>
  </conditionalFormatting>
  <conditionalFormatting sqref="N13:O13 S13:T13 N17:O17 S17:T17 X17:Y17 I9:J9 S9:T9 X9:Y9 N9:O9 I13:J13 X13:Y13">
    <cfRule type="expression" dxfId="786" priority="2844" stopIfTrue="1">
      <formula>COUNTIF($C$5:$Z$31,$C$133)&gt;1</formula>
    </cfRule>
    <cfRule type="expression" dxfId="785" priority="2845" stopIfTrue="1">
      <formula>COUNTIF($C$5:$Z$31,$C$132)&gt;1</formula>
    </cfRule>
    <cfRule type="expression" dxfId="784" priority="2846" stopIfTrue="1">
      <formula>COUNTIF($C$5:$Z$31,$C$131)&gt;1</formula>
    </cfRule>
    <cfRule type="expression" dxfId="783" priority="2847" stopIfTrue="1">
      <formula>COUNTIF($C$5:$Z$31,$C$130)&gt;1</formula>
    </cfRule>
    <cfRule type="expression" dxfId="782" priority="2848" stopIfTrue="1">
      <formula>COUNTIF($C$5:$Z$31,$C$129)&gt;1</formula>
    </cfRule>
    <cfRule type="expression" dxfId="781" priority="2849" stopIfTrue="1">
      <formula>COUNTIF($C$5:$Z$31,$C$128)&gt;1</formula>
    </cfRule>
    <cfRule type="expression" dxfId="780" priority="2850" stopIfTrue="1">
      <formula>COUNTIF($C$5:$Z$31,$C$127)&gt;1</formula>
    </cfRule>
    <cfRule type="expression" dxfId="779" priority="2851" stopIfTrue="1">
      <formula>COUNTIF($C$5:$Z$31,$C$126)&gt;1</formula>
    </cfRule>
    <cfRule type="expression" dxfId="778" priority="2852" stopIfTrue="1">
      <formula>COUNTIF($C$5:$Z$31,$C$125)&gt;1</formula>
    </cfRule>
    <cfRule type="expression" dxfId="777" priority="2853" stopIfTrue="1">
      <formula>COUNTIF($C$5:$Z$31,$C$124)&gt;1</formula>
    </cfRule>
    <cfRule type="expression" dxfId="776" priority="2854" stopIfTrue="1">
      <formula>COUNTIF($C$5:$Z$31,$C$123)&gt;1</formula>
    </cfRule>
    <cfRule type="expression" dxfId="775" priority="2855" stopIfTrue="1">
      <formula>COUNTIF($C$5:$Z$31,$C$122)&gt;1</formula>
    </cfRule>
    <cfRule type="expression" dxfId="774" priority="2856" stopIfTrue="1">
      <formula>COUNTIF($C$5:$Z$31,$C$121)&gt;1</formula>
    </cfRule>
    <cfRule type="expression" dxfId="773" priority="2857" stopIfTrue="1">
      <formula>COUNTIF($C$5:$Z$31,$C$120)&gt;1</formula>
    </cfRule>
    <cfRule type="expression" dxfId="772" priority="2858" stopIfTrue="1">
      <formula>COUNTIF($C$5:$Z$31,$C$119)&gt;1</formula>
    </cfRule>
    <cfRule type="expression" dxfId="771" priority="2859" stopIfTrue="1">
      <formula>COUNTIF($C$5:$Z$31,$C$118)&gt;1</formula>
    </cfRule>
    <cfRule type="expression" dxfId="770" priority="2860" stopIfTrue="1">
      <formula>COUNTIF($C$5:$Z$31,$C$117)&gt;1</formula>
    </cfRule>
    <cfRule type="expression" dxfId="769" priority="2861" stopIfTrue="1">
      <formula>COUNTIF($C$5:$Z$31,$C$116)&gt;1</formula>
    </cfRule>
    <cfRule type="expression" dxfId="768" priority="2862" stopIfTrue="1">
      <formula>COUNTIF($C$5:$Z$31,$C$115)&gt;1</formula>
    </cfRule>
    <cfRule type="expression" dxfId="767" priority="2863" stopIfTrue="1">
      <formula>COUNTIF($C$5:$Z$31,$C$114)&gt;1</formula>
    </cfRule>
    <cfRule type="expression" dxfId="766" priority="2864" stopIfTrue="1">
      <formula>COUNTIF($C$5:$Z$31,$C$113)&gt;1</formula>
    </cfRule>
    <cfRule type="expression" dxfId="765" priority="2865" stopIfTrue="1">
      <formula>COUNTIF($C$5:$Z$31,$C$112)&gt;1</formula>
    </cfRule>
    <cfRule type="expression" dxfId="764" priority="2866" stopIfTrue="1">
      <formula>COUNTIF($C$5:$Z$31,$C$111)&gt;1</formula>
    </cfRule>
    <cfRule type="expression" dxfId="763" priority="2867" stopIfTrue="1">
      <formula>COUNTIF($C$5:$Z$31,$C$110)&gt;1</formula>
    </cfRule>
    <cfRule type="expression" dxfId="762" priority="2868" stopIfTrue="1">
      <formula>COUNTIF($C$5:$Z$31,$C$109)&gt;1</formula>
    </cfRule>
    <cfRule type="expression" dxfId="761" priority="2869" stopIfTrue="1">
      <formula>COUNTIF($C$5:$Z$31,$C$108)&gt;1</formula>
    </cfRule>
    <cfRule type="expression" dxfId="760" priority="2870" stopIfTrue="1">
      <formula>COUNTIF($C$5:$Z$31,$C$107)&gt;1</formula>
    </cfRule>
    <cfRule type="expression" dxfId="759" priority="2871" stopIfTrue="1">
      <formula>COUNTIF($C$5:$Z$31,$C$106)&gt;1</formula>
    </cfRule>
    <cfRule type="expression" dxfId="758" priority="2872" stopIfTrue="1">
      <formula>COUNTIF($C$5:$Z$31,$C$105)&gt;1</formula>
    </cfRule>
    <cfRule type="expression" dxfId="757" priority="2873" stopIfTrue="1">
      <formula>COUNTIF($C$5:$Z$31,$C$104)&gt;1</formula>
    </cfRule>
    <cfRule type="expression" dxfId="756" priority="2874" stopIfTrue="1">
      <formula>COUNTIF($C$5:$Z$31,$C$103)&gt;1</formula>
    </cfRule>
    <cfRule type="expression" dxfId="755" priority="2875" stopIfTrue="1">
      <formula>COUNTIF($C$5:$Z$31,$C$102)&gt;1</formula>
    </cfRule>
    <cfRule type="expression" dxfId="754" priority="2876" stopIfTrue="1">
      <formula>COUNTIF($C$5:$Z$31,$C$101)&gt;1</formula>
    </cfRule>
    <cfRule type="cellIs" dxfId="753" priority="2877" operator="between">
      <formula>0</formula>
      <formula>1500</formula>
    </cfRule>
  </conditionalFormatting>
  <conditionalFormatting sqref="N25:O25 I25:J25 S25:T25 X25:Y25 I21:J21 N21:O21 S21:T21 X21:Y21">
    <cfRule type="expression" dxfId="752" priority="2470" stopIfTrue="1">
      <formula>COUNTIF($C$5:$Z$31,$C$133)&gt;1</formula>
    </cfRule>
    <cfRule type="expression" dxfId="751" priority="2471" stopIfTrue="1">
      <formula>COUNTIF($C$5:$Z$31,$C$132)&gt;1</formula>
    </cfRule>
    <cfRule type="expression" dxfId="750" priority="2472" stopIfTrue="1">
      <formula>COUNTIF($C$5:$Z$31,$C$131)&gt;1</formula>
    </cfRule>
    <cfRule type="expression" dxfId="749" priority="2473" stopIfTrue="1">
      <formula>COUNTIF($C$5:$Z$31,$C$130)&gt;1</formula>
    </cfRule>
    <cfRule type="expression" dxfId="748" priority="2474" stopIfTrue="1">
      <formula>COUNTIF($C$5:$Z$31,$C$129)&gt;1</formula>
    </cfRule>
    <cfRule type="expression" dxfId="747" priority="2475" stopIfTrue="1">
      <formula>COUNTIF($C$5:$Z$31,$C$128)&gt;1</formula>
    </cfRule>
    <cfRule type="expression" dxfId="746" priority="2476" stopIfTrue="1">
      <formula>COUNTIF($C$5:$Z$31,$C$127)&gt;1</formula>
    </cfRule>
    <cfRule type="expression" dxfId="745" priority="2477" stopIfTrue="1">
      <formula>COUNTIF($C$5:$Z$31,$C$126)&gt;1</formula>
    </cfRule>
    <cfRule type="expression" dxfId="744" priority="2478" stopIfTrue="1">
      <formula>COUNTIF($C$5:$Z$31,$C$125)&gt;1</formula>
    </cfRule>
    <cfRule type="expression" dxfId="743" priority="2479" stopIfTrue="1">
      <formula>COUNTIF($C$5:$Z$31,$C$124)&gt;1</formula>
    </cfRule>
    <cfRule type="expression" dxfId="742" priority="2480" stopIfTrue="1">
      <formula>COUNTIF($C$5:$Z$31,$C$123)&gt;1</formula>
    </cfRule>
    <cfRule type="expression" dxfId="741" priority="2481" stopIfTrue="1">
      <formula>COUNTIF($C$5:$Z$31,$C$122)&gt;1</formula>
    </cfRule>
    <cfRule type="expression" dxfId="740" priority="2482" stopIfTrue="1">
      <formula>COUNTIF($C$5:$Z$31,$C$121)&gt;1</formula>
    </cfRule>
    <cfRule type="expression" dxfId="739" priority="2483" stopIfTrue="1">
      <formula>COUNTIF($C$5:$Z$31,$C$120)&gt;1</formula>
    </cfRule>
    <cfRule type="expression" dxfId="738" priority="2484" stopIfTrue="1">
      <formula>COUNTIF($C$5:$Z$31,$C$119)&gt;1</formula>
    </cfRule>
    <cfRule type="expression" dxfId="737" priority="2485" stopIfTrue="1">
      <formula>COUNTIF($C$5:$Z$31,$C$118)&gt;1</formula>
    </cfRule>
    <cfRule type="expression" dxfId="736" priority="2486" stopIfTrue="1">
      <formula>COUNTIF($C$5:$Z$31,$C$117)&gt;1</formula>
    </cfRule>
    <cfRule type="expression" dxfId="735" priority="2487" stopIfTrue="1">
      <formula>COUNTIF($C$5:$Z$31,$C$116)&gt;1</formula>
    </cfRule>
    <cfRule type="expression" dxfId="734" priority="2488" stopIfTrue="1">
      <formula>COUNTIF($C$5:$Z$31,$C$115)&gt;1</formula>
    </cfRule>
    <cfRule type="expression" dxfId="733" priority="2489" stopIfTrue="1">
      <formula>COUNTIF($C$5:$Z$31,$C$114)&gt;1</formula>
    </cfRule>
    <cfRule type="expression" dxfId="732" priority="2490" stopIfTrue="1">
      <formula>COUNTIF($C$5:$Z$31,$C$113)&gt;1</formula>
    </cfRule>
    <cfRule type="expression" dxfId="731" priority="2491" stopIfTrue="1">
      <formula>COUNTIF($C$5:$Z$31,$C$112)&gt;1</formula>
    </cfRule>
    <cfRule type="expression" dxfId="730" priority="2492" stopIfTrue="1">
      <formula>COUNTIF($C$5:$Z$31,$C$111)&gt;1</formula>
    </cfRule>
    <cfRule type="expression" dxfId="729" priority="2493" stopIfTrue="1">
      <formula>COUNTIF($C$5:$Z$31,$C$110)&gt;1</formula>
    </cfRule>
    <cfRule type="expression" dxfId="728" priority="2494" stopIfTrue="1">
      <formula>COUNTIF($C$5:$Z$31,$C$109)&gt;1</formula>
    </cfRule>
    <cfRule type="expression" dxfId="727" priority="2495" stopIfTrue="1">
      <formula>COUNTIF($C$5:$Z$31,$C$108)&gt;1</formula>
    </cfRule>
    <cfRule type="expression" dxfId="726" priority="2496" stopIfTrue="1">
      <formula>COUNTIF($C$5:$Z$31,$C$107)&gt;1</formula>
    </cfRule>
    <cfRule type="expression" dxfId="725" priority="2497" stopIfTrue="1">
      <formula>COUNTIF($C$5:$Z$31,$C$106)&gt;1</formula>
    </cfRule>
    <cfRule type="expression" dxfId="724" priority="2498" stopIfTrue="1">
      <formula>COUNTIF($C$5:$Z$31,$C$105)&gt;1</formula>
    </cfRule>
    <cfRule type="expression" dxfId="723" priority="2499" stopIfTrue="1">
      <formula>COUNTIF($C$5:$Z$31,$C$104)&gt;1</formula>
    </cfRule>
    <cfRule type="expression" dxfId="722" priority="2500" stopIfTrue="1">
      <formula>COUNTIF($C$5:$Z$31,$C$103)&gt;1</formula>
    </cfRule>
    <cfRule type="expression" dxfId="721" priority="2501" stopIfTrue="1">
      <formula>COUNTIF($C$5:$Z$31,$C$102)&gt;1</formula>
    </cfRule>
    <cfRule type="expression" dxfId="720" priority="2502" stopIfTrue="1">
      <formula>COUNTIF($C$5:$Z$31,$C$101)&gt;1</formula>
    </cfRule>
    <cfRule type="cellIs" dxfId="719" priority="2503" operator="between">
      <formula>0</formula>
      <formula>1500</formula>
    </cfRule>
  </conditionalFormatting>
  <conditionalFormatting sqref="S29:T29 X29:Y29">
    <cfRule type="expression" dxfId="718" priority="2130" stopIfTrue="1">
      <formula>COUNTIF($C$5:$Z$31,$C$133)&gt;1</formula>
    </cfRule>
    <cfRule type="expression" dxfId="717" priority="2131" stopIfTrue="1">
      <formula>COUNTIF($C$5:$Z$31,$C$132)&gt;1</formula>
    </cfRule>
    <cfRule type="expression" dxfId="716" priority="2132" stopIfTrue="1">
      <formula>COUNTIF($C$5:$Z$31,$C$131)&gt;1</formula>
    </cfRule>
    <cfRule type="expression" dxfId="715" priority="2133" stopIfTrue="1">
      <formula>COUNTIF($C$5:$Z$31,$C$130)&gt;1</formula>
    </cfRule>
    <cfRule type="expression" dxfId="714" priority="2134" stopIfTrue="1">
      <formula>COUNTIF($C$5:$Z$31,$C$129)&gt;1</formula>
    </cfRule>
    <cfRule type="expression" dxfId="713" priority="2135" stopIfTrue="1">
      <formula>COUNTIF($C$5:$Z$31,$C$128)&gt;1</formula>
    </cfRule>
    <cfRule type="expression" dxfId="712" priority="2136" stopIfTrue="1">
      <formula>COUNTIF($C$5:$Z$31,$C$127)&gt;1</formula>
    </cfRule>
    <cfRule type="expression" dxfId="711" priority="2137" stopIfTrue="1">
      <formula>COUNTIF($C$5:$Z$31,$C$126)&gt;1</formula>
    </cfRule>
    <cfRule type="expression" dxfId="710" priority="2138" stopIfTrue="1">
      <formula>COUNTIF($C$5:$Z$31,$C$125)&gt;1</formula>
    </cfRule>
    <cfRule type="expression" dxfId="709" priority="2139" stopIfTrue="1">
      <formula>COUNTIF($C$5:$Z$31,$C$124)&gt;1</formula>
    </cfRule>
    <cfRule type="expression" dxfId="708" priority="2140" stopIfTrue="1">
      <formula>COUNTIF($C$5:$Z$31,$C$123)&gt;1</formula>
    </cfRule>
    <cfRule type="expression" dxfId="707" priority="2141" stopIfTrue="1">
      <formula>COUNTIF($C$5:$Z$31,$C$122)&gt;1</formula>
    </cfRule>
    <cfRule type="expression" dxfId="706" priority="2142" stopIfTrue="1">
      <formula>COUNTIF($C$5:$Z$31,$C$121)&gt;1</formula>
    </cfRule>
    <cfRule type="expression" dxfId="705" priority="2143" stopIfTrue="1">
      <formula>COUNTIF($C$5:$Z$31,$C$120)&gt;1</formula>
    </cfRule>
    <cfRule type="expression" dxfId="704" priority="2144" stopIfTrue="1">
      <formula>COUNTIF($C$5:$Z$31,$C$119)&gt;1</formula>
    </cfRule>
    <cfRule type="expression" dxfId="703" priority="2145" stopIfTrue="1">
      <formula>COUNTIF($C$5:$Z$31,$C$118)&gt;1</formula>
    </cfRule>
    <cfRule type="expression" dxfId="702" priority="2146" stopIfTrue="1">
      <formula>COUNTIF($C$5:$Z$31,$C$117)&gt;1</formula>
    </cfRule>
    <cfRule type="expression" dxfId="701" priority="2147" stopIfTrue="1">
      <formula>COUNTIF($C$5:$Z$31,$C$116)&gt;1</formula>
    </cfRule>
    <cfRule type="expression" dxfId="700" priority="2148" stopIfTrue="1">
      <formula>COUNTIF($C$5:$Z$31,$C$115)&gt;1</formula>
    </cfRule>
    <cfRule type="expression" dxfId="699" priority="2149" stopIfTrue="1">
      <formula>COUNTIF($C$5:$Z$31,$C$114)&gt;1</formula>
    </cfRule>
    <cfRule type="expression" dxfId="698" priority="2150" stopIfTrue="1">
      <formula>COUNTIF($C$5:$Z$31,$C$113)&gt;1</formula>
    </cfRule>
    <cfRule type="expression" dxfId="697" priority="2151" stopIfTrue="1">
      <formula>COUNTIF($C$5:$Z$31,$C$112)&gt;1</formula>
    </cfRule>
    <cfRule type="expression" dxfId="696" priority="2152" stopIfTrue="1">
      <formula>COUNTIF($C$5:$Z$31,$C$111)&gt;1</formula>
    </cfRule>
    <cfRule type="expression" dxfId="695" priority="2153" stopIfTrue="1">
      <formula>COUNTIF($C$5:$Z$31,$C$110)&gt;1</formula>
    </cfRule>
    <cfRule type="expression" dxfId="694" priority="2154" stopIfTrue="1">
      <formula>COUNTIF($C$5:$Z$31,$C$109)&gt;1</formula>
    </cfRule>
    <cfRule type="expression" dxfId="693" priority="2155" stopIfTrue="1">
      <formula>COUNTIF($C$5:$Z$31,$C$108)&gt;1</formula>
    </cfRule>
    <cfRule type="expression" dxfId="692" priority="2156" stopIfTrue="1">
      <formula>COUNTIF($C$5:$Z$31,$C$107)&gt;1</formula>
    </cfRule>
    <cfRule type="expression" dxfId="691" priority="2157" stopIfTrue="1">
      <formula>COUNTIF($C$5:$Z$31,$C$106)&gt;1</formula>
    </cfRule>
    <cfRule type="expression" dxfId="690" priority="2158" stopIfTrue="1">
      <formula>COUNTIF($C$5:$Z$31,$C$105)&gt;1</formula>
    </cfRule>
    <cfRule type="expression" dxfId="689" priority="2159" stopIfTrue="1">
      <formula>COUNTIF($C$5:$Z$31,$C$104)&gt;1</formula>
    </cfRule>
    <cfRule type="expression" dxfId="688" priority="2160" stopIfTrue="1">
      <formula>COUNTIF($C$5:$Z$31,$C$103)&gt;1</formula>
    </cfRule>
    <cfRule type="expression" dxfId="687" priority="2161" stopIfTrue="1">
      <formula>COUNTIF($C$5:$Z$31,$C$102)&gt;1</formula>
    </cfRule>
    <cfRule type="expression" dxfId="686" priority="2162" stopIfTrue="1">
      <formula>COUNTIF($C$5:$Z$31,$C$101)&gt;1</formula>
    </cfRule>
    <cfRule type="cellIs" dxfId="685" priority="2163" operator="between">
      <formula>0</formula>
      <formula>1500</formula>
    </cfRule>
  </conditionalFormatting>
  <conditionalFormatting sqref="AG46:AG54">
    <cfRule type="cellIs" dxfId="684" priority="1829" stopIfTrue="1" operator="between">
      <formula>0</formula>
      <formula>200</formula>
    </cfRule>
    <cfRule type="cellIs" dxfId="683" priority="1830" stopIfTrue="1" operator="between">
      <formula>200</formula>
      <formula>251</formula>
    </cfRule>
    <cfRule type="cellIs" dxfId="682" priority="1831" stopIfTrue="1" operator="greaterThan">
      <formula>251</formula>
    </cfRule>
  </conditionalFormatting>
  <conditionalFormatting sqref="D87:D92">
    <cfRule type="cellIs" dxfId="681" priority="1357" operator="equal">
      <formula>"GL"</formula>
    </cfRule>
    <cfRule type="cellIs" dxfId="680" priority="1358" operator="equal">
      <formula>"VE"</formula>
    </cfRule>
    <cfRule type="cellIs" dxfId="679" priority="1359" operator="equal">
      <formula>"AT"</formula>
    </cfRule>
  </conditionalFormatting>
  <conditionalFormatting sqref="I87:I92">
    <cfRule type="cellIs" dxfId="678" priority="1354" operator="equal">
      <formula>"GL"</formula>
    </cfRule>
    <cfRule type="cellIs" dxfId="677" priority="1355" operator="equal">
      <formula>"VE"</formula>
    </cfRule>
    <cfRule type="cellIs" dxfId="676" priority="1356" operator="equal">
      <formula>"AT"</formula>
    </cfRule>
  </conditionalFormatting>
  <conditionalFormatting sqref="N87:N92">
    <cfRule type="cellIs" dxfId="675" priority="1351" operator="equal">
      <formula>"GL"</formula>
    </cfRule>
    <cfRule type="cellIs" dxfId="674" priority="1352" operator="equal">
      <formula>"VE"</formula>
    </cfRule>
    <cfRule type="cellIs" dxfId="673" priority="1353" operator="equal">
      <formula>"AT"</formula>
    </cfRule>
  </conditionalFormatting>
  <conditionalFormatting sqref="S87:S92">
    <cfRule type="cellIs" dxfId="672" priority="1348" operator="equal">
      <formula>"GL"</formula>
    </cfRule>
    <cfRule type="cellIs" dxfId="671" priority="1349" operator="equal">
      <formula>"VE"</formula>
    </cfRule>
    <cfRule type="cellIs" dxfId="670" priority="1350" operator="equal">
      <formula>"AT"</formula>
    </cfRule>
  </conditionalFormatting>
  <conditionalFormatting sqref="X87:X92">
    <cfRule type="cellIs" dxfId="669" priority="1345" operator="equal">
      <formula>"GL"</formula>
    </cfRule>
    <cfRule type="cellIs" dxfId="668" priority="1346" operator="equal">
      <formula>"VE"</formula>
    </cfRule>
    <cfRule type="cellIs" dxfId="667" priority="1347" operator="equal">
      <formula>"AT"</formula>
    </cfRule>
  </conditionalFormatting>
  <conditionalFormatting sqref="AC87:AC92">
    <cfRule type="cellIs" dxfId="666" priority="1342" operator="equal">
      <formula>"GL"</formula>
    </cfRule>
    <cfRule type="cellIs" dxfId="665" priority="1343" operator="equal">
      <formula>"VE"</formula>
    </cfRule>
    <cfRule type="cellIs" dxfId="664" priority="1344" operator="equal">
      <formula>"AT"</formula>
    </cfRule>
  </conditionalFormatting>
  <conditionalFormatting sqref="H87:H92">
    <cfRule type="expression" dxfId="663" priority="1332">
      <formula>AND(I87="B")</formula>
    </cfRule>
    <cfRule type="expression" dxfId="662" priority="1333">
      <formula>AND(I87="g")</formula>
    </cfRule>
    <cfRule type="expression" dxfId="661" priority="1334">
      <formula>AND(I87="t")</formula>
    </cfRule>
    <cfRule type="expression" dxfId="660" priority="1335">
      <formula>AND(I87="L")</formula>
    </cfRule>
    <cfRule type="expression" dxfId="659" priority="1336">
      <formula>AND(I87="N")</formula>
    </cfRule>
  </conditionalFormatting>
  <conditionalFormatting sqref="M87:M92">
    <cfRule type="expression" dxfId="658" priority="1327">
      <formula>AND(N87="B")</formula>
    </cfRule>
    <cfRule type="expression" dxfId="657" priority="1328">
      <formula>AND(N87="g")</formula>
    </cfRule>
    <cfRule type="expression" dxfId="656" priority="1329">
      <formula>AND(N87="t")</formula>
    </cfRule>
    <cfRule type="expression" dxfId="655" priority="1330">
      <formula>AND(N87="L")</formula>
    </cfRule>
    <cfRule type="expression" dxfId="654" priority="1331">
      <formula>AND(N87="N")</formula>
    </cfRule>
  </conditionalFormatting>
  <conditionalFormatting sqref="R87:R92">
    <cfRule type="expression" dxfId="653" priority="1322">
      <formula>AND(S87="B")</formula>
    </cfRule>
    <cfRule type="expression" dxfId="652" priority="1323">
      <formula>AND(S87="g")</formula>
    </cfRule>
    <cfRule type="expression" dxfId="651" priority="1324">
      <formula>AND(S87="t")</formula>
    </cfRule>
    <cfRule type="expression" dxfId="650" priority="1325">
      <formula>AND(S87="L")</formula>
    </cfRule>
    <cfRule type="expression" dxfId="649" priority="1326">
      <formula>AND(S87="N")</formula>
    </cfRule>
  </conditionalFormatting>
  <conditionalFormatting sqref="W87:W92">
    <cfRule type="expression" dxfId="648" priority="1317">
      <formula>AND(X87="B")</formula>
    </cfRule>
    <cfRule type="expression" dxfId="647" priority="1318">
      <formula>AND(X87="g")</formula>
    </cfRule>
    <cfRule type="expression" dxfId="646" priority="1319">
      <formula>AND(X87="t")</formula>
    </cfRule>
    <cfRule type="expression" dxfId="645" priority="1320">
      <formula>AND(X87="L")</formula>
    </cfRule>
    <cfRule type="expression" dxfId="644" priority="1321">
      <formula>AND(X87="N")</formula>
    </cfRule>
  </conditionalFormatting>
  <conditionalFormatting sqref="AB87:AB89">
    <cfRule type="expression" dxfId="643" priority="1312">
      <formula>AND(AC87="B")</formula>
    </cfRule>
    <cfRule type="expression" dxfId="642" priority="1313">
      <formula>AND(AC87="g")</formula>
    </cfRule>
    <cfRule type="expression" dxfId="641" priority="1314">
      <formula>AND(AC87="t")</formula>
    </cfRule>
    <cfRule type="expression" dxfId="640" priority="1315">
      <formula>AND(AC87="L")</formula>
    </cfRule>
    <cfRule type="expression" dxfId="639" priority="1316">
      <formula>AND(AC87="N")</formula>
    </cfRule>
  </conditionalFormatting>
  <conditionalFormatting sqref="E87:E92">
    <cfRule type="cellIs" dxfId="638" priority="1309" operator="equal">
      <formula>"GL"</formula>
    </cfRule>
    <cfRule type="cellIs" dxfId="637" priority="1310" operator="equal">
      <formula>"VE"</formula>
    </cfRule>
    <cfRule type="cellIs" dxfId="636" priority="1311" operator="equal">
      <formula>"AT"</formula>
    </cfRule>
  </conditionalFormatting>
  <conditionalFormatting sqref="J87:J92">
    <cfRule type="cellIs" dxfId="635" priority="1306" operator="equal">
      <formula>"GL"</formula>
    </cfRule>
    <cfRule type="cellIs" dxfId="634" priority="1307" operator="equal">
      <formula>"VE"</formula>
    </cfRule>
    <cfRule type="cellIs" dxfId="633" priority="1308" operator="equal">
      <formula>"AT"</formula>
    </cfRule>
  </conditionalFormatting>
  <conditionalFormatting sqref="O87:O92">
    <cfRule type="cellIs" dxfId="632" priority="1303" operator="equal">
      <formula>"GL"</formula>
    </cfRule>
    <cfRule type="cellIs" dxfId="631" priority="1304" operator="equal">
      <formula>"VE"</formula>
    </cfRule>
    <cfRule type="cellIs" dxfId="630" priority="1305" operator="equal">
      <formula>"AT"</formula>
    </cfRule>
  </conditionalFormatting>
  <conditionalFormatting sqref="T87:T92">
    <cfRule type="cellIs" dxfId="629" priority="1300" operator="equal">
      <formula>"GL"</formula>
    </cfRule>
    <cfRule type="cellIs" dxfId="628" priority="1301" operator="equal">
      <formula>"VE"</formula>
    </cfRule>
    <cfRule type="cellIs" dxfId="627" priority="1302" operator="equal">
      <formula>"AT"</formula>
    </cfRule>
  </conditionalFormatting>
  <conditionalFormatting sqref="Y87:Y92">
    <cfRule type="cellIs" dxfId="626" priority="1297" operator="equal">
      <formula>"GL"</formula>
    </cfRule>
    <cfRule type="cellIs" dxfId="625" priority="1298" operator="equal">
      <formula>"VE"</formula>
    </cfRule>
    <cfRule type="cellIs" dxfId="624" priority="1299" operator="equal">
      <formula>"AT"</formula>
    </cfRule>
  </conditionalFormatting>
  <conditionalFormatting sqref="AD87:AD92">
    <cfRule type="cellIs" dxfId="623" priority="1294" operator="equal">
      <formula>"GL"</formula>
    </cfRule>
    <cfRule type="cellIs" dxfId="622" priority="1295" operator="equal">
      <formula>"VE"</formula>
    </cfRule>
    <cfRule type="cellIs" dxfId="621" priority="1296" operator="equal">
      <formula>"AT"</formula>
    </cfRule>
  </conditionalFormatting>
  <conditionalFormatting sqref="C87:C92">
    <cfRule type="expression" dxfId="620" priority="1289">
      <formula>AND(D87="B")</formula>
    </cfRule>
    <cfRule type="expression" dxfId="619" priority="1290">
      <formula>AND(D87="g")</formula>
    </cfRule>
    <cfRule type="expression" dxfId="618" priority="1291">
      <formula>AND(D87="t")</formula>
    </cfRule>
    <cfRule type="expression" dxfId="617" priority="1292">
      <formula>AND(D87="L")</formula>
    </cfRule>
    <cfRule type="expression" dxfId="616" priority="1293">
      <formula>AND(D87="N")</formula>
    </cfRule>
  </conditionalFormatting>
  <conditionalFormatting sqref="H18">
    <cfRule type="expression" dxfId="615" priority="233" stopIfTrue="1">
      <formula>COUNTIF($C$5:$Z$31,$C$133)&gt;1</formula>
    </cfRule>
    <cfRule type="expression" dxfId="614" priority="234" stopIfTrue="1">
      <formula>COUNTIF($C$5:$Z$31,$C$132)&gt;1</formula>
    </cfRule>
    <cfRule type="expression" dxfId="613" priority="235" stopIfTrue="1">
      <formula>COUNTIF($C$5:$Z$31,$C$131)&gt;1</formula>
    </cfRule>
    <cfRule type="expression" dxfId="612" priority="236" stopIfTrue="1">
      <formula>COUNTIF($C$5:$Z$31,$C$130)&gt;1</formula>
    </cfRule>
    <cfRule type="expression" dxfId="611" priority="237" stopIfTrue="1">
      <formula>COUNTIF($C$5:$Z$31,$C$129)&gt;1</formula>
    </cfRule>
    <cfRule type="expression" dxfId="610" priority="238" stopIfTrue="1">
      <formula>COUNTIF($C$5:$Z$31,$C$128)&gt;1</formula>
    </cfRule>
    <cfRule type="expression" dxfId="609" priority="239" stopIfTrue="1">
      <formula>COUNTIF($C$5:$Z$31,$C$127)&gt;1</formula>
    </cfRule>
    <cfRule type="expression" dxfId="608" priority="240" stopIfTrue="1">
      <formula>COUNTIF($C$5:$Z$31,$C$126)&gt;1</formula>
    </cfRule>
    <cfRule type="expression" dxfId="607" priority="241" stopIfTrue="1">
      <formula>COUNTIF($C$5:$Z$31,$C$125)&gt;1</formula>
    </cfRule>
    <cfRule type="expression" dxfId="606" priority="242" stopIfTrue="1">
      <formula>COUNTIF($C$5:$Z$31,$C$124)&gt;1</formula>
    </cfRule>
    <cfRule type="expression" dxfId="605" priority="243" stopIfTrue="1">
      <formula>COUNTIF($C$5:$Z$31,$C$123)&gt;1</formula>
    </cfRule>
    <cfRule type="expression" dxfId="604" priority="244" stopIfTrue="1">
      <formula>COUNTIF($C$5:$Z$31,$C$122)&gt;1</formula>
    </cfRule>
    <cfRule type="expression" dxfId="603" priority="245" stopIfTrue="1">
      <formula>COUNTIF($C$5:$Z$31,$C$121)&gt;1</formula>
    </cfRule>
    <cfRule type="expression" dxfId="602" priority="246" stopIfTrue="1">
      <formula>COUNTIF($C$5:$Z$31,$C$120)&gt;1</formula>
    </cfRule>
    <cfRule type="expression" dxfId="601" priority="247" stopIfTrue="1">
      <formula>COUNTIF($C$5:$Z$31,$C$119)&gt;1</formula>
    </cfRule>
    <cfRule type="expression" dxfId="600" priority="248" stopIfTrue="1">
      <formula>COUNTIF($C$5:$Z$31,$C$118)&gt;1</formula>
    </cfRule>
    <cfRule type="expression" dxfId="599" priority="249" stopIfTrue="1">
      <formula>COUNTIF($C$5:$Z$31,$C$117)&gt;1</formula>
    </cfRule>
    <cfRule type="expression" dxfId="598" priority="250" stopIfTrue="1">
      <formula>COUNTIF($C$5:$Z$31,$C$116)&gt;1</formula>
    </cfRule>
    <cfRule type="expression" dxfId="597" priority="251" stopIfTrue="1">
      <formula>COUNTIF($C$5:$Z$31,$C$115)&gt;1</formula>
    </cfRule>
    <cfRule type="expression" dxfId="596" priority="252" stopIfTrue="1">
      <formula>COUNTIF($C$5:$Z$31,$C$114)&gt;1</formula>
    </cfRule>
    <cfRule type="expression" dxfId="595" priority="253" stopIfTrue="1">
      <formula>COUNTIF($C$5:$Z$31,$C$113)&gt;1</formula>
    </cfRule>
    <cfRule type="expression" dxfId="594" priority="254" stopIfTrue="1">
      <formula>COUNTIF($C$5:$Z$31,$C$112)&gt;1</formula>
    </cfRule>
    <cfRule type="expression" dxfId="593" priority="255" stopIfTrue="1">
      <formula>COUNTIF($C$5:$Z$31,$C$111)&gt;1</formula>
    </cfRule>
    <cfRule type="expression" dxfId="592" priority="256" stopIfTrue="1">
      <formula>COUNTIF($C$5:$Z$31,$C$110)&gt;1</formula>
    </cfRule>
    <cfRule type="expression" dxfId="591" priority="257" stopIfTrue="1">
      <formula>COUNTIF($C$5:$Z$31,$C$109)&gt;1</formula>
    </cfRule>
    <cfRule type="expression" dxfId="590" priority="258" stopIfTrue="1">
      <formula>COUNTIF($C$5:$Z$31,$C$108)&gt;1</formula>
    </cfRule>
    <cfRule type="expression" dxfId="589" priority="259" stopIfTrue="1">
      <formula>COUNTIF($C$5:$Z$31,$C$107)&gt;1</formula>
    </cfRule>
    <cfRule type="expression" dxfId="588" priority="260" stopIfTrue="1">
      <formula>COUNTIF($C$5:$Z$31,$C$106)&gt;1</formula>
    </cfRule>
    <cfRule type="expression" dxfId="587" priority="261" stopIfTrue="1">
      <formula>COUNTIF($C$5:$Z$31,$C$105)&gt;1</formula>
    </cfRule>
    <cfRule type="expression" dxfId="586" priority="262" stopIfTrue="1">
      <formula>COUNTIF($C$5:$Z$31,$C$104)&gt;1</formula>
    </cfRule>
    <cfRule type="expression" dxfId="585" priority="263" stopIfTrue="1">
      <formula>COUNTIF($C$5:$Z$31,$C$103)&gt;1</formula>
    </cfRule>
    <cfRule type="expression" dxfId="584" priority="264" stopIfTrue="1">
      <formula>COUNTIF($C$5:$Z$31,$C$102)&gt;1</formula>
    </cfRule>
    <cfRule type="expression" dxfId="583" priority="265" stopIfTrue="1">
      <formula>COUNTIF($C$5:$Z$31,$C$101)&gt;1</formula>
    </cfRule>
  </conditionalFormatting>
  <conditionalFormatting sqref="M6">
    <cfRule type="expression" dxfId="582" priority="167" stopIfTrue="1">
      <formula>COUNTIF($C$5:$Z$31,$C$133)&gt;1</formula>
    </cfRule>
    <cfRule type="expression" dxfId="581" priority="168" stopIfTrue="1">
      <formula>COUNTIF($C$5:$Z$31,$C$132)&gt;1</formula>
    </cfRule>
    <cfRule type="expression" dxfId="580" priority="169" stopIfTrue="1">
      <formula>COUNTIF($C$5:$Z$31,$C$131)&gt;1</formula>
    </cfRule>
    <cfRule type="expression" dxfId="579" priority="170" stopIfTrue="1">
      <formula>COUNTIF($C$5:$Z$31,$C$130)&gt;1</formula>
    </cfRule>
    <cfRule type="expression" dxfId="578" priority="171" stopIfTrue="1">
      <formula>COUNTIF($C$5:$Z$31,$C$129)&gt;1</formula>
    </cfRule>
    <cfRule type="expression" dxfId="577" priority="172" stopIfTrue="1">
      <formula>COUNTIF($C$5:$Z$31,$C$128)&gt;1</formula>
    </cfRule>
    <cfRule type="expression" dxfId="576" priority="173" stopIfTrue="1">
      <formula>COUNTIF($C$5:$Z$31,$C$127)&gt;1</formula>
    </cfRule>
    <cfRule type="expression" dxfId="575" priority="174" stopIfTrue="1">
      <formula>COUNTIF($C$5:$Z$31,$C$126)&gt;1</formula>
    </cfRule>
    <cfRule type="expression" dxfId="574" priority="175" stopIfTrue="1">
      <formula>COUNTIF($C$5:$Z$31,$C$125)&gt;1</formula>
    </cfRule>
    <cfRule type="expression" dxfId="573" priority="176" stopIfTrue="1">
      <formula>COUNTIF($C$5:$Z$31,$C$124)&gt;1</formula>
    </cfRule>
    <cfRule type="expression" dxfId="572" priority="177" stopIfTrue="1">
      <formula>COUNTIF($C$5:$Z$31,$C$123)&gt;1</formula>
    </cfRule>
    <cfRule type="expression" dxfId="571" priority="178" stopIfTrue="1">
      <formula>COUNTIF($C$5:$Z$31,$C$122)&gt;1</formula>
    </cfRule>
    <cfRule type="expression" dxfId="570" priority="179" stopIfTrue="1">
      <formula>COUNTIF($C$5:$Z$31,$C$121)&gt;1</formula>
    </cfRule>
    <cfRule type="expression" dxfId="569" priority="180" stopIfTrue="1">
      <formula>COUNTIF($C$5:$Z$31,$C$120)&gt;1</formula>
    </cfRule>
    <cfRule type="expression" dxfId="568" priority="181" stopIfTrue="1">
      <formula>COUNTIF($C$5:$Z$31,$C$119)&gt;1</formula>
    </cfRule>
    <cfRule type="expression" dxfId="567" priority="182" stopIfTrue="1">
      <formula>COUNTIF($C$5:$Z$31,$C$118)&gt;1</formula>
    </cfRule>
    <cfRule type="expression" dxfId="566" priority="183" stopIfTrue="1">
      <formula>COUNTIF($C$5:$Z$31,$C$117)&gt;1</formula>
    </cfRule>
    <cfRule type="expression" dxfId="565" priority="184" stopIfTrue="1">
      <formula>COUNTIF($C$5:$Z$31,$C$116)&gt;1</formula>
    </cfRule>
    <cfRule type="expression" dxfId="564" priority="185" stopIfTrue="1">
      <formula>COUNTIF($C$5:$Z$31,$C$115)&gt;1</formula>
    </cfRule>
    <cfRule type="expression" dxfId="563" priority="186" stopIfTrue="1">
      <formula>COUNTIF($C$5:$Z$31,$C$114)&gt;1</formula>
    </cfRule>
    <cfRule type="expression" dxfId="562" priority="187" stopIfTrue="1">
      <formula>COUNTIF($C$5:$Z$31,$C$113)&gt;1</formula>
    </cfRule>
    <cfRule type="expression" dxfId="561" priority="188" stopIfTrue="1">
      <formula>COUNTIF($C$5:$Z$31,$C$112)&gt;1</formula>
    </cfRule>
    <cfRule type="expression" dxfId="560" priority="189" stopIfTrue="1">
      <formula>COUNTIF($C$5:$Z$31,$C$111)&gt;1</formula>
    </cfRule>
    <cfRule type="expression" dxfId="559" priority="190" stopIfTrue="1">
      <formula>COUNTIF($C$5:$Z$31,$C$110)&gt;1</formula>
    </cfRule>
    <cfRule type="expression" dxfId="558" priority="191" stopIfTrue="1">
      <formula>COUNTIF($C$5:$Z$31,$C$109)&gt;1</formula>
    </cfRule>
    <cfRule type="expression" dxfId="557" priority="192" stopIfTrue="1">
      <formula>COUNTIF($C$5:$Z$31,$C$108)&gt;1</formula>
    </cfRule>
    <cfRule type="expression" dxfId="556" priority="193" stopIfTrue="1">
      <formula>COUNTIF($C$5:$Z$31,$C$107)&gt;1</formula>
    </cfRule>
    <cfRule type="expression" dxfId="555" priority="194" stopIfTrue="1">
      <formula>COUNTIF($C$5:$Z$31,$C$106)&gt;1</formula>
    </cfRule>
    <cfRule type="expression" dxfId="554" priority="195" stopIfTrue="1">
      <formula>COUNTIF($C$5:$Z$31,$C$105)&gt;1</formula>
    </cfRule>
    <cfRule type="expression" dxfId="553" priority="196" stopIfTrue="1">
      <formula>COUNTIF($C$5:$Z$31,$C$104)&gt;1</formula>
    </cfRule>
    <cfRule type="expression" dxfId="552" priority="197" stopIfTrue="1">
      <formula>COUNTIF($C$5:$Z$31,$C$103)&gt;1</formula>
    </cfRule>
    <cfRule type="expression" dxfId="551" priority="198" stopIfTrue="1">
      <formula>COUNTIF($C$5:$Z$31,$C$102)&gt;1</formula>
    </cfRule>
    <cfRule type="expression" dxfId="550" priority="199" stopIfTrue="1">
      <formula>COUNTIF($C$5:$Z$31,$C$101)&gt;1</formula>
    </cfRule>
  </conditionalFormatting>
  <conditionalFormatting sqref="R6">
    <cfRule type="expression" dxfId="549" priority="134" stopIfTrue="1">
      <formula>COUNTIF($C$5:$Z$31,$C$133)&gt;1</formula>
    </cfRule>
    <cfRule type="expression" dxfId="548" priority="135" stopIfTrue="1">
      <formula>COUNTIF($C$5:$Z$31,$C$132)&gt;1</formula>
    </cfRule>
    <cfRule type="expression" dxfId="547" priority="136" stopIfTrue="1">
      <formula>COUNTIF($C$5:$Z$31,$C$131)&gt;1</formula>
    </cfRule>
    <cfRule type="expression" dxfId="546" priority="137" stopIfTrue="1">
      <formula>COUNTIF($C$5:$Z$31,$C$130)&gt;1</formula>
    </cfRule>
    <cfRule type="expression" dxfId="545" priority="138" stopIfTrue="1">
      <formula>COUNTIF($C$5:$Z$31,$C$129)&gt;1</formula>
    </cfRule>
    <cfRule type="expression" dxfId="544" priority="139" stopIfTrue="1">
      <formula>COUNTIF($C$5:$Z$31,$C$128)&gt;1</formula>
    </cfRule>
    <cfRule type="expression" dxfId="543" priority="140" stopIfTrue="1">
      <formula>COUNTIF($C$5:$Z$31,$C$127)&gt;1</formula>
    </cfRule>
    <cfRule type="expression" dxfId="542" priority="141" stopIfTrue="1">
      <formula>COUNTIF($C$5:$Z$31,$C$126)&gt;1</formula>
    </cfRule>
    <cfRule type="expression" dxfId="541" priority="142" stopIfTrue="1">
      <formula>COUNTIF($C$5:$Z$31,$C$125)&gt;1</formula>
    </cfRule>
    <cfRule type="expression" dxfId="540" priority="143" stopIfTrue="1">
      <formula>COUNTIF($C$5:$Z$31,$C$124)&gt;1</formula>
    </cfRule>
    <cfRule type="expression" dxfId="539" priority="144" stopIfTrue="1">
      <formula>COUNTIF($C$5:$Z$31,$C$123)&gt;1</formula>
    </cfRule>
    <cfRule type="expression" dxfId="538" priority="145" stopIfTrue="1">
      <formula>COUNTIF($C$5:$Z$31,$C$122)&gt;1</formula>
    </cfRule>
    <cfRule type="expression" dxfId="537" priority="146" stopIfTrue="1">
      <formula>COUNTIF($C$5:$Z$31,$C$121)&gt;1</formula>
    </cfRule>
    <cfRule type="expression" dxfId="536" priority="147" stopIfTrue="1">
      <formula>COUNTIF($C$5:$Z$31,$C$120)&gt;1</formula>
    </cfRule>
    <cfRule type="expression" dxfId="535" priority="148" stopIfTrue="1">
      <formula>COUNTIF($C$5:$Z$31,$C$119)&gt;1</formula>
    </cfRule>
    <cfRule type="expression" dxfId="534" priority="149" stopIfTrue="1">
      <formula>COUNTIF($C$5:$Z$31,$C$118)&gt;1</formula>
    </cfRule>
    <cfRule type="expression" dxfId="533" priority="150" stopIfTrue="1">
      <formula>COUNTIF($C$5:$Z$31,$C$117)&gt;1</formula>
    </cfRule>
    <cfRule type="expression" dxfId="532" priority="151" stopIfTrue="1">
      <formula>COUNTIF($C$5:$Z$31,$C$116)&gt;1</formula>
    </cfRule>
    <cfRule type="expression" dxfId="531" priority="152" stopIfTrue="1">
      <formula>COUNTIF($C$5:$Z$31,$C$115)&gt;1</formula>
    </cfRule>
    <cfRule type="expression" dxfId="530" priority="153" stopIfTrue="1">
      <formula>COUNTIF($C$5:$Z$31,$C$114)&gt;1</formula>
    </cfRule>
    <cfRule type="expression" dxfId="529" priority="154" stopIfTrue="1">
      <formula>COUNTIF($C$5:$Z$31,$C$113)&gt;1</formula>
    </cfRule>
    <cfRule type="expression" dxfId="528" priority="155" stopIfTrue="1">
      <formula>COUNTIF($C$5:$Z$31,$C$112)&gt;1</formula>
    </cfRule>
    <cfRule type="expression" dxfId="527" priority="156" stopIfTrue="1">
      <formula>COUNTIF($C$5:$Z$31,$C$111)&gt;1</formula>
    </cfRule>
    <cfRule type="expression" dxfId="526" priority="157" stopIfTrue="1">
      <formula>COUNTIF($C$5:$Z$31,$C$110)&gt;1</formula>
    </cfRule>
    <cfRule type="expression" dxfId="525" priority="158" stopIfTrue="1">
      <formula>COUNTIF($C$5:$Z$31,$C$109)&gt;1</formula>
    </cfRule>
    <cfRule type="expression" dxfId="524" priority="159" stopIfTrue="1">
      <formula>COUNTIF($C$5:$Z$31,$C$108)&gt;1</formula>
    </cfRule>
    <cfRule type="expression" dxfId="523" priority="160" stopIfTrue="1">
      <formula>COUNTIF($C$5:$Z$31,$C$107)&gt;1</formula>
    </cfRule>
    <cfRule type="expression" dxfId="522" priority="161" stopIfTrue="1">
      <formula>COUNTIF($C$5:$Z$31,$C$106)&gt;1</formula>
    </cfRule>
    <cfRule type="expression" dxfId="521" priority="162" stopIfTrue="1">
      <formula>COUNTIF($C$5:$Z$31,$C$105)&gt;1</formula>
    </cfRule>
    <cfRule type="expression" dxfId="520" priority="163" stopIfTrue="1">
      <formula>COUNTIF($C$5:$Z$31,$C$104)&gt;1</formula>
    </cfRule>
    <cfRule type="expression" dxfId="519" priority="164" stopIfTrue="1">
      <formula>COUNTIF($C$5:$Z$31,$C$103)&gt;1</formula>
    </cfRule>
    <cfRule type="expression" dxfId="518" priority="165" stopIfTrue="1">
      <formula>COUNTIF($C$5:$Z$31,$C$102)&gt;1</formula>
    </cfRule>
    <cfRule type="expression" dxfId="517" priority="166" stopIfTrue="1">
      <formula>COUNTIF($C$5:$Z$31,$C$101)&gt;1</formula>
    </cfRule>
  </conditionalFormatting>
  <conditionalFormatting sqref="C18">
    <cfRule type="expression" dxfId="516" priority="101" stopIfTrue="1">
      <formula>COUNTIF($C$5:$Z$31,$C$133)&gt;1</formula>
    </cfRule>
    <cfRule type="expression" dxfId="515" priority="102" stopIfTrue="1">
      <formula>COUNTIF($C$5:$Z$31,$C$132)&gt;1</formula>
    </cfRule>
    <cfRule type="expression" dxfId="514" priority="103" stopIfTrue="1">
      <formula>COUNTIF($C$5:$Z$31,$C$131)&gt;1</formula>
    </cfRule>
    <cfRule type="expression" dxfId="513" priority="104" stopIfTrue="1">
      <formula>COUNTIF($C$5:$Z$31,$C$130)&gt;1</formula>
    </cfRule>
    <cfRule type="expression" dxfId="512" priority="105" stopIfTrue="1">
      <formula>COUNTIF($C$5:$Z$31,$C$129)&gt;1</formula>
    </cfRule>
    <cfRule type="expression" dxfId="511" priority="106" stopIfTrue="1">
      <formula>COUNTIF($C$5:$Z$31,$C$128)&gt;1</formula>
    </cfRule>
    <cfRule type="expression" dxfId="510" priority="107" stopIfTrue="1">
      <formula>COUNTIF($C$5:$Z$31,$C$127)&gt;1</formula>
    </cfRule>
    <cfRule type="expression" dxfId="509" priority="108" stopIfTrue="1">
      <formula>COUNTIF($C$5:$Z$31,$C$126)&gt;1</formula>
    </cfRule>
    <cfRule type="expression" dxfId="508" priority="109" stopIfTrue="1">
      <formula>COUNTIF($C$5:$Z$31,$C$125)&gt;1</formula>
    </cfRule>
    <cfRule type="expression" dxfId="507" priority="110" stopIfTrue="1">
      <formula>COUNTIF($C$5:$Z$31,$C$124)&gt;1</formula>
    </cfRule>
    <cfRule type="expression" dxfId="506" priority="111" stopIfTrue="1">
      <formula>COUNTIF($C$5:$Z$31,$C$123)&gt;1</formula>
    </cfRule>
    <cfRule type="expression" dxfId="505" priority="112" stopIfTrue="1">
      <formula>COUNTIF($C$5:$Z$31,$C$122)&gt;1</formula>
    </cfRule>
    <cfRule type="expression" dxfId="504" priority="113" stopIfTrue="1">
      <formula>COUNTIF($C$5:$Z$31,$C$121)&gt;1</formula>
    </cfRule>
    <cfRule type="expression" dxfId="503" priority="114" stopIfTrue="1">
      <formula>COUNTIF($C$5:$Z$31,$C$120)&gt;1</formula>
    </cfRule>
    <cfRule type="expression" dxfId="502" priority="115" stopIfTrue="1">
      <formula>COUNTIF($C$5:$Z$31,$C$119)&gt;1</formula>
    </cfRule>
    <cfRule type="expression" dxfId="501" priority="116" stopIfTrue="1">
      <formula>COUNTIF($C$5:$Z$31,$C$118)&gt;1</formula>
    </cfRule>
    <cfRule type="expression" dxfId="500" priority="117" stopIfTrue="1">
      <formula>COUNTIF($C$5:$Z$31,$C$117)&gt;1</formula>
    </cfRule>
    <cfRule type="expression" dxfId="499" priority="118" stopIfTrue="1">
      <formula>COUNTIF($C$5:$Z$31,$C$116)&gt;1</formula>
    </cfRule>
    <cfRule type="expression" dxfId="498" priority="119" stopIfTrue="1">
      <formula>COUNTIF($C$5:$Z$31,$C$115)&gt;1</formula>
    </cfRule>
    <cfRule type="expression" dxfId="497" priority="120" stopIfTrue="1">
      <formula>COUNTIF($C$5:$Z$31,$C$114)&gt;1</formula>
    </cfRule>
    <cfRule type="expression" dxfId="496" priority="121" stopIfTrue="1">
      <formula>COUNTIF($C$5:$Z$31,$C$113)&gt;1</formula>
    </cfRule>
    <cfRule type="expression" dxfId="495" priority="122" stopIfTrue="1">
      <formula>COUNTIF($C$5:$Z$31,$C$112)&gt;1</formula>
    </cfRule>
    <cfRule type="expression" dxfId="494" priority="123" stopIfTrue="1">
      <formula>COUNTIF($C$5:$Z$31,$C$111)&gt;1</formula>
    </cfRule>
    <cfRule type="expression" dxfId="493" priority="124" stopIfTrue="1">
      <formula>COUNTIF($C$5:$Z$31,$C$110)&gt;1</formula>
    </cfRule>
    <cfRule type="expression" dxfId="492" priority="125" stopIfTrue="1">
      <formula>COUNTIF($C$5:$Z$31,$C$109)&gt;1</formula>
    </cfRule>
    <cfRule type="expression" dxfId="491" priority="126" stopIfTrue="1">
      <formula>COUNTIF($C$5:$Z$31,$C$108)&gt;1</formula>
    </cfRule>
    <cfRule type="expression" dxfId="490" priority="127" stopIfTrue="1">
      <formula>COUNTIF($C$5:$Z$31,$C$107)&gt;1</formula>
    </cfRule>
    <cfRule type="expression" dxfId="489" priority="128" stopIfTrue="1">
      <formula>COUNTIF($C$5:$Z$31,$C$106)&gt;1</formula>
    </cfRule>
    <cfRule type="expression" dxfId="488" priority="129" stopIfTrue="1">
      <formula>COUNTIF($C$5:$Z$31,$C$105)&gt;1</formula>
    </cfRule>
    <cfRule type="expression" dxfId="487" priority="130" stopIfTrue="1">
      <formula>COUNTIF($C$5:$Z$31,$C$104)&gt;1</formula>
    </cfRule>
    <cfRule type="expression" dxfId="486" priority="131" stopIfTrue="1">
      <formula>COUNTIF($C$5:$Z$31,$C$103)&gt;1</formula>
    </cfRule>
    <cfRule type="expression" dxfId="485" priority="132" stopIfTrue="1">
      <formula>COUNTIF($C$5:$Z$31,$C$102)&gt;1</formula>
    </cfRule>
    <cfRule type="expression" dxfId="484" priority="133" stopIfTrue="1">
      <formula>COUNTIF($C$5:$Z$31,$C$101)&gt;1</formula>
    </cfRule>
  </conditionalFormatting>
  <conditionalFormatting sqref="C14">
    <cfRule type="expression" dxfId="483" priority="35" stopIfTrue="1">
      <formula>COUNTIF($C$5:$Z$31,$C$133)&gt;1</formula>
    </cfRule>
    <cfRule type="expression" dxfId="482" priority="36" stopIfTrue="1">
      <formula>COUNTIF($C$5:$Z$31,$C$132)&gt;1</formula>
    </cfRule>
    <cfRule type="expression" dxfId="481" priority="37" stopIfTrue="1">
      <formula>COUNTIF($C$5:$Z$31,$C$131)&gt;1</formula>
    </cfRule>
    <cfRule type="expression" dxfId="480" priority="38" stopIfTrue="1">
      <formula>COUNTIF($C$5:$Z$31,$C$130)&gt;1</formula>
    </cfRule>
    <cfRule type="expression" dxfId="479" priority="39" stopIfTrue="1">
      <formula>COUNTIF($C$5:$Z$31,$C$129)&gt;1</formula>
    </cfRule>
    <cfRule type="expression" dxfId="478" priority="40" stopIfTrue="1">
      <formula>COUNTIF($C$5:$Z$31,$C$128)&gt;1</formula>
    </cfRule>
    <cfRule type="expression" dxfId="477" priority="41" stopIfTrue="1">
      <formula>COUNTIF($C$5:$Z$31,$C$127)&gt;1</formula>
    </cfRule>
    <cfRule type="expression" dxfId="476" priority="42" stopIfTrue="1">
      <formula>COUNTIF($C$5:$Z$31,$C$126)&gt;1</formula>
    </cfRule>
    <cfRule type="expression" dxfId="475" priority="43" stopIfTrue="1">
      <formula>COUNTIF($C$5:$Z$31,$C$125)&gt;1</formula>
    </cfRule>
    <cfRule type="expression" dxfId="474" priority="44" stopIfTrue="1">
      <formula>COUNTIF($C$5:$Z$31,$C$124)&gt;1</formula>
    </cfRule>
    <cfRule type="expression" dxfId="473" priority="45" stopIfTrue="1">
      <formula>COUNTIF($C$5:$Z$31,$C$123)&gt;1</formula>
    </cfRule>
    <cfRule type="expression" dxfId="472" priority="46" stopIfTrue="1">
      <formula>COUNTIF($C$5:$Z$31,$C$122)&gt;1</formula>
    </cfRule>
    <cfRule type="expression" dxfId="471" priority="47" stopIfTrue="1">
      <formula>COUNTIF($C$5:$Z$31,$C$121)&gt;1</formula>
    </cfRule>
    <cfRule type="expression" dxfId="470" priority="48" stopIfTrue="1">
      <formula>COUNTIF($C$5:$Z$31,$C$120)&gt;1</formula>
    </cfRule>
    <cfRule type="expression" dxfId="469" priority="49" stopIfTrue="1">
      <formula>COUNTIF($C$5:$Z$31,$C$119)&gt;1</formula>
    </cfRule>
    <cfRule type="expression" dxfId="468" priority="50" stopIfTrue="1">
      <formula>COUNTIF($C$5:$Z$31,$C$118)&gt;1</formula>
    </cfRule>
    <cfRule type="expression" dxfId="467" priority="51" stopIfTrue="1">
      <formula>COUNTIF($C$5:$Z$31,$C$117)&gt;1</formula>
    </cfRule>
    <cfRule type="expression" dxfId="466" priority="52" stopIfTrue="1">
      <formula>COUNTIF($C$5:$Z$31,$C$116)&gt;1</formula>
    </cfRule>
    <cfRule type="expression" dxfId="465" priority="53" stopIfTrue="1">
      <formula>COUNTIF($C$5:$Z$31,$C$115)&gt;1</formula>
    </cfRule>
    <cfRule type="expression" dxfId="464" priority="54" stopIfTrue="1">
      <formula>COUNTIF($C$5:$Z$31,$C$114)&gt;1</formula>
    </cfRule>
    <cfRule type="expression" dxfId="463" priority="55" stopIfTrue="1">
      <formula>COUNTIF($C$5:$Z$31,$C$113)&gt;1</formula>
    </cfRule>
    <cfRule type="expression" dxfId="462" priority="56" stopIfTrue="1">
      <formula>COUNTIF($C$5:$Z$31,$C$112)&gt;1</formula>
    </cfRule>
    <cfRule type="expression" dxfId="461" priority="57" stopIfTrue="1">
      <formula>COUNTIF($C$5:$Z$31,$C$111)&gt;1</formula>
    </cfRule>
    <cfRule type="expression" dxfId="460" priority="58" stopIfTrue="1">
      <formula>COUNTIF($C$5:$Z$31,$C$110)&gt;1</formula>
    </cfRule>
    <cfRule type="expression" dxfId="459" priority="59" stopIfTrue="1">
      <formula>COUNTIF($C$5:$Z$31,$C$109)&gt;1</formula>
    </cfRule>
    <cfRule type="expression" dxfId="458" priority="60" stopIfTrue="1">
      <formula>COUNTIF($C$5:$Z$31,$C$108)&gt;1</formula>
    </cfRule>
    <cfRule type="expression" dxfId="457" priority="61" stopIfTrue="1">
      <formula>COUNTIF($C$5:$Z$31,$C$107)&gt;1</formula>
    </cfRule>
    <cfRule type="expression" dxfId="456" priority="62" stopIfTrue="1">
      <formula>COUNTIF($C$5:$Z$31,$C$106)&gt;1</formula>
    </cfRule>
    <cfRule type="expression" dxfId="455" priority="63" stopIfTrue="1">
      <formula>COUNTIF($C$5:$Z$31,$C$105)&gt;1</formula>
    </cfRule>
    <cfRule type="expression" dxfId="454" priority="64" stopIfTrue="1">
      <formula>COUNTIF($C$5:$Z$31,$C$104)&gt;1</formula>
    </cfRule>
    <cfRule type="expression" dxfId="453" priority="65" stopIfTrue="1">
      <formula>COUNTIF($C$5:$Z$31,$C$103)&gt;1</formula>
    </cfRule>
    <cfRule type="expression" dxfId="452" priority="66" stopIfTrue="1">
      <formula>COUNTIF($C$5:$Z$31,$C$102)&gt;1</formula>
    </cfRule>
    <cfRule type="expression" dxfId="451" priority="67" stopIfTrue="1">
      <formula>COUNTIF($C$5:$Z$31,$C$101)&gt;1</formula>
    </cfRule>
  </conditionalFormatting>
  <pageMargins left="0.7" right="0.7" top="0.75" bottom="0.75" header="0.3" footer="0.3"/>
  <pageSetup paperSize="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Semaine_P3">
                <anchor moveWithCells="1" sizeWithCells="1">
                  <from>
                    <xdr:col>26</xdr:col>
                    <xdr:colOff>276225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9803B-E37F-4FF6-B4F6-67B1ADBBB114}">
  <sheetPr codeName="Feuil49">
    <pageSetUpPr fitToPage="1"/>
  </sheetPr>
  <dimension ref="A1:J45"/>
  <sheetViews>
    <sheetView workbookViewId="0">
      <selection activeCell="E3" sqref="E3"/>
    </sheetView>
  </sheetViews>
  <sheetFormatPr baseColWidth="10" defaultColWidth="11.42578125" defaultRowHeight="12.75" x14ac:dyDescent="0.2"/>
  <cols>
    <col min="1" max="4" width="10" style="90" customWidth="1"/>
    <col min="5" max="5" width="36.42578125" style="90" customWidth="1"/>
    <col min="6" max="7" width="11" style="90" customWidth="1"/>
    <col min="8" max="9" width="4.5703125" style="90" customWidth="1"/>
    <col min="10" max="10" width="28.42578125" style="90" customWidth="1"/>
    <col min="11" max="16384" width="11.42578125" style="90"/>
  </cols>
  <sheetData>
    <row r="1" spans="1:10" ht="33.75" customHeight="1" x14ac:dyDescent="0.2">
      <c r="A1" s="1252" t="s">
        <v>4751</v>
      </c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45" x14ac:dyDescent="0.2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 x14ac:dyDescent="0.2">
      <c r="A3" s="50" t="s">
        <v>144</v>
      </c>
      <c r="B3" s="50">
        <v>1</v>
      </c>
      <c r="C3" s="51">
        <v>0.22083333333333333</v>
      </c>
      <c r="D3" s="51">
        <f>C3+"00:20"</f>
        <v>0.23472222222222222</v>
      </c>
      <c r="E3" s="303" t="s">
        <v>610</v>
      </c>
      <c r="F3" s="56" t="str">
        <f>IF('Dimanche D1'!X9&lt;&gt;"",'Dimanche D1'!X9,"")</f>
        <v/>
      </c>
      <c r="G3" s="56" t="str">
        <f>IF('Dimanche D1'!X9&lt;&gt;"",'Dimanche D1'!A9,"")</f>
        <v/>
      </c>
      <c r="H3" s="45"/>
      <c r="I3" s="45"/>
      <c r="J3" s="45" t="s">
        <v>486</v>
      </c>
    </row>
    <row r="4" spans="1:10" x14ac:dyDescent="0.2">
      <c r="A4" s="50" t="s">
        <v>86</v>
      </c>
      <c r="B4" s="50">
        <v>1</v>
      </c>
      <c r="C4" s="51">
        <v>0.22152777777777777</v>
      </c>
      <c r="D4" s="51">
        <v>0.23541666666666666</v>
      </c>
      <c r="E4" s="303" t="s">
        <v>610</v>
      </c>
      <c r="F4" s="56" t="str">
        <f>IF('Dimanche D1'!X13&lt;&gt;"",'Dimanche D1'!X13,"")</f>
        <v/>
      </c>
      <c r="G4" s="56" t="str">
        <f>IF('Dimanche D1'!X13&lt;&gt;"",'Dimanche D1'!A13,"")</f>
        <v/>
      </c>
      <c r="H4" s="45"/>
      <c r="I4" s="45"/>
      <c r="J4" s="45" t="s">
        <v>486</v>
      </c>
    </row>
    <row r="5" spans="1:10" x14ac:dyDescent="0.2">
      <c r="A5" s="50" t="s">
        <v>144</v>
      </c>
      <c r="B5" s="50">
        <v>2</v>
      </c>
      <c r="C5" s="51">
        <v>36526.243761574071</v>
      </c>
      <c r="D5" s="51">
        <v>0.25</v>
      </c>
      <c r="E5" s="303" t="s">
        <v>610</v>
      </c>
      <c r="F5" s="56" t="str">
        <f>IF('Dimanche D1'!X17&lt;&gt;"",'Dimanche D1'!X17,"")</f>
        <v/>
      </c>
      <c r="G5" s="56" t="str">
        <f>IF('Dimanche D1'!X17&lt;&gt;"",'Dimanche D1'!A17,"")</f>
        <v/>
      </c>
      <c r="H5" s="45"/>
      <c r="I5" s="45"/>
      <c r="J5" s="45" t="s">
        <v>486</v>
      </c>
    </row>
    <row r="6" spans="1:10" x14ac:dyDescent="0.2">
      <c r="A6" s="50" t="s">
        <v>86</v>
      </c>
      <c r="B6" s="50">
        <v>2</v>
      </c>
      <c r="C6" s="51">
        <v>0.23749999999999999</v>
      </c>
      <c r="D6" s="51">
        <v>0.25138888888888888</v>
      </c>
      <c r="E6" s="303" t="s">
        <v>610</v>
      </c>
      <c r="F6" s="56" t="str">
        <f>IF('Dimanche D1'!X21&lt;&gt;"",'Dimanche D1'!X21,"")</f>
        <v/>
      </c>
      <c r="G6" s="56" t="str">
        <f>IF('Dimanche D1'!X21&lt;&gt;"",'Dimanche D1'!A21,"")</f>
        <v/>
      </c>
      <c r="H6" s="45"/>
      <c r="I6" s="45"/>
      <c r="J6" s="45" t="s">
        <v>486</v>
      </c>
    </row>
    <row r="7" spans="1:10" x14ac:dyDescent="0.2">
      <c r="A7" s="50" t="s">
        <v>144</v>
      </c>
      <c r="B7" s="50">
        <v>3</v>
      </c>
      <c r="C7" s="51">
        <v>0.24097222222222223</v>
      </c>
      <c r="D7" s="51">
        <v>0.25486111111111109</v>
      </c>
      <c r="E7" s="303" t="s">
        <v>610</v>
      </c>
      <c r="F7" s="56" t="str">
        <f>IF('Dimanche D1'!S17&lt;&gt;"",'Dimanche D1'!S17,"")</f>
        <v/>
      </c>
      <c r="G7" s="56" t="str">
        <f>IF('Dimanche D1'!S17&lt;&gt;"",'Dimanche D1'!A17,"")</f>
        <v/>
      </c>
      <c r="H7" s="45"/>
      <c r="I7" s="45"/>
      <c r="J7" s="45" t="s">
        <v>4753</v>
      </c>
    </row>
    <row r="8" spans="1:10" x14ac:dyDescent="0.2">
      <c r="A8" s="50" t="s">
        <v>86</v>
      </c>
      <c r="B8" s="50">
        <v>3</v>
      </c>
      <c r="C8" s="51">
        <v>36526.249722222223</v>
      </c>
      <c r="D8" s="51">
        <f t="shared" ref="D8" si="0">C8+"00:20"</f>
        <v>36526.263611111113</v>
      </c>
      <c r="E8" s="303" t="s">
        <v>610</v>
      </c>
      <c r="F8" s="56" t="str">
        <f>IF('Dimanche D1'!S9&lt;&gt;"",'Dimanche D1'!S9,"")</f>
        <v/>
      </c>
      <c r="G8" s="56" t="str">
        <f>IF('Dimanche D1'!S9&lt;&gt;"",'Dimanche D1'!A9,"")</f>
        <v/>
      </c>
      <c r="H8" s="45"/>
      <c r="I8" s="45"/>
      <c r="J8" s="45" t="s">
        <v>486</v>
      </c>
    </row>
    <row r="9" spans="1:10" x14ac:dyDescent="0.2">
      <c r="A9" s="50" t="s">
        <v>86</v>
      </c>
      <c r="B9" s="50">
        <v>4</v>
      </c>
      <c r="C9" s="51">
        <v>0.25833333333333336</v>
      </c>
      <c r="D9" s="51">
        <v>0.2722222222222222</v>
      </c>
      <c r="E9" s="303" t="s">
        <v>610</v>
      </c>
      <c r="F9" s="56" t="str">
        <f>IF('Dimanche D1'!S13&lt;&gt;"",'Dimanche D1'!S13,"")</f>
        <v/>
      </c>
      <c r="G9" s="56" t="str">
        <f>IF('Dimanche D1'!S13&lt;&gt;"",'Dimanche D1'!A13,"")</f>
        <v/>
      </c>
      <c r="H9" s="45"/>
      <c r="I9" s="45"/>
      <c r="J9" s="45" t="s">
        <v>486</v>
      </c>
    </row>
    <row r="10" spans="1:10" x14ac:dyDescent="0.2">
      <c r="A10" s="50" t="s">
        <v>144</v>
      </c>
      <c r="B10" s="50">
        <v>4</v>
      </c>
      <c r="C10" s="51">
        <v>0.26319444444444445</v>
      </c>
      <c r="D10" s="51">
        <v>0.27708333333333335</v>
      </c>
      <c r="E10" s="303" t="s">
        <v>610</v>
      </c>
      <c r="F10" s="56" t="str">
        <f>IF('Dimanche D1'!S21&lt;&gt;"",'Dimanche D1'!S21,"")</f>
        <v/>
      </c>
      <c r="G10" s="56" t="str">
        <f>IF('Dimanche D1'!S21&lt;&gt;"",'Dimanche D1'!A21,"")</f>
        <v/>
      </c>
      <c r="H10" s="45"/>
      <c r="I10" s="45"/>
      <c r="J10" s="45" t="s">
        <v>486</v>
      </c>
    </row>
    <row r="11" spans="1:10" x14ac:dyDescent="0.2">
      <c r="A11" s="50" t="s">
        <v>86</v>
      </c>
      <c r="B11" s="50">
        <v>5</v>
      </c>
      <c r="C11" s="51">
        <v>0.26527777777777778</v>
      </c>
      <c r="D11" s="51">
        <v>0.27916666666666667</v>
      </c>
      <c r="E11" s="303" t="s">
        <v>610</v>
      </c>
      <c r="F11" s="56" t="str">
        <f>IF('Dimanche D1'!N9&lt;&gt;"",'Dimanche D1'!N9,"")</f>
        <v/>
      </c>
      <c r="G11" s="56" t="str">
        <f>IF('Dimanche D1'!N13&lt;&gt;"",'Dimanche D1'!A9,"")</f>
        <v/>
      </c>
      <c r="H11" s="45"/>
      <c r="I11" s="45"/>
      <c r="J11" s="45" t="s">
        <v>486</v>
      </c>
    </row>
    <row r="12" spans="1:10" x14ac:dyDescent="0.2">
      <c r="A12" s="50" t="s">
        <v>86</v>
      </c>
      <c r="B12" s="50">
        <v>6</v>
      </c>
      <c r="C12" s="51">
        <v>0.2722222222222222</v>
      </c>
      <c r="D12" s="51">
        <v>0.28611111111111109</v>
      </c>
      <c r="E12" s="303" t="s">
        <v>610</v>
      </c>
      <c r="F12" s="56" t="str">
        <f>IF('Dimanche D1'!N13&lt;&gt;"",'Dimanche D1'!N13,"")</f>
        <v/>
      </c>
      <c r="G12" s="56" t="str">
        <f>IF('Dimanche D1'!N13&lt;&gt;"",'Dimanche D1'!A13,"")</f>
        <v/>
      </c>
      <c r="H12" s="45"/>
      <c r="I12" s="45"/>
      <c r="J12" s="45" t="s">
        <v>486</v>
      </c>
    </row>
    <row r="13" spans="1:10" x14ac:dyDescent="0.2">
      <c r="A13" s="50" t="s">
        <v>144</v>
      </c>
      <c r="B13" s="50">
        <v>5</v>
      </c>
      <c r="C13" s="51">
        <v>0.27986111111111112</v>
      </c>
      <c r="D13" s="51">
        <v>0.29375000000000001</v>
      </c>
      <c r="E13" s="303" t="s">
        <v>610</v>
      </c>
      <c r="F13" s="56" t="str">
        <f>IF('Dimanche D1'!N17&lt;&gt;"",'Dimanche D1'!N17,"")</f>
        <v/>
      </c>
      <c r="G13" s="56" t="str">
        <f>IF('Dimanche D1'!N17&lt;&gt;"",'Dimanche D1'!A17,"")</f>
        <v/>
      </c>
      <c r="H13" s="45"/>
      <c r="I13" s="45"/>
      <c r="J13" s="45" t="s">
        <v>4753</v>
      </c>
    </row>
    <row r="14" spans="1:10" x14ac:dyDescent="0.2">
      <c r="A14" s="50" t="s">
        <v>144</v>
      </c>
      <c r="B14" s="50">
        <v>6</v>
      </c>
      <c r="C14" s="51">
        <v>0.29097222222222224</v>
      </c>
      <c r="D14" s="51">
        <v>0.30486111111111114</v>
      </c>
      <c r="E14" s="303" t="s">
        <v>610</v>
      </c>
      <c r="F14" s="56" t="str">
        <f>IF('Dimanche D1'!I9&lt;&gt;"",'Dimanche D1'!I9,"")</f>
        <v/>
      </c>
      <c r="G14" s="56" t="str">
        <f>IF('Dimanche D1'!I9&lt;&gt;"",'Dimanche D1'!A9,"")</f>
        <v/>
      </c>
      <c r="H14" s="45"/>
      <c r="I14" s="45"/>
      <c r="J14" s="45" t="s">
        <v>486</v>
      </c>
    </row>
    <row r="15" spans="1:10" x14ac:dyDescent="0.2">
      <c r="A15" s="50" t="s">
        <v>86</v>
      </c>
      <c r="B15" s="50">
        <v>7</v>
      </c>
      <c r="C15" s="51">
        <v>0.29166666666666669</v>
      </c>
      <c r="D15" s="51">
        <v>0.30555555555555558</v>
      </c>
      <c r="E15" s="303" t="s">
        <v>610</v>
      </c>
      <c r="F15" s="56" t="str">
        <f>IF('Dimanche D1'!I13&lt;&gt;"",'Dimanche D1'!I13,"")</f>
        <v/>
      </c>
      <c r="G15" s="56" t="str">
        <f>IF('Dimanche D1'!I13&lt;&gt;"",'Dimanche D1'!A13,"")</f>
        <v/>
      </c>
      <c r="H15" s="45"/>
      <c r="I15" s="45"/>
      <c r="J15" s="45" t="s">
        <v>486</v>
      </c>
    </row>
    <row r="16" spans="1:10" x14ac:dyDescent="0.2">
      <c r="A16" s="50" t="s">
        <v>144</v>
      </c>
      <c r="B16" s="50">
        <v>7</v>
      </c>
      <c r="C16" s="51">
        <v>0.30416666666666664</v>
      </c>
      <c r="D16" s="51">
        <v>0.31805555555555554</v>
      </c>
      <c r="E16" s="303" t="s">
        <v>610</v>
      </c>
      <c r="F16" s="56" t="str">
        <f>IF('Dimanche D1'!D9&lt;&gt;"",'Dimanche D1'!D9,"")</f>
        <v/>
      </c>
      <c r="G16" s="56" t="str">
        <f>IF('Dimanche D1'!D9&lt;&gt;"",'Dimanche D1'!A9,"")</f>
        <v/>
      </c>
      <c r="H16" s="45"/>
      <c r="I16" s="45"/>
      <c r="J16" s="45" t="s">
        <v>4753</v>
      </c>
    </row>
    <row r="17" spans="1:10" x14ac:dyDescent="0.2">
      <c r="A17" s="50" t="s">
        <v>86</v>
      </c>
      <c r="B17" s="50">
        <v>8</v>
      </c>
      <c r="C17" s="51">
        <v>0.49722222222222223</v>
      </c>
      <c r="D17" s="51">
        <v>0.51111111111111107</v>
      </c>
      <c r="E17" s="303" t="s">
        <v>610</v>
      </c>
      <c r="F17" s="56" t="str">
        <f>IF('Dimanche D1'!D13&lt;&gt;"",'Dimanche D1'!D13,"")</f>
        <v/>
      </c>
      <c r="G17" s="56" t="str">
        <f>IF('Dimanche D1'!D13&lt;&gt;"",'Dimanche D1'!A13,"")</f>
        <v/>
      </c>
      <c r="H17" s="45"/>
      <c r="I17" s="45"/>
      <c r="J17" s="45" t="s">
        <v>486</v>
      </c>
    </row>
    <row r="18" spans="1:10" x14ac:dyDescent="0.2">
      <c r="A18" s="50" t="s">
        <v>144</v>
      </c>
      <c r="B18" s="50">
        <v>8</v>
      </c>
      <c r="C18" s="51">
        <v>0.5180555555555556</v>
      </c>
      <c r="D18" s="51">
        <v>0.53194444444444444</v>
      </c>
      <c r="E18" s="303" t="s">
        <v>610</v>
      </c>
      <c r="F18" s="56" t="str">
        <f>IF('Dimanche D1'!I17&lt;&gt;"",'Dimanche D1'!I17,"")</f>
        <v/>
      </c>
      <c r="G18" s="56" t="str">
        <f>IF('Dimanche D1'!I17&lt;&gt;"",'Dimanche D1'!A17,"")</f>
        <v/>
      </c>
      <c r="H18" s="45"/>
      <c r="I18" s="45"/>
      <c r="J18" s="45" t="s">
        <v>486</v>
      </c>
    </row>
    <row r="19" spans="1:10" x14ac:dyDescent="0.2">
      <c r="A19" s="50" t="s">
        <v>144</v>
      </c>
      <c r="B19" s="50">
        <v>9</v>
      </c>
      <c r="C19" s="51">
        <v>0.52569444444444446</v>
      </c>
      <c r="D19" s="51">
        <v>0.5395833333333333</v>
      </c>
      <c r="E19" s="303" t="s">
        <v>610</v>
      </c>
      <c r="F19" s="56" t="str">
        <f>IF('Dimanche D1'!D17&lt;&gt;"",'Dimanche D1'!D17,"")</f>
        <v/>
      </c>
      <c r="G19" s="56" t="str">
        <f>IF('Dimanche D1'!D17&lt;&gt;"",'Dimanche D1'!A17,"")</f>
        <v/>
      </c>
      <c r="H19" s="45"/>
      <c r="I19" s="45"/>
      <c r="J19" s="45" t="s">
        <v>4753</v>
      </c>
    </row>
    <row r="20" spans="1:10" x14ac:dyDescent="0.2">
      <c r="A20"/>
      <c r="B20"/>
      <c r="C20"/>
      <c r="D20"/>
      <c r="E20"/>
      <c r="F20"/>
      <c r="G20"/>
      <c r="H20"/>
      <c r="I20"/>
      <c r="J20"/>
    </row>
    <row r="21" spans="1:10" x14ac:dyDescent="0.2">
      <c r="A21"/>
      <c r="B21"/>
      <c r="C21"/>
      <c r="D21"/>
      <c r="E21"/>
      <c r="F21"/>
      <c r="G21"/>
      <c r="H21"/>
      <c r="I21"/>
      <c r="J21"/>
    </row>
    <row r="22" spans="1:10" x14ac:dyDescent="0.2">
      <c r="A22"/>
      <c r="B22"/>
      <c r="C22"/>
      <c r="D22"/>
      <c r="E22"/>
      <c r="F22"/>
      <c r="G22"/>
      <c r="H22"/>
      <c r="I22"/>
      <c r="J22"/>
    </row>
    <row r="23" spans="1:10" x14ac:dyDescent="0.2">
      <c r="E23" s="90" t="e">
        <v>#N/A</v>
      </c>
    </row>
    <row r="28" spans="1:10" x14ac:dyDescent="0.2">
      <c r="C28" s="459"/>
      <c r="D28" s="138"/>
    </row>
    <row r="29" spans="1:10" x14ac:dyDescent="0.2">
      <c r="C29" s="459"/>
      <c r="D29" s="138"/>
    </row>
    <row r="30" spans="1:10" x14ac:dyDescent="0.2">
      <c r="C30" s="459"/>
      <c r="D30" s="138"/>
    </row>
    <row r="31" spans="1:10" x14ac:dyDescent="0.2">
      <c r="C31" s="459"/>
      <c r="D31" s="138"/>
    </row>
    <row r="32" spans="1:10" x14ac:dyDescent="0.2">
      <c r="C32" s="459"/>
      <c r="D32" s="138"/>
    </row>
    <row r="33" spans="3:4" x14ac:dyDescent="0.2">
      <c r="C33" s="459"/>
      <c r="D33" s="138"/>
    </row>
    <row r="34" spans="3:4" x14ac:dyDescent="0.2">
      <c r="C34" s="459"/>
      <c r="D34" s="138"/>
    </row>
    <row r="35" spans="3:4" x14ac:dyDescent="0.2">
      <c r="C35" s="459"/>
      <c r="D35" s="138"/>
    </row>
    <row r="36" spans="3:4" x14ac:dyDescent="0.2">
      <c r="C36" s="459"/>
      <c r="D36" s="138"/>
    </row>
    <row r="37" spans="3:4" x14ac:dyDescent="0.2">
      <c r="C37" s="459"/>
      <c r="D37" s="138"/>
    </row>
    <row r="38" spans="3:4" x14ac:dyDescent="0.2">
      <c r="C38" s="459"/>
      <c r="D38" s="138"/>
    </row>
    <row r="39" spans="3:4" x14ac:dyDescent="0.2">
      <c r="C39" s="459"/>
      <c r="D39" s="138"/>
    </row>
    <row r="40" spans="3:4" x14ac:dyDescent="0.2">
      <c r="C40" s="459"/>
      <c r="D40" s="138"/>
    </row>
    <row r="41" spans="3:4" x14ac:dyDescent="0.2">
      <c r="C41" s="459"/>
      <c r="D41" s="138"/>
    </row>
    <row r="42" spans="3:4" x14ac:dyDescent="0.2">
      <c r="C42" s="459"/>
      <c r="D42" s="138"/>
    </row>
    <row r="43" spans="3:4" x14ac:dyDescent="0.2">
      <c r="C43" s="459"/>
      <c r="D43" s="138"/>
    </row>
    <row r="44" spans="3:4" x14ac:dyDescent="0.2">
      <c r="C44" s="459"/>
      <c r="D44" s="138"/>
    </row>
    <row r="45" spans="3:4" x14ac:dyDescent="0.2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mergeCells count="1">
    <mergeCell ref="A1:J1"/>
  </mergeCells>
  <phoneticPr fontId="143" type="noConversion"/>
  <conditionalFormatting sqref="G3:G19">
    <cfRule type="cellIs" dxfId="450" priority="7" stopIfTrue="1" operator="between">
      <formula>"r3"</formula>
      <formula>"r4"</formula>
    </cfRule>
    <cfRule type="cellIs" dxfId="449" priority="8" stopIfTrue="1" operator="between">
      <formula>"r5"</formula>
      <formula>"r6"</formula>
    </cfRule>
    <cfRule type="cellIs" dxfId="448" priority="9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8">
    <tabColor rgb="FF92D050"/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52" t="s">
        <v>4257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2">
      <c r="A3" s="48" t="s">
        <v>86</v>
      </c>
      <c r="B3" s="48">
        <v>1</v>
      </c>
      <c r="C3" s="407">
        <v>0.22152777777777777</v>
      </c>
      <c r="D3" s="49">
        <v>0.23541666666666669</v>
      </c>
      <c r="E3" s="302" t="s">
        <v>4754</v>
      </c>
      <c r="F3" s="659" t="str">
        <f>IF('Dimanche D2'!X9&lt;&gt;"",'Dimanche D2'!X9,"")</f>
        <v/>
      </c>
      <c r="G3" s="56" t="str">
        <f>IF('Dimanche D2'!X9&lt;&gt;"",'Dimanche D2'!A9,"")</f>
        <v/>
      </c>
      <c r="H3" s="57"/>
      <c r="I3" s="57"/>
      <c r="J3" s="57" t="s">
        <v>486</v>
      </c>
      <c r="K3" s="40"/>
      <c r="L3" s="55"/>
      <c r="M3" s="54"/>
    </row>
    <row r="4" spans="1:17" x14ac:dyDescent="0.2">
      <c r="A4" s="50" t="s">
        <v>144</v>
      </c>
      <c r="B4" s="50">
        <v>1</v>
      </c>
      <c r="C4" s="408">
        <v>0.23124999999999998</v>
      </c>
      <c r="D4" s="51">
        <v>0.24513888888888888</v>
      </c>
      <c r="E4" s="303" t="s">
        <v>4755</v>
      </c>
      <c r="F4" s="44" t="str">
        <f>IF('Dimanche D2'!X13&lt;&gt;"",'Dimanche D2'!X13,"")</f>
        <v/>
      </c>
      <c r="G4" s="44" t="str">
        <f>IF('Dimanche D2'!X13&lt;&gt;"",'Dimanche D2'!A13,"")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">
      <c r="A5" s="50" t="s">
        <v>86</v>
      </c>
      <c r="B5" s="50">
        <v>2</v>
      </c>
      <c r="C5" s="408">
        <v>0.23750000000000002</v>
      </c>
      <c r="D5" s="51">
        <v>0.25138888888888888</v>
      </c>
      <c r="E5" s="303" t="s">
        <v>507</v>
      </c>
      <c r="F5" s="44" t="str">
        <f>IF('Dimanche D2'!X17&lt;&gt;"",'Dimanche D2'!X17,"")</f>
        <v/>
      </c>
      <c r="G5" s="44" t="str">
        <f>IF('Dimanche D2'!X17&lt;&gt;"",'Dimanche D2'!A17,"")</f>
        <v/>
      </c>
      <c r="H5" s="45"/>
      <c r="I5" s="45"/>
      <c r="J5" s="45" t="s">
        <v>486</v>
      </c>
      <c r="K5" s="40"/>
      <c r="L5" s="40"/>
      <c r="M5" s="54"/>
    </row>
    <row r="6" spans="1:17" x14ac:dyDescent="0.2">
      <c r="A6" s="50" t="s">
        <v>144</v>
      </c>
      <c r="B6" s="50">
        <v>2</v>
      </c>
      <c r="C6" s="408">
        <v>0.24374999999999999</v>
      </c>
      <c r="D6" s="51">
        <v>0.25763888888888892</v>
      </c>
      <c r="E6" s="303" t="s">
        <v>4682</v>
      </c>
      <c r="F6" s="44" t="str">
        <f>IF('Dimanche D2'!S9&lt;&gt;"",'Dimanche D2'!S9,"")</f>
        <v/>
      </c>
      <c r="G6" s="44" t="str">
        <f>IF('Dimanche D2'!S9&lt;&gt;"",'Dimanche D2'!A9,"")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">
      <c r="A7" s="50" t="s">
        <v>144</v>
      </c>
      <c r="B7" s="50">
        <v>3</v>
      </c>
      <c r="C7" s="408">
        <v>0.24791666666666667</v>
      </c>
      <c r="D7" s="51">
        <v>0.26180555555555557</v>
      </c>
      <c r="E7" s="303" t="s">
        <v>521</v>
      </c>
      <c r="F7" s="44" t="str">
        <f>IF('Dimanche D2'!N9&lt;&gt;"",'Dimanche D2'!N9,"")</f>
        <v/>
      </c>
      <c r="G7" s="44" t="str">
        <f>IF('Dimanche D2'!N9&lt;&gt;"",'Dimanche D2'!A9,"")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">
      <c r="A8" s="50" t="s">
        <v>86</v>
      </c>
      <c r="B8" s="50">
        <v>3</v>
      </c>
      <c r="C8" s="408">
        <v>0.24930555555555556</v>
      </c>
      <c r="D8" s="51">
        <v>0.26319444444444445</v>
      </c>
      <c r="E8" s="303" t="s">
        <v>4756</v>
      </c>
      <c r="F8" s="44" t="str">
        <f>IF('Dimanche D2'!S13&lt;&gt;"",'Dimanche D2'!S13,"")</f>
        <v/>
      </c>
      <c r="G8" s="44" t="str">
        <f>IF('Dimanche D2'!S13&lt;&gt;"",'Dimanche D2'!A13,"")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">
      <c r="A9" s="50" t="s">
        <v>144</v>
      </c>
      <c r="B9" s="50">
        <v>4</v>
      </c>
      <c r="C9" s="408">
        <v>0.25347222222222221</v>
      </c>
      <c r="D9" s="51">
        <v>0.2673611111111111</v>
      </c>
      <c r="E9" s="303" t="s">
        <v>633</v>
      </c>
      <c r="F9" s="44" t="str">
        <f>IF('Dimanche D2'!N13&lt;&gt;"",'Dimanche D2'!N13,"")</f>
        <v/>
      </c>
      <c r="G9" s="44" t="str">
        <f>IF('Dimanche D2'!N13&lt;&gt;"",'Dimanche D2'!A13,"")</f>
        <v/>
      </c>
      <c r="H9" s="45"/>
      <c r="I9" s="45"/>
      <c r="J9" s="45" t="s">
        <v>486</v>
      </c>
      <c r="K9" s="40"/>
      <c r="L9" s="40"/>
      <c r="M9" s="54"/>
    </row>
    <row r="10" spans="1:17" x14ac:dyDescent="0.2">
      <c r="A10" s="50" t="s">
        <v>144</v>
      </c>
      <c r="B10" s="50">
        <v>5</v>
      </c>
      <c r="C10" s="408">
        <v>0.2590277777777778</v>
      </c>
      <c r="D10" s="51">
        <v>0.27291666666666664</v>
      </c>
      <c r="E10" s="303" t="s">
        <v>4757</v>
      </c>
      <c r="F10" s="44" t="str">
        <f>IF('Dimanche D2'!I9&lt;&gt;"",'Dimanche D2'!I9,"")</f>
        <v/>
      </c>
      <c r="G10" s="44" t="str">
        <f>IF('Dimanche D2'!I9&lt;&gt;"",'Dimanche D2'!A9,"")</f>
        <v/>
      </c>
      <c r="H10" s="45"/>
      <c r="I10" s="45"/>
      <c r="J10" s="45" t="s">
        <v>491</v>
      </c>
      <c r="L10" s="34"/>
      <c r="M10" s="54"/>
      <c r="N10" s="34"/>
      <c r="O10" s="34"/>
      <c r="P10" s="34"/>
      <c r="Q10" s="34"/>
    </row>
    <row r="11" spans="1:17" x14ac:dyDescent="0.2">
      <c r="A11" s="50" t="s">
        <v>86</v>
      </c>
      <c r="B11" s="50">
        <v>4</v>
      </c>
      <c r="C11" s="408">
        <v>0.25972222222222224</v>
      </c>
      <c r="D11" s="51">
        <v>0.27361111111111108</v>
      </c>
      <c r="E11" s="303" t="s">
        <v>4758</v>
      </c>
      <c r="F11" s="44" t="str">
        <f>IF('Dimanche D2'!I13&lt;&gt;"",'Dimanche D2'!I13,"")</f>
        <v/>
      </c>
      <c r="G11" s="44" t="str">
        <f>IF('Dimanche D2'!I13&lt;&gt;"",'Dimanche D2'!A13,"")</f>
        <v/>
      </c>
      <c r="H11" s="45"/>
      <c r="I11" s="45"/>
      <c r="J11" s="45" t="s">
        <v>486</v>
      </c>
      <c r="K11" s="40"/>
      <c r="L11" s="40"/>
      <c r="M11" s="54"/>
    </row>
    <row r="12" spans="1:17" x14ac:dyDescent="0.2">
      <c r="A12" s="50" t="s">
        <v>86</v>
      </c>
      <c r="B12" s="50">
        <v>5</v>
      </c>
      <c r="C12" s="408">
        <v>0.26458333333333334</v>
      </c>
      <c r="D12" s="51">
        <v>0.27847222222222223</v>
      </c>
      <c r="E12" s="303" t="s">
        <v>512</v>
      </c>
      <c r="F12" s="44" t="str">
        <f>IF('Dimanche D2'!D9&lt;&gt;"",'Dimanche D2'!D9,"")</f>
        <v/>
      </c>
      <c r="G12" s="44" t="str">
        <f>IF('Dimanche D2'!D9&lt;&gt;"",'Dimanche D2'!A9,"")</f>
        <v/>
      </c>
      <c r="H12" s="45"/>
      <c r="I12" s="45"/>
      <c r="J12" s="45" t="s">
        <v>486</v>
      </c>
      <c r="L12" s="34"/>
      <c r="M12" s="54"/>
      <c r="N12" s="34"/>
      <c r="O12" s="34"/>
      <c r="P12" s="34"/>
      <c r="Q12" s="34"/>
    </row>
    <row r="13" spans="1:17" ht="13.5" thickBot="1" x14ac:dyDescent="0.25">
      <c r="A13" s="365" t="s">
        <v>144</v>
      </c>
      <c r="B13" s="365">
        <v>6</v>
      </c>
      <c r="C13" s="409">
        <v>0.26944444444444443</v>
      </c>
      <c r="D13" s="366">
        <v>0.28333333333333333</v>
      </c>
      <c r="E13" s="370" t="s">
        <v>630</v>
      </c>
      <c r="F13" s="362" t="str">
        <f>IF('Dimanche D2'!D13&lt;&gt;"",'Dimanche D2'!D13,"")</f>
        <v/>
      </c>
      <c r="G13" s="362" t="str">
        <f>IF('Dimanche D2'!D13&lt;&gt;"",'Dimanche D2'!A13,"")</f>
        <v/>
      </c>
      <c r="H13" s="364"/>
      <c r="I13" s="364"/>
      <c r="J13" s="364" t="s">
        <v>491</v>
      </c>
      <c r="K13" s="40"/>
      <c r="L13" s="40"/>
      <c r="M13" s="54"/>
    </row>
    <row r="14" spans="1:17" ht="13.5" thickTop="1" x14ac:dyDescent="0.2">
      <c r="A14" s="411" t="s">
        <v>144</v>
      </c>
      <c r="B14" s="411">
        <v>7</v>
      </c>
      <c r="C14" s="412">
        <v>0.49374999999999997</v>
      </c>
      <c r="D14" s="413">
        <v>0.50763888888888886</v>
      </c>
      <c r="E14" s="414" t="s">
        <v>4759</v>
      </c>
      <c r="F14" s="415" t="str">
        <f>IF('Dimanche D2'!S17&lt;&gt;"",'Dimanche D2'!S17,"")</f>
        <v/>
      </c>
      <c r="G14" s="415" t="str">
        <f>IF('Dimanche D2'!S17&lt;&gt;"",'Dimanche D2'!A17,"")</f>
        <v/>
      </c>
      <c r="H14" s="416"/>
      <c r="I14" s="416"/>
      <c r="J14" s="416" t="s">
        <v>486</v>
      </c>
      <c r="L14" s="34"/>
      <c r="M14" s="54"/>
      <c r="N14" s="34"/>
      <c r="O14" s="34"/>
      <c r="P14" s="34"/>
      <c r="Q14" s="34"/>
    </row>
    <row r="15" spans="1:17" x14ac:dyDescent="0.2">
      <c r="A15" s="391" t="s">
        <v>86</v>
      </c>
      <c r="B15" s="391">
        <v>6</v>
      </c>
      <c r="C15" s="417">
        <v>0.50208333333333333</v>
      </c>
      <c r="D15" s="390">
        <v>0.51597222222222217</v>
      </c>
      <c r="E15" s="306" t="s">
        <v>492</v>
      </c>
      <c r="F15" s="130" t="str">
        <f>IF('Dimanche D2'!N17&lt;&gt;"",'Dimanche D2'!N17,"")</f>
        <v/>
      </c>
      <c r="G15" s="130" t="str">
        <f>IF('Dimanche D2'!N17&lt;&gt;"",'Dimanche D2'!A17,"")</f>
        <v/>
      </c>
      <c r="H15" s="131"/>
      <c r="I15" s="131"/>
      <c r="J15" s="131" t="s">
        <v>486</v>
      </c>
      <c r="K15" s="40"/>
      <c r="L15" s="40"/>
      <c r="M15" s="54"/>
    </row>
    <row r="16" spans="1:17" x14ac:dyDescent="0.2">
      <c r="A16" s="418" t="s">
        <v>144</v>
      </c>
      <c r="B16" s="418">
        <v>8</v>
      </c>
      <c r="C16" s="419">
        <v>0.51874999999999993</v>
      </c>
      <c r="D16" s="420">
        <v>0.53263888888888888</v>
      </c>
      <c r="E16" s="421" t="s">
        <v>4683</v>
      </c>
      <c r="F16" s="422" t="str">
        <f>IF('Dimanche D2'!I17&lt;&gt;"",'Dimanche D2'!I17,"")</f>
        <v/>
      </c>
      <c r="G16" s="422" t="str">
        <f>IF('Dimanche D2'!I17&lt;&gt;"",'Dimanche D2'!A17,"")</f>
        <v/>
      </c>
      <c r="H16" s="423"/>
      <c r="I16" s="423"/>
      <c r="J16" s="423" t="s">
        <v>486</v>
      </c>
      <c r="L16" s="34"/>
      <c r="M16" s="54"/>
      <c r="N16" s="34"/>
      <c r="O16" s="34"/>
      <c r="P16" s="34"/>
      <c r="Q16" s="34"/>
    </row>
    <row r="17" spans="1:17" x14ac:dyDescent="0.2">
      <c r="A17" s="52" t="s">
        <v>86</v>
      </c>
      <c r="B17" s="52">
        <v>7</v>
      </c>
      <c r="C17" s="410">
        <v>0.52430555555555558</v>
      </c>
      <c r="D17" s="53">
        <v>0.53819444444444442</v>
      </c>
      <c r="E17" s="304" t="s">
        <v>4642</v>
      </c>
      <c r="F17" s="46" t="str">
        <f>IF('Dimanche D2'!D17&lt;&gt;"",'Dimanche D2'!D17,"")</f>
        <v/>
      </c>
      <c r="G17" s="46" t="str">
        <f>IF('Dimanche D2'!D17&lt;&gt;"",'Dimanche D2'!A17,"")</f>
        <v/>
      </c>
      <c r="H17" s="47"/>
      <c r="I17" s="47"/>
      <c r="J17" s="47" t="s">
        <v>486</v>
      </c>
      <c r="K17" s="40"/>
      <c r="L17" s="40"/>
      <c r="M17" s="54"/>
    </row>
    <row r="18" spans="1:17" x14ac:dyDescent="0.2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sortState xmlns:xlrd2="http://schemas.microsoft.com/office/spreadsheetml/2017/richdata2" ref="A3:J17">
    <sortCondition ref="C3"/>
  </sortState>
  <mergeCells count="1">
    <mergeCell ref="A1:J1"/>
  </mergeCells>
  <conditionalFormatting sqref="G18:G26 G3:G7">
    <cfRule type="cellIs" dxfId="447" priority="10" stopIfTrue="1" operator="between">
      <formula>"r3"</formula>
      <formula>"r4"</formula>
    </cfRule>
    <cfRule type="cellIs" dxfId="446" priority="11" stopIfTrue="1" operator="between">
      <formula>"r5"</formula>
      <formula>"r6"</formula>
    </cfRule>
    <cfRule type="cellIs" dxfId="445" priority="12" stopIfTrue="1" operator="between">
      <formula>"r1"</formula>
      <formula>"r2"</formula>
    </cfRule>
  </conditionalFormatting>
  <conditionalFormatting sqref="G8:G17">
    <cfRule type="cellIs" dxfId="444" priority="1" stopIfTrue="1" operator="between">
      <formula>"r3"</formula>
      <formula>"r4"</formula>
    </cfRule>
    <cfRule type="cellIs" dxfId="443" priority="2" stopIfTrue="1" operator="between">
      <formula>"r5"</formula>
      <formula>"r6"</formula>
    </cfRule>
    <cfRule type="cellIs" dxfId="442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ED0-D21C-4D76-BD88-DE4C6F0EBB5E}">
  <sheetPr codeName="Feuil45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10.855468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77" t="s">
        <v>4760</v>
      </c>
      <c r="B1" s="1277"/>
      <c r="C1" s="1277"/>
      <c r="D1" s="1277"/>
      <c r="E1" s="1277"/>
      <c r="F1" s="1277"/>
      <c r="G1" s="1277"/>
      <c r="H1" s="1277"/>
      <c r="I1" s="1277"/>
      <c r="J1" s="1277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x14ac:dyDescent="0.2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4761</v>
      </c>
      <c r="F3" s="44" t="str">
        <f>IF('Dimanche D3'!X9&lt;&gt;"",'Dimanche D3'!X9,"")</f>
        <v/>
      </c>
      <c r="G3" s="56" t="str">
        <f>IF('Dimanche D3'!X9&lt;&gt;"",'Dimanche D3'!A9,"")</f>
        <v/>
      </c>
      <c r="H3" s="57"/>
      <c r="I3" s="57"/>
      <c r="J3" s="57" t="s">
        <v>486</v>
      </c>
      <c r="K3" s="40"/>
      <c r="L3" s="55"/>
      <c r="M3" s="54"/>
    </row>
    <row r="4" spans="1:17" x14ac:dyDescent="0.2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4762</v>
      </c>
      <c r="F4" s="44" t="str">
        <f>IF('Dimanche D3'!X13&lt;&gt;"",'Dimanche D3'!X13,"")</f>
        <v/>
      </c>
      <c r="G4" s="56" t="str">
        <f>IF('Dimanche D3'!X13&lt;&gt;"",'Dimanche D3'!A13,"")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4763</v>
      </c>
      <c r="F5" s="44" t="str">
        <f>IF('Dimanche D3'!S9&lt;&gt;"",'Dimanche D3'!S9,"")</f>
        <v/>
      </c>
      <c r="G5" s="56" t="str">
        <f>IF('Dimanche D3'!S9&lt;&gt;"",'Dimanche D3'!A9,"")</f>
        <v/>
      </c>
      <c r="H5" s="45"/>
      <c r="I5" s="45"/>
      <c r="J5" s="45" t="s">
        <v>486</v>
      </c>
      <c r="K5" s="40"/>
      <c r="L5" s="40"/>
      <c r="M5" s="54"/>
    </row>
    <row r="6" spans="1:17" x14ac:dyDescent="0.2">
      <c r="A6" s="50" t="s">
        <v>144</v>
      </c>
      <c r="B6" s="50">
        <v>2</v>
      </c>
      <c r="C6" s="408">
        <v>0.23749999999999999</v>
      </c>
      <c r="D6" s="51">
        <v>0.25138888888888888</v>
      </c>
      <c r="E6" s="731" t="s">
        <v>4764</v>
      </c>
      <c r="F6" s="44" t="str">
        <f>IF('Dimanche D3'!S13&lt;&gt;"",'Dimanche D3'!S13,"")</f>
        <v/>
      </c>
      <c r="G6" s="56" t="str">
        <f>IF('Dimanche D3'!S13&lt;&gt;"",'Dimanche D3'!A13,"")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">
      <c r="A7" s="50" t="s">
        <v>144</v>
      </c>
      <c r="B7" s="50">
        <v>3</v>
      </c>
      <c r="C7" s="408">
        <v>0.24166666666666667</v>
      </c>
      <c r="D7" s="51">
        <v>0.25555555555555554</v>
      </c>
      <c r="E7" s="731" t="s">
        <v>4663</v>
      </c>
      <c r="F7" s="44" t="str">
        <f>IF('Dimanche D3'!N9&lt;&gt;"",'Dimanche D3'!N9,"")</f>
        <v/>
      </c>
      <c r="G7" s="56" t="str">
        <f>IF('Dimanche D3'!N9&lt;&gt;"",'Dimanche D3'!A9,"")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4765</v>
      </c>
      <c r="F8" s="44" t="str">
        <f>IF('Dimanche D3'!N13&lt;&gt;"",'Dimanche D3'!N13,"")</f>
        <v/>
      </c>
      <c r="G8" s="56" t="str">
        <f>IF('Dimanche D3'!N13&lt;&gt;"",'Dimanche D3'!A13,"")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">
      <c r="A9" s="50" t="s">
        <v>86</v>
      </c>
      <c r="B9" s="50">
        <v>4</v>
      </c>
      <c r="C9" s="408">
        <v>0.25972222222222224</v>
      </c>
      <c r="D9" s="51">
        <v>0.27361111111111114</v>
      </c>
      <c r="E9" s="731" t="s">
        <v>4766</v>
      </c>
      <c r="F9" s="44" t="str">
        <f>IF('Dimanche D3'!I9&lt;&gt;"",'Dimanche D3'!I9,"")</f>
        <v/>
      </c>
      <c r="G9" s="56" t="str">
        <f>IF('Dimanche D3'!I9&lt;&gt;"",'Dimanche D3'!A9,"")</f>
        <v/>
      </c>
      <c r="H9" s="45"/>
      <c r="I9" s="45"/>
      <c r="J9" s="45" t="s">
        <v>491</v>
      </c>
      <c r="K9" s="40"/>
      <c r="L9" s="40"/>
      <c r="M9" s="54"/>
    </row>
    <row r="10" spans="1:17" x14ac:dyDescent="0.2">
      <c r="A10" s="50" t="s">
        <v>144</v>
      </c>
      <c r="B10" s="50">
        <v>4</v>
      </c>
      <c r="C10" s="408">
        <v>0.26597222222222222</v>
      </c>
      <c r="D10" s="51">
        <v>0.27986111111111112</v>
      </c>
      <c r="E10" s="731" t="s">
        <v>4767</v>
      </c>
      <c r="F10" s="44" t="str">
        <f>IF('Dimanche D3'!I13&lt;&gt;"",'Dimanche D3'!I13,"")</f>
        <v/>
      </c>
      <c r="G10" s="56" t="str">
        <f>IF('Dimanche D3'!I13&lt;&gt;"",'Dimanche D3'!A13,"")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 x14ac:dyDescent="0.2">
      <c r="A11" s="50" t="s">
        <v>86</v>
      </c>
      <c r="B11" s="50">
        <v>5</v>
      </c>
      <c r="C11" s="408">
        <v>0.28055555555555556</v>
      </c>
      <c r="D11" s="51">
        <v>0.29444444444444445</v>
      </c>
      <c r="E11" s="731" t="s">
        <v>4660</v>
      </c>
      <c r="F11" s="44">
        <f>IF('Dimanche D3'!D9&lt;&gt;"",'Dimanche D3'!D9,"")</f>
        <v>1001</v>
      </c>
      <c r="G11" s="56" t="str">
        <f>IF('Dimanche D3'!D9&lt;&gt;"",'Dimanche D3'!A9,"")</f>
        <v>R6</v>
      </c>
      <c r="H11" s="45"/>
      <c r="I11" s="45"/>
      <c r="J11" s="45" t="s">
        <v>491</v>
      </c>
      <c r="K11" s="40"/>
      <c r="L11" s="40"/>
      <c r="M11" s="54"/>
    </row>
    <row r="12" spans="1:17" x14ac:dyDescent="0.2">
      <c r="A12" s="52" t="s">
        <v>144</v>
      </c>
      <c r="B12" s="52">
        <v>5</v>
      </c>
      <c r="C12" s="410">
        <v>0.29722222222222222</v>
      </c>
      <c r="D12" s="53">
        <v>0.31111111111111112</v>
      </c>
      <c r="E12" s="733" t="s">
        <v>4768</v>
      </c>
      <c r="F12" s="46" t="str">
        <f>IF('Dimanche D3'!D13&lt;&gt;"",'Dimanche D3'!D13,"")</f>
        <v/>
      </c>
      <c r="G12" s="602" t="str">
        <f>IF('Dimanche D3'!D13&lt;&gt;"",'Dimanche D3'!A13,"")</f>
        <v/>
      </c>
      <c r="H12" s="46"/>
      <c r="I12" s="46"/>
      <c r="J12" s="47" t="s">
        <v>486</v>
      </c>
      <c r="L12" s="34"/>
      <c r="M12" s="54"/>
      <c r="N12" s="34"/>
      <c r="O12" s="34"/>
      <c r="P12" s="34"/>
      <c r="Q12" s="34"/>
    </row>
    <row r="13" spans="1:17" x14ac:dyDescent="0.2">
      <c r="A13" s="33"/>
      <c r="B13" s="33"/>
      <c r="C13" s="35"/>
      <c r="D13" s="54"/>
      <c r="E13" s="305"/>
      <c r="F13" s="37"/>
      <c r="G13" s="37"/>
      <c r="H13" s="34"/>
      <c r="I13" s="34"/>
      <c r="J13" s="34"/>
      <c r="K13" s="40"/>
      <c r="L13" s="40"/>
      <c r="M13" s="54"/>
    </row>
    <row r="14" spans="1:17" x14ac:dyDescent="0.2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 x14ac:dyDescent="0.2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 x14ac:dyDescent="0.2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 x14ac:dyDescent="0.2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 x14ac:dyDescent="0.2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3:G26">
    <cfRule type="cellIs" dxfId="441" priority="7" stopIfTrue="1" operator="between">
      <formula>"r3"</formula>
      <formula>"r4"</formula>
    </cfRule>
    <cfRule type="cellIs" dxfId="440" priority="8" stopIfTrue="1" operator="between">
      <formula>"r5"</formula>
      <formula>"r6"</formula>
    </cfRule>
    <cfRule type="cellIs" dxfId="439" priority="9" stopIfTrue="1" operator="between">
      <formula>"r1"</formula>
      <formula>"r2"</formula>
    </cfRule>
  </conditionalFormatting>
  <conditionalFormatting sqref="I12">
    <cfRule type="cellIs" dxfId="438" priority="1" stopIfTrue="1" operator="between">
      <formula>"r3"</formula>
      <formula>"r4"</formula>
    </cfRule>
    <cfRule type="cellIs" dxfId="437" priority="2" stopIfTrue="1" operator="between">
      <formula>"r5"</formula>
      <formula>"r6"</formula>
    </cfRule>
    <cfRule type="cellIs" dxfId="436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39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52" t="s">
        <v>4769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3">
      <c r="A3" s="610" t="s">
        <v>86</v>
      </c>
      <c r="B3" s="610">
        <v>1</v>
      </c>
      <c r="C3" s="513">
        <v>9101</v>
      </c>
      <c r="D3" s="611">
        <v>0.23541666666666669</v>
      </c>
      <c r="E3" s="601" t="s">
        <v>4644</v>
      </c>
      <c r="F3" s="602" t="str">
        <f>IF('Dimanche D4'!X13&lt;&gt;"",'Dimanche D4'!X13,"")</f>
        <v/>
      </c>
      <c r="G3" s="602" t="str">
        <f>IF('Dimanche D4'!X13&lt;&gt;"",'Dimanche D4'!A13,"")</f>
        <v/>
      </c>
      <c r="H3" s="603"/>
      <c r="I3" s="603"/>
      <c r="J3" s="603" t="s">
        <v>486</v>
      </c>
      <c r="K3" s="40"/>
      <c r="L3" s="55"/>
      <c r="M3" s="54"/>
    </row>
    <row r="4" spans="1:17" ht="15" x14ac:dyDescent="0.3">
      <c r="A4" s="610" t="s">
        <v>144</v>
      </c>
      <c r="B4" s="610">
        <v>1</v>
      </c>
      <c r="C4" s="513">
        <v>9201</v>
      </c>
      <c r="D4" s="611">
        <v>0.24444444444444446</v>
      </c>
      <c r="E4" s="601" t="s">
        <v>513</v>
      </c>
      <c r="F4" s="602" t="str">
        <f>IF('Dimanche D4'!X9&lt;&gt;"",'Dimanche D4'!X9,"")</f>
        <v/>
      </c>
      <c r="G4" s="602" t="str">
        <f>IF('Dimanche D4'!X9&lt;&gt;"",'Dimanche D4'!A9,"")</f>
        <v/>
      </c>
      <c r="H4" s="603"/>
      <c r="I4" s="603"/>
      <c r="J4" s="603" t="s">
        <v>486</v>
      </c>
      <c r="L4" s="34"/>
      <c r="M4" s="54"/>
      <c r="N4" s="34"/>
      <c r="O4" s="34"/>
      <c r="P4" s="34"/>
      <c r="Q4" s="34"/>
    </row>
    <row r="5" spans="1:17" ht="15" x14ac:dyDescent="0.3">
      <c r="A5" s="610" t="s">
        <v>86</v>
      </c>
      <c r="B5" s="610">
        <v>2</v>
      </c>
      <c r="C5" s="513">
        <v>9102</v>
      </c>
      <c r="D5" s="611">
        <v>0.25694444444444448</v>
      </c>
      <c r="E5" s="601" t="s">
        <v>4770</v>
      </c>
      <c r="F5" s="602" t="str">
        <f>IF('Dimanche D4'!S9&lt;&gt;"",'Dimanche D4'!S9,"")</f>
        <v/>
      </c>
      <c r="G5" s="602" t="str">
        <f>IF('Dimanche D4'!S9&lt;&gt;"",'Dimanche D4'!A9,"")</f>
        <v/>
      </c>
      <c r="H5" s="603"/>
      <c r="I5" s="603"/>
      <c r="J5" s="603" t="s">
        <v>486</v>
      </c>
      <c r="K5" s="40"/>
      <c r="L5" s="40"/>
      <c r="M5" s="54"/>
    </row>
    <row r="6" spans="1:17" ht="15" x14ac:dyDescent="0.3">
      <c r="A6" s="610" t="s">
        <v>144</v>
      </c>
      <c r="B6" s="610">
        <v>2</v>
      </c>
      <c r="C6" s="513">
        <v>9202</v>
      </c>
      <c r="D6" s="611">
        <v>0.26111111111111113</v>
      </c>
      <c r="E6" s="601" t="s">
        <v>633</v>
      </c>
      <c r="F6" s="602" t="str">
        <f>IF('Dimanche D4'!S13&lt;&gt;"",'Dimanche D4'!S13,"")</f>
        <v/>
      </c>
      <c r="G6" s="602" t="str">
        <f>IF('Dimanche D4'!S13&lt;&gt;"",'Dimanche D4'!A13,"")</f>
        <v/>
      </c>
      <c r="H6" s="603"/>
      <c r="I6" s="603"/>
      <c r="J6" s="603" t="s">
        <v>486</v>
      </c>
      <c r="L6" s="34"/>
      <c r="M6" s="54"/>
      <c r="N6" s="34"/>
      <c r="O6" s="34"/>
      <c r="P6" s="34"/>
      <c r="Q6" s="34"/>
    </row>
    <row r="7" spans="1:17" ht="15" x14ac:dyDescent="0.3">
      <c r="A7" s="610" t="s">
        <v>144</v>
      </c>
      <c r="B7" s="610">
        <v>3</v>
      </c>
      <c r="C7" s="513">
        <v>9203</v>
      </c>
      <c r="D7" s="611">
        <v>0.26180555555555557</v>
      </c>
      <c r="E7" s="601" t="s">
        <v>545</v>
      </c>
      <c r="F7" s="602" t="str">
        <f>IF('Dimanche D4'!N9&lt;&gt;"",'Dimanche D4'!N9,"")</f>
        <v/>
      </c>
      <c r="G7" s="602" t="str">
        <f>IF('Dimanche D4'!N9&lt;&gt;"",'Dimanche D4'!A9,"")</f>
        <v/>
      </c>
      <c r="H7" s="603"/>
      <c r="I7" s="603"/>
      <c r="J7" s="603" t="s">
        <v>491</v>
      </c>
      <c r="K7" s="40"/>
      <c r="L7" s="40"/>
      <c r="M7" s="54"/>
    </row>
    <row r="8" spans="1:17" ht="15" x14ac:dyDescent="0.3">
      <c r="A8" s="610" t="s">
        <v>86</v>
      </c>
      <c r="B8" s="610">
        <v>3</v>
      </c>
      <c r="C8" s="513">
        <v>9103</v>
      </c>
      <c r="D8" s="611">
        <v>0.27152777777777776</v>
      </c>
      <c r="E8" s="601" t="s">
        <v>587</v>
      </c>
      <c r="F8" s="602" t="str">
        <f>IF('Dimanche D4'!N13&lt;&gt;"",'Dimanche D4'!N13,"")</f>
        <v/>
      </c>
      <c r="G8" s="602" t="str">
        <f>IF('Dimanche D4'!N13&lt;&gt;"",'Dimanche D4'!A13,"")</f>
        <v/>
      </c>
      <c r="H8" s="603"/>
      <c r="I8" s="603"/>
      <c r="J8" s="603" t="s">
        <v>486</v>
      </c>
      <c r="L8" s="34"/>
      <c r="M8" s="54"/>
      <c r="N8" s="34"/>
      <c r="O8" s="34"/>
      <c r="P8" s="34"/>
      <c r="Q8" s="34"/>
    </row>
    <row r="9" spans="1:17" ht="15" x14ac:dyDescent="0.3">
      <c r="A9" s="610" t="s">
        <v>86</v>
      </c>
      <c r="B9" s="610">
        <v>4</v>
      </c>
      <c r="C9" s="513">
        <v>9104</v>
      </c>
      <c r="D9" s="611">
        <v>0.28194444444444444</v>
      </c>
      <c r="E9" s="601" t="s">
        <v>4771</v>
      </c>
      <c r="F9" s="602" t="str">
        <f>IF('Dimanche D4'!I9&lt;&gt;"",'Dimanche D4'!I9,"")</f>
        <v/>
      </c>
      <c r="G9" s="602" t="str">
        <f>IF('Dimanche D4'!I9&lt;&gt;"",'Dimanche D4'!A9,"")</f>
        <v/>
      </c>
      <c r="H9" s="603"/>
      <c r="I9" s="603"/>
      <c r="J9" s="603" t="s">
        <v>486</v>
      </c>
      <c r="K9" s="40"/>
      <c r="L9" s="40"/>
      <c r="M9" s="54"/>
    </row>
    <row r="10" spans="1:17" ht="15" x14ac:dyDescent="0.3">
      <c r="A10" s="610" t="s">
        <v>144</v>
      </c>
      <c r="B10" s="610">
        <v>4</v>
      </c>
      <c r="C10" s="513">
        <v>9204</v>
      </c>
      <c r="D10" s="611">
        <v>0.28263888888888888</v>
      </c>
      <c r="E10" s="601" t="s">
        <v>551</v>
      </c>
      <c r="F10" s="602" t="str">
        <f>IF('Dimanche D4'!I13&lt;&gt;"",'Dimanche D4'!I13,"")</f>
        <v/>
      </c>
      <c r="G10" s="602" t="str">
        <f>IF('Dimanche D4'!I13&lt;&gt;"",'Dimanche D4'!A13,"")</f>
        <v/>
      </c>
      <c r="H10" s="603"/>
      <c r="I10" s="603"/>
      <c r="J10" s="603" t="s">
        <v>491</v>
      </c>
      <c r="L10" s="34"/>
      <c r="M10" s="54"/>
      <c r="N10" s="34"/>
      <c r="O10" s="34"/>
      <c r="P10" s="34"/>
      <c r="Q10" s="34"/>
    </row>
    <row r="11" spans="1:17" x14ac:dyDescent="0.2">
      <c r="A11"/>
      <c r="B11"/>
      <c r="C11"/>
      <c r="D11"/>
      <c r="E11"/>
      <c r="F11"/>
      <c r="G11"/>
      <c r="H11"/>
      <c r="I11"/>
      <c r="J11"/>
      <c r="K11" s="40"/>
      <c r="L11" s="40"/>
      <c r="M11" s="54"/>
    </row>
    <row r="12" spans="1:17" x14ac:dyDescent="0.2">
      <c r="A12"/>
      <c r="B12"/>
      <c r="C12"/>
      <c r="D12"/>
      <c r="E12"/>
      <c r="F12"/>
      <c r="G12"/>
      <c r="H12"/>
      <c r="I12"/>
      <c r="J12"/>
      <c r="L12" s="34"/>
      <c r="M12" s="54"/>
      <c r="N12" s="34"/>
      <c r="O12" s="34"/>
      <c r="P12" s="34"/>
      <c r="Q12" s="34"/>
    </row>
    <row r="13" spans="1:17" x14ac:dyDescent="0.2">
      <c r="A13"/>
      <c r="B13"/>
      <c r="C13"/>
      <c r="D13"/>
      <c r="E13"/>
      <c r="F13"/>
      <c r="G13"/>
      <c r="H13"/>
      <c r="I13"/>
      <c r="J13"/>
      <c r="K13" s="40"/>
      <c r="L13" s="40"/>
      <c r="M13" s="54"/>
    </row>
    <row r="14" spans="1:17" x14ac:dyDescent="0.2">
      <c r="A14"/>
      <c r="B14"/>
      <c r="C14"/>
      <c r="D14"/>
      <c r="E14"/>
      <c r="F14"/>
      <c r="G14"/>
      <c r="H14"/>
      <c r="I14"/>
      <c r="J14"/>
      <c r="L14" s="34"/>
      <c r="M14" s="54"/>
      <c r="N14" s="34"/>
      <c r="O14" s="34"/>
      <c r="P14" s="34"/>
      <c r="Q14" s="34"/>
    </row>
    <row r="15" spans="1:17" x14ac:dyDescent="0.2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 x14ac:dyDescent="0.2">
      <c r="A16" s="90"/>
      <c r="B16" s="90"/>
      <c r="C16" s="90"/>
      <c r="D16" s="90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 x14ac:dyDescent="0.2">
      <c r="K17" s="40"/>
      <c r="L17" s="40"/>
      <c r="M17" s="54"/>
    </row>
    <row r="18" spans="1:17" x14ac:dyDescent="0.2">
      <c r="A18" s="32"/>
      <c r="B18" s="32"/>
      <c r="L18" s="34"/>
      <c r="M18" s="34"/>
      <c r="N18" s="34"/>
      <c r="O18" s="34"/>
      <c r="P18" s="34"/>
      <c r="Q18" s="34"/>
    </row>
    <row r="19" spans="1:17" x14ac:dyDescent="0.2">
      <c r="A19" s="32"/>
      <c r="B19" s="32"/>
      <c r="K19" s="40"/>
      <c r="L19" s="40"/>
    </row>
    <row r="20" spans="1:17" x14ac:dyDescent="0.2">
      <c r="A20" s="32"/>
      <c r="B20" s="32"/>
      <c r="L20" s="34"/>
      <c r="M20" s="34"/>
      <c r="N20" s="34"/>
      <c r="O20" s="34"/>
      <c r="P20" s="34"/>
      <c r="Q20" s="34"/>
    </row>
    <row r="21" spans="1:17" x14ac:dyDescent="0.2">
      <c r="A21" s="32"/>
      <c r="B21" s="32"/>
      <c r="K21" s="40"/>
      <c r="L21" s="40"/>
    </row>
    <row r="22" spans="1:17" x14ac:dyDescent="0.2">
      <c r="A22" s="32"/>
      <c r="B22" s="32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 x14ac:dyDescent="0.2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5" priority="5" stopIfTrue="1" operator="between">
      <formula>"r5"</formula>
      <formula>"r6"</formula>
    </cfRule>
    <cfRule type="cellIs" dxfId="434" priority="6" stopIfTrue="1" operator="between">
      <formula>"r1"</formula>
      <formula>"r2"</formula>
    </cfRule>
  </conditionalFormatting>
  <conditionalFormatting sqref="G3:G10">
    <cfRule type="cellIs" dxfId="433" priority="1" stopIfTrue="1" operator="between">
      <formula>"r3"</formula>
      <formula>"r4"</formula>
    </cfRule>
    <cfRule type="cellIs" dxfId="432" priority="2" stopIfTrue="1" operator="between">
      <formula>"r5"</formula>
      <formula>"r6"</formula>
    </cfRule>
    <cfRule type="cellIs" dxfId="431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3AC30-F850-4728-841C-4BD85C26F45A}">
  <sheetPr codeName="Feuil40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.85546875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52" t="s">
        <v>4101</v>
      </c>
      <c r="B1" s="1273"/>
      <c r="C1" s="1273"/>
      <c r="D1" s="1273"/>
      <c r="E1" s="1273"/>
      <c r="F1" s="1273"/>
      <c r="G1" s="1273"/>
      <c r="H1" s="1273"/>
      <c r="I1" s="1273"/>
      <c r="J1" s="1274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3">
      <c r="A3" s="610" t="s">
        <v>144</v>
      </c>
      <c r="B3" s="610">
        <v>1</v>
      </c>
      <c r="C3" s="739">
        <v>0.21874999999999997</v>
      </c>
      <c r="D3" s="611" t="s">
        <v>468</v>
      </c>
      <c r="E3" s="601"/>
      <c r="F3" s="602" t="str">
        <f>IF('Dimanche D6'!X9&lt;&gt;"",'Dimanche D6'!X9,"")</f>
        <v/>
      </c>
      <c r="G3" s="602" t="str">
        <f>IF('Dimanche D6'!X9&lt;&gt;"",'Dimanche D6'!A9,"")</f>
        <v/>
      </c>
      <c r="H3" s="603"/>
      <c r="I3" s="603"/>
      <c r="J3" s="603"/>
      <c r="K3" s="40"/>
      <c r="L3" s="55"/>
      <c r="M3" s="54"/>
    </row>
    <row r="4" spans="1:17" ht="15" x14ac:dyDescent="0.3">
      <c r="A4" s="610" t="s">
        <v>86</v>
      </c>
      <c r="B4" s="610">
        <v>1</v>
      </c>
      <c r="C4" s="739">
        <v>0.2215277777777778</v>
      </c>
      <c r="D4" s="611" t="s">
        <v>469</v>
      </c>
      <c r="E4" s="601"/>
      <c r="F4" s="602" t="str">
        <f>IF('Dimanche D6'!X17&lt;&gt;"",'Dimanche D6'!X17,"")</f>
        <v/>
      </c>
      <c r="G4" s="602" t="str">
        <f>IF('Dimanche D6'!X17&lt;&gt;"",'Dimanche D6'!A17,"")</f>
        <v/>
      </c>
      <c r="H4" s="603"/>
      <c r="I4" s="603"/>
      <c r="J4" s="603"/>
      <c r="L4" s="34"/>
      <c r="M4" s="54"/>
      <c r="N4" s="34"/>
      <c r="O4" s="34"/>
      <c r="P4" s="34"/>
      <c r="Q4" s="34"/>
    </row>
    <row r="5" spans="1:17" ht="15" x14ac:dyDescent="0.3">
      <c r="A5" s="610" t="s">
        <v>86</v>
      </c>
      <c r="B5" s="610">
        <v>2</v>
      </c>
      <c r="C5" s="739">
        <v>0.23333333333333334</v>
      </c>
      <c r="D5" s="611" t="s">
        <v>471</v>
      </c>
      <c r="E5" s="601"/>
      <c r="F5" s="602" t="str">
        <f>IF('Dimanche D6'!X13&lt;&gt;"",'Dimanche D6'!X13,"")</f>
        <v/>
      </c>
      <c r="G5" s="602" t="str">
        <f>IF('Dimanche D6'!X13&lt;&gt;"",'Dimanche D6'!A13,"")</f>
        <v/>
      </c>
      <c r="H5" s="603"/>
      <c r="I5" s="603"/>
      <c r="J5" s="603"/>
      <c r="K5" s="40"/>
      <c r="L5" s="40"/>
      <c r="M5" s="54"/>
    </row>
    <row r="6" spans="1:17" ht="15" x14ac:dyDescent="0.3">
      <c r="A6" s="610" t="s">
        <v>144</v>
      </c>
      <c r="B6" s="610">
        <v>2</v>
      </c>
      <c r="C6" s="739">
        <v>0.23541666666666666</v>
      </c>
      <c r="D6" s="611" t="s">
        <v>472</v>
      </c>
      <c r="E6" s="601"/>
      <c r="F6" s="602" t="str">
        <f>IF('Dimanche D6'!S9&lt;&gt;"",'Dimanche D6'!S9,"")</f>
        <v/>
      </c>
      <c r="G6" s="602" t="str">
        <f>IF('Dimanche D6'!S9&lt;&gt;"",'Dimanche D6'!A9,"")</f>
        <v/>
      </c>
      <c r="H6" s="603"/>
      <c r="I6" s="603"/>
      <c r="J6" s="603"/>
      <c r="L6" s="34"/>
      <c r="M6" s="54"/>
      <c r="N6" s="34"/>
      <c r="O6" s="34"/>
      <c r="P6" s="34"/>
      <c r="Q6" s="34"/>
    </row>
    <row r="7" spans="1:17" ht="15" x14ac:dyDescent="0.3">
      <c r="A7" s="610" t="s">
        <v>86</v>
      </c>
      <c r="B7" s="610">
        <v>3</v>
      </c>
      <c r="C7" s="739">
        <v>0.24444444444444446</v>
      </c>
      <c r="D7" s="611" t="s">
        <v>473</v>
      </c>
      <c r="E7" s="601"/>
      <c r="F7" s="602" t="str">
        <f>IF('Dimanche D6'!S13&lt;&gt;"",'Dimanche D6'!S13,"")</f>
        <v/>
      </c>
      <c r="G7" s="602" t="str">
        <f>IF('Dimanche D6'!S13&lt;&gt;"",'Dimanche D6'!A13,"")</f>
        <v/>
      </c>
      <c r="H7" s="603"/>
      <c r="I7" s="603"/>
      <c r="J7" s="603"/>
      <c r="K7" s="40"/>
      <c r="L7" s="40"/>
      <c r="M7" s="54"/>
    </row>
    <row r="8" spans="1:17" ht="15" x14ac:dyDescent="0.3">
      <c r="A8" s="610" t="s">
        <v>144</v>
      </c>
      <c r="B8" s="610">
        <v>3</v>
      </c>
      <c r="C8" s="739">
        <v>0.24791666666666667</v>
      </c>
      <c r="D8" s="611" t="s">
        <v>474</v>
      </c>
      <c r="E8" s="601"/>
      <c r="F8" s="602" t="str">
        <f>IF('Dimanche D6'!S17&lt;&gt;"",'Dimanche D6'!S17,"")</f>
        <v/>
      </c>
      <c r="G8" s="602" t="str">
        <f>IF('Dimanche D6'!S17&lt;&gt;"",'Dimanche D6'!A17,"")</f>
        <v/>
      </c>
      <c r="H8" s="603"/>
      <c r="I8" s="603"/>
      <c r="J8" s="603"/>
      <c r="L8" s="34"/>
      <c r="M8" s="54"/>
      <c r="N8" s="34"/>
      <c r="O8" s="34"/>
      <c r="P8" s="34"/>
      <c r="Q8" s="34"/>
    </row>
    <row r="9" spans="1:17" ht="15" x14ac:dyDescent="0.3">
      <c r="A9" s="610" t="s">
        <v>144</v>
      </c>
      <c r="B9" s="610">
        <v>4</v>
      </c>
      <c r="C9" s="739">
        <v>0.24791666666666667</v>
      </c>
      <c r="D9" s="611" t="s">
        <v>474</v>
      </c>
      <c r="E9" s="601"/>
      <c r="F9" s="602" t="str">
        <f>IF('Dimanche D6'!N9&lt;&gt;"",'Dimanche D6'!N9,"")</f>
        <v/>
      </c>
      <c r="G9" s="602" t="str">
        <f>IF('Dimanche D6'!N9&lt;&gt;"",'Dimanche D6'!A9,"")</f>
        <v/>
      </c>
      <c r="H9" s="603"/>
      <c r="I9" s="603"/>
      <c r="J9" s="603"/>
      <c r="K9" s="40"/>
      <c r="L9" s="40"/>
      <c r="M9" s="54"/>
    </row>
    <row r="10" spans="1:17" ht="15" x14ac:dyDescent="0.3">
      <c r="A10" s="610" t="s">
        <v>86</v>
      </c>
      <c r="B10" s="610">
        <v>4</v>
      </c>
      <c r="C10" s="739">
        <v>0.25555555555555554</v>
      </c>
      <c r="D10" s="611" t="s">
        <v>475</v>
      </c>
      <c r="E10" s="601"/>
      <c r="F10" s="602" t="str">
        <f>IF('Dimanche D6'!N13&lt;&gt;"",'Dimanche D6'!N13,"")</f>
        <v/>
      </c>
      <c r="G10" s="602" t="str">
        <f>IF('Dimanche D6'!N13&lt;&gt;"",'Dimanche D6'!A13,"")</f>
        <v/>
      </c>
      <c r="H10" s="603"/>
      <c r="I10" s="603"/>
      <c r="J10" s="603"/>
      <c r="L10" s="34"/>
      <c r="M10" s="54"/>
      <c r="N10" s="34"/>
      <c r="O10" s="34"/>
      <c r="P10" s="34"/>
      <c r="Q10" s="34"/>
    </row>
    <row r="11" spans="1:17" ht="15" x14ac:dyDescent="0.3">
      <c r="A11" s="610" t="s">
        <v>144</v>
      </c>
      <c r="B11" s="610">
        <v>5</v>
      </c>
      <c r="C11" s="739">
        <v>0.25763888888888886</v>
      </c>
      <c r="D11" s="611" t="s">
        <v>476</v>
      </c>
      <c r="E11" s="601"/>
      <c r="F11" s="602" t="str">
        <f>IF('Dimanche D6'!N17&lt;&gt;"",'Dimanche D6'!N17,"")</f>
        <v/>
      </c>
      <c r="G11" s="602" t="str">
        <f>IF('Dimanche D6'!N17&lt;&gt;"",'Dimanche D6'!A17,"")</f>
        <v/>
      </c>
      <c r="H11" s="603"/>
      <c r="I11" s="603"/>
      <c r="J11" s="603"/>
      <c r="K11" s="40"/>
      <c r="L11" s="40"/>
      <c r="M11" s="54"/>
    </row>
    <row r="12" spans="1:17" customFormat="1" x14ac:dyDescent="0.2"/>
    <row r="13" spans="1:17" customFormat="1" x14ac:dyDescent="0.2"/>
    <row r="14" spans="1:17" customFormat="1" x14ac:dyDescent="0.2"/>
    <row r="15" spans="1:17" x14ac:dyDescent="0.2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 x14ac:dyDescent="0.2">
      <c r="A16" s="90"/>
      <c r="B16" s="90"/>
      <c r="C16" s="172"/>
      <c r="D16" s="138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 x14ac:dyDescent="0.2">
      <c r="D17" s="138"/>
      <c r="K17" s="40"/>
      <c r="L17" s="40"/>
      <c r="M17" s="54"/>
    </row>
    <row r="18" spans="1:17" x14ac:dyDescent="0.2">
      <c r="A18" s="32"/>
      <c r="B18" s="32"/>
      <c r="D18" s="138"/>
      <c r="L18" s="34"/>
      <c r="M18" s="34"/>
      <c r="N18" s="34"/>
      <c r="O18" s="34"/>
      <c r="P18" s="34"/>
      <c r="Q18" s="34"/>
    </row>
    <row r="19" spans="1:17" x14ac:dyDescent="0.2">
      <c r="A19" s="32"/>
      <c r="B19" s="32"/>
      <c r="D19" s="138"/>
      <c r="K19" s="40"/>
      <c r="L19" s="40"/>
    </row>
    <row r="20" spans="1:17" x14ac:dyDescent="0.2">
      <c r="A20" s="32"/>
      <c r="B20" s="32"/>
      <c r="D20" s="138"/>
      <c r="L20" s="34"/>
      <c r="M20" s="34"/>
      <c r="N20" s="34"/>
      <c r="O20" s="34"/>
      <c r="P20" s="34"/>
      <c r="Q20" s="34"/>
    </row>
    <row r="21" spans="1:17" x14ac:dyDescent="0.2">
      <c r="A21" s="32"/>
      <c r="B21" s="32"/>
      <c r="D21" s="138"/>
      <c r="K21" s="40"/>
      <c r="L21" s="40"/>
    </row>
    <row r="22" spans="1:17" x14ac:dyDescent="0.2">
      <c r="A22" s="32"/>
      <c r="B22" s="32"/>
      <c r="D22" s="138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138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138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138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138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 x14ac:dyDescent="0.2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0" priority="16" stopIfTrue="1" operator="between">
      <formula>"r5"</formula>
      <formula>"r6"</formula>
    </cfRule>
    <cfRule type="cellIs" dxfId="429" priority="17" stopIfTrue="1" operator="between">
      <formula>"r1"</formula>
      <formula>"r2"</formula>
    </cfRule>
  </conditionalFormatting>
  <conditionalFormatting sqref="G3:G11">
    <cfRule type="cellIs" dxfId="428" priority="13" stopIfTrue="1" operator="between">
      <formula>"r3"</formula>
      <formula>"r4"</formula>
    </cfRule>
    <cfRule type="cellIs" dxfId="427" priority="14" stopIfTrue="1" operator="between">
      <formula>"r5"</formula>
      <formula>"r6"</formula>
    </cfRule>
    <cfRule type="cellIs" dxfId="426" priority="15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37">
    <pageSetUpPr fitToPage="1"/>
  </sheetPr>
  <dimension ref="A1:J45"/>
  <sheetViews>
    <sheetView workbookViewId="0">
      <selection sqref="A1:J1"/>
    </sheetView>
  </sheetViews>
  <sheetFormatPr baseColWidth="10" defaultColWidth="11.42578125" defaultRowHeight="12.75" x14ac:dyDescent="0.2"/>
  <cols>
    <col min="1" max="4" width="10" style="90" customWidth="1"/>
    <col min="5" max="5" width="36.42578125" style="90" customWidth="1"/>
    <col min="6" max="7" width="11" style="90" customWidth="1"/>
    <col min="8" max="9" width="4.5703125" style="90" customWidth="1"/>
    <col min="10" max="10" width="28.42578125" style="90" customWidth="1"/>
    <col min="11" max="16384" width="11.42578125" style="90"/>
  </cols>
  <sheetData>
    <row r="1" spans="1:10" ht="33.75" customHeight="1" x14ac:dyDescent="0.2">
      <c r="A1" s="1252" t="s">
        <v>4677</v>
      </c>
      <c r="B1" s="1273"/>
      <c r="C1" s="1273"/>
      <c r="D1" s="1273"/>
      <c r="E1" s="1273"/>
      <c r="F1" s="1273"/>
      <c r="G1" s="1273"/>
      <c r="H1" s="1273"/>
      <c r="I1" s="1273"/>
      <c r="J1" s="1274"/>
    </row>
    <row r="2" spans="1:10" ht="45" x14ac:dyDescent="0.2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 x14ac:dyDescent="0.2">
      <c r="A3" s="48" t="s">
        <v>86</v>
      </c>
      <c r="B3" s="48" t="s">
        <v>662</v>
      </c>
      <c r="C3" s="49">
        <v>36526.222002314811</v>
      </c>
      <c r="D3" s="49">
        <f t="shared" ref="D3:D20" si="0">C3+"00:20"</f>
        <v>36526.235891203702</v>
      </c>
      <c r="E3" s="302" t="s">
        <v>610</v>
      </c>
      <c r="F3" s="56">
        <f>IF('Dimanche D1 old'!X9&lt;&gt;"",'Dimanche D1 old'!X9,"")</f>
        <v>1015</v>
      </c>
      <c r="G3" s="56" t="str">
        <f>IF('Dimanche D1 old'!X9&lt;&gt;"",'Dimanche D1 old'!A9,"")</f>
        <v>R6</v>
      </c>
      <c r="H3" s="57"/>
      <c r="I3" s="57"/>
      <c r="J3" s="57"/>
    </row>
    <row r="4" spans="1:10" x14ac:dyDescent="0.2">
      <c r="A4" s="50" t="s">
        <v>144</v>
      </c>
      <c r="B4" s="50" t="s">
        <v>662</v>
      </c>
      <c r="C4" s="51">
        <v>36526.233460648145</v>
      </c>
      <c r="D4" s="51">
        <f t="shared" si="0"/>
        <v>36526.247349537036</v>
      </c>
      <c r="E4" s="303" t="s">
        <v>610</v>
      </c>
      <c r="F4" s="44">
        <f>IF('Dimanche D1 old'!X13&lt;&gt;"",'Dimanche D1 old'!X13,"")</f>
        <v>1022</v>
      </c>
      <c r="G4" s="44" t="str">
        <f>IF('Dimanche D1 old'!X13&lt;&gt;"",'Dimanche D1 old'!A13,"")</f>
        <v>R5</v>
      </c>
      <c r="H4" s="45"/>
      <c r="I4" s="45"/>
      <c r="J4" s="45"/>
    </row>
    <row r="5" spans="1:10" x14ac:dyDescent="0.2">
      <c r="A5" s="50" t="s">
        <v>86</v>
      </c>
      <c r="B5" s="50" t="s">
        <v>665</v>
      </c>
      <c r="C5" s="51">
        <v>36526.237916666665</v>
      </c>
      <c r="D5" s="51">
        <f t="shared" si="0"/>
        <v>36526.251805555556</v>
      </c>
      <c r="E5" s="303" t="s">
        <v>610</v>
      </c>
      <c r="F5" s="44">
        <f>IF('Dimanche D1 old'!X21&lt;&gt;"",'Dimanche D1 old'!X21,"")</f>
        <v>1014</v>
      </c>
      <c r="G5" s="44" t="str">
        <f>IF('Dimanche D1 old'!X21&lt;&gt;"",'Dimanche D1 old'!A21,"")</f>
        <v>R3</v>
      </c>
      <c r="H5" s="45"/>
      <c r="I5" s="45"/>
      <c r="J5" s="45"/>
    </row>
    <row r="6" spans="1:10" x14ac:dyDescent="0.2">
      <c r="A6" s="50" t="s">
        <v>144</v>
      </c>
      <c r="B6" s="50" t="s">
        <v>665</v>
      </c>
      <c r="C6" s="51">
        <v>36526.243761574071</v>
      </c>
      <c r="D6" s="51">
        <f t="shared" si="0"/>
        <v>36526.257650462961</v>
      </c>
      <c r="E6" s="303" t="s">
        <v>610</v>
      </c>
      <c r="F6" s="44">
        <f>IF('Dimanche D1 old'!X17&lt;&gt;"",'Dimanche D1 old'!X17,"")</f>
        <v>1001</v>
      </c>
      <c r="G6" s="44" t="str">
        <f>IF('Dimanche D1 old'!X17&lt;&gt;"",'Dimanche D1 old'!A17,"")</f>
        <v>R4</v>
      </c>
      <c r="H6" s="45"/>
      <c r="I6" s="45"/>
      <c r="J6" s="45"/>
    </row>
    <row r="7" spans="1:10" x14ac:dyDescent="0.2">
      <c r="A7" s="50" t="s">
        <v>144</v>
      </c>
      <c r="B7" s="50" t="s">
        <v>667</v>
      </c>
      <c r="C7" s="51">
        <v>36526.248194444444</v>
      </c>
      <c r="D7" s="51">
        <f t="shared" si="0"/>
        <v>36526.262083333335</v>
      </c>
      <c r="E7" s="303" t="s">
        <v>610</v>
      </c>
      <c r="F7" s="44">
        <f>IF('Dimanche D1 old'!S13&lt;&gt;"",'Dimanche D1 old'!S13,"")</f>
        <v>1013</v>
      </c>
      <c r="G7" s="44" t="str">
        <f>IF('Dimanche D1 old'!S13&lt;&gt;"",'Dimanche D1 old'!A13,"")</f>
        <v>R5</v>
      </c>
      <c r="H7" s="45"/>
      <c r="I7" s="45"/>
      <c r="J7" s="45"/>
    </row>
    <row r="8" spans="1:10" x14ac:dyDescent="0.2">
      <c r="A8" s="50" t="s">
        <v>86</v>
      </c>
      <c r="B8" s="50" t="s">
        <v>667</v>
      </c>
      <c r="C8" s="51">
        <v>36526.249722222223</v>
      </c>
      <c r="D8" s="51">
        <f t="shared" si="0"/>
        <v>36526.263611111113</v>
      </c>
      <c r="E8" s="303" t="s">
        <v>610</v>
      </c>
      <c r="F8" s="44">
        <f>IF('Dimanche D1 old'!S9&lt;&gt;"",'Dimanche D1 old'!S9,"")</f>
        <v>1032</v>
      </c>
      <c r="G8" s="44" t="str">
        <f>IF('Dimanche D1 old'!S9&lt;&gt;"",'Dimanche D1 old'!A9,"")</f>
        <v>R6</v>
      </c>
      <c r="H8" s="45"/>
      <c r="I8" s="45"/>
      <c r="J8" s="45"/>
    </row>
    <row r="9" spans="1:10" x14ac:dyDescent="0.2">
      <c r="A9" s="50" t="s">
        <v>144</v>
      </c>
      <c r="B9" s="50" t="s">
        <v>617</v>
      </c>
      <c r="C9" s="51">
        <v>36526.254872685182</v>
      </c>
      <c r="D9" s="51">
        <f t="shared" si="0"/>
        <v>36526.268761574072</v>
      </c>
      <c r="E9" s="303" t="s">
        <v>610</v>
      </c>
      <c r="F9" s="44">
        <f>IF('Dimanche D1 old'!N13&lt;&gt;"",'Dimanche D1 old'!N13,"")</f>
        <v>1031</v>
      </c>
      <c r="G9" s="44" t="str">
        <f>IF('Dimanche D1 old'!N13&lt;&gt;"",'Dimanche D1 old'!A13,"")</f>
        <v>R5</v>
      </c>
      <c r="H9" s="45"/>
      <c r="I9" s="45"/>
      <c r="J9" s="45"/>
    </row>
    <row r="10" spans="1:10" x14ac:dyDescent="0.2">
      <c r="A10" s="50" t="s">
        <v>86</v>
      </c>
      <c r="B10" s="50" t="s">
        <v>617</v>
      </c>
      <c r="C10" s="51">
        <v>36526.258518518516</v>
      </c>
      <c r="D10" s="51">
        <f t="shared" si="0"/>
        <v>36526.272407407407</v>
      </c>
      <c r="E10" s="303" t="s">
        <v>610</v>
      </c>
      <c r="F10" s="44">
        <f>IF('Dimanche D1 old'!S17&lt;&gt;"",'Dimanche D1 old'!S17,"")</f>
        <v>1027</v>
      </c>
      <c r="G10" s="44" t="str">
        <f>IF('Dimanche D1 old'!S17&lt;&gt;"",'Dimanche D1 old'!A17,"")</f>
        <v>R4</v>
      </c>
      <c r="H10" s="45"/>
      <c r="I10" s="45"/>
      <c r="J10" s="45"/>
    </row>
    <row r="11" spans="1:10" x14ac:dyDescent="0.2">
      <c r="A11" s="50" t="s">
        <v>144</v>
      </c>
      <c r="B11" s="50" t="s">
        <v>670</v>
      </c>
      <c r="C11" s="51">
        <v>36526.258611111109</v>
      </c>
      <c r="D11" s="51">
        <f t="shared" si="0"/>
        <v>36526.272499999999</v>
      </c>
      <c r="E11" s="303" t="s">
        <v>610</v>
      </c>
      <c r="F11" s="44">
        <f>IF('Dimanche D1 old'!N9&lt;&gt;"",'Dimanche D1 old'!N9,"")</f>
        <v>1003</v>
      </c>
      <c r="G11" s="44" t="str">
        <f>IF('Dimanche D1 old'!N9&lt;&gt;"",'Dimanche D1 old'!A9,"")</f>
        <v>R6</v>
      </c>
      <c r="H11" s="45"/>
      <c r="I11" s="45"/>
      <c r="J11" s="45"/>
    </row>
    <row r="12" spans="1:10" x14ac:dyDescent="0.2">
      <c r="A12" s="50" t="s">
        <v>86</v>
      </c>
      <c r="B12" s="50" t="s">
        <v>670</v>
      </c>
      <c r="C12" s="51">
        <v>36526.265428240738</v>
      </c>
      <c r="D12" s="51">
        <f t="shared" si="0"/>
        <v>36526.279317129629</v>
      </c>
      <c r="E12" s="303" t="s">
        <v>610</v>
      </c>
      <c r="F12" s="44">
        <f>IF('Dimanche D1 old'!S21&lt;&gt;"",'Dimanche D1 old'!S21,"")</f>
        <v>1025</v>
      </c>
      <c r="G12" s="44" t="str">
        <f>IF('Dimanche D1 old'!S21&lt;&gt;"",'Dimanche D1 old'!A21,"")</f>
        <v>R3</v>
      </c>
      <c r="H12" s="45"/>
      <c r="I12" s="45"/>
      <c r="J12" s="45"/>
    </row>
    <row r="13" spans="1:10" x14ac:dyDescent="0.2">
      <c r="A13" s="50" t="s">
        <v>144</v>
      </c>
      <c r="B13" s="50" t="s">
        <v>672</v>
      </c>
      <c r="C13" s="51">
        <v>36526.26972222222</v>
      </c>
      <c r="D13" s="51">
        <f t="shared" si="0"/>
        <v>36526.28361111111</v>
      </c>
      <c r="E13" s="303" t="s">
        <v>610</v>
      </c>
      <c r="F13" s="44">
        <f>IF('Dimanche D1 old'!N17&lt;&gt;"",'Dimanche D1 old'!N17,"")</f>
        <v>1023</v>
      </c>
      <c r="G13" s="44" t="str">
        <f>IF('Dimanche D1 old'!N17&lt;&gt;"",'Dimanche D1 old'!A17,"")</f>
        <v>R4</v>
      </c>
      <c r="H13" s="45"/>
      <c r="I13" s="45"/>
      <c r="J13" s="45"/>
    </row>
    <row r="14" spans="1:10" x14ac:dyDescent="0.2">
      <c r="A14" s="50" t="s">
        <v>86</v>
      </c>
      <c r="B14" s="50" t="s">
        <v>672</v>
      </c>
      <c r="C14" s="51">
        <v>36526.272372685184</v>
      </c>
      <c r="D14" s="51">
        <f t="shared" si="0"/>
        <v>36526.286261574074</v>
      </c>
      <c r="E14" s="303" t="s">
        <v>610</v>
      </c>
      <c r="F14" s="44">
        <f>IF('Dimanche D1 old'!I9&lt;&gt;"",'Dimanche D1 old'!I9,"")</f>
        <v>1026</v>
      </c>
      <c r="G14" s="44" t="str">
        <f>IF('Dimanche D1 old'!I9&lt;&gt;"",'Dimanche D1 old'!A9,"")</f>
        <v>R6</v>
      </c>
      <c r="H14" s="45"/>
      <c r="I14" s="45"/>
      <c r="J14" s="45"/>
    </row>
    <row r="15" spans="1:10" x14ac:dyDescent="0.2">
      <c r="A15" s="50" t="s">
        <v>144</v>
      </c>
      <c r="B15" s="50" t="s">
        <v>674</v>
      </c>
      <c r="C15" s="51">
        <v>36526.288206018515</v>
      </c>
      <c r="D15" s="51">
        <f t="shared" si="0"/>
        <v>36526.302094907405</v>
      </c>
      <c r="E15" s="303" t="s">
        <v>610</v>
      </c>
      <c r="F15" s="44">
        <f>IF('Dimanche D1 old'!I13&lt;&gt;"",'Dimanche D1 old'!I13,"")</f>
        <v>1012</v>
      </c>
      <c r="G15" s="44" t="str">
        <f>IF('Dimanche D1 old'!I13&lt;&gt;"",'Dimanche D1 old'!A13,"")</f>
        <v>R5</v>
      </c>
      <c r="H15" s="45"/>
      <c r="I15" s="45"/>
      <c r="J15" s="45"/>
    </row>
    <row r="16" spans="1:10" x14ac:dyDescent="0.2">
      <c r="A16" s="50" t="s">
        <v>86</v>
      </c>
      <c r="B16" s="50" t="s">
        <v>674</v>
      </c>
      <c r="C16" s="51">
        <v>36526.291817129626</v>
      </c>
      <c r="D16" s="51">
        <f t="shared" si="0"/>
        <v>36526.305706018517</v>
      </c>
      <c r="E16" s="303" t="s">
        <v>610</v>
      </c>
      <c r="F16" s="44">
        <f>IF('Dimanche D1 old'!D9&lt;&gt;"",'Dimanche D1 old'!D9,"")</f>
        <v>1033</v>
      </c>
      <c r="G16" s="44" t="str">
        <f>IF('Dimanche D1 old'!D9&lt;&gt;"",'Dimanche D1 old'!A9,"")</f>
        <v>R6</v>
      </c>
      <c r="H16" s="45"/>
      <c r="I16" s="45"/>
      <c r="J16" s="45"/>
    </row>
    <row r="17" spans="1:10" x14ac:dyDescent="0.2">
      <c r="A17" s="50" t="s">
        <v>144</v>
      </c>
      <c r="B17" s="50" t="s">
        <v>622</v>
      </c>
      <c r="C17" s="51">
        <v>36526.306655092594</v>
      </c>
      <c r="D17" s="51">
        <f t="shared" si="0"/>
        <v>36526.320543981485</v>
      </c>
      <c r="E17" s="303" t="s">
        <v>610</v>
      </c>
      <c r="F17" s="44">
        <f>IF('Dimanche D1 old'!D13&lt;&gt;"",'Dimanche D1 old'!D13,"")</f>
        <v>1029</v>
      </c>
      <c r="G17" s="44" t="str">
        <f>IF('Dimanche D1 old'!D13&lt;&gt;"",'Dimanche D1 old'!A13,"")</f>
        <v>R5</v>
      </c>
      <c r="H17" s="45"/>
      <c r="I17" s="45"/>
      <c r="J17" s="45"/>
    </row>
    <row r="18" spans="1:10" x14ac:dyDescent="0.2">
      <c r="A18" s="50" t="s">
        <v>144</v>
      </c>
      <c r="B18" s="50" t="s">
        <v>677</v>
      </c>
      <c r="C18" s="51">
        <v>36526.489768518513</v>
      </c>
      <c r="D18" s="51">
        <f t="shared" si="0"/>
        <v>36526.503657407404</v>
      </c>
      <c r="E18" s="303" t="s">
        <v>610</v>
      </c>
      <c r="F18" s="44">
        <f>IF('Dimanche D1 old'!I17&lt;&gt;"",'Dimanche D1 old'!I17,"")</f>
        <v>1020</v>
      </c>
      <c r="G18" s="44" t="str">
        <f>IF('Dimanche D1 old'!I17&lt;&gt;"",'Dimanche D1 old'!A17,"")</f>
        <v>R4</v>
      </c>
      <c r="H18" s="45"/>
      <c r="I18" s="45"/>
      <c r="J18" s="45"/>
    </row>
    <row r="19" spans="1:10" x14ac:dyDescent="0.2">
      <c r="A19" s="50" t="s">
        <v>86</v>
      </c>
      <c r="B19" s="50" t="s">
        <v>622</v>
      </c>
      <c r="C19" s="51">
        <v>36526.497291666667</v>
      </c>
      <c r="D19" s="51">
        <f t="shared" si="0"/>
        <v>36526.511180555557</v>
      </c>
      <c r="E19" s="303" t="s">
        <v>610</v>
      </c>
      <c r="F19" s="44">
        <f>IF('Dimanche D1 old'!N21&lt;&gt;"",'Dimanche D1 old'!N21,"")</f>
        <v>1019</v>
      </c>
      <c r="G19" s="44" t="str">
        <f>IF('Dimanche D1 old'!N21&lt;&gt;"",'Dimanche D1 old'!A21,"")</f>
        <v>R3</v>
      </c>
      <c r="H19" s="45"/>
      <c r="I19" s="45"/>
      <c r="J19" s="45"/>
    </row>
    <row r="20" spans="1:10" x14ac:dyDescent="0.2">
      <c r="A20" s="52" t="s">
        <v>144</v>
      </c>
      <c r="B20" s="52" t="s">
        <v>679</v>
      </c>
      <c r="C20" s="53">
        <v>36526.506527777776</v>
      </c>
      <c r="D20" s="53">
        <f t="shared" si="0"/>
        <v>36526.520416666666</v>
      </c>
      <c r="E20" s="304" t="s">
        <v>610</v>
      </c>
      <c r="F20" s="46">
        <f>IF('Dimanche D1 old'!D17&lt;&gt;"",'Dimanche D1 old'!D17,"")</f>
        <v>1007</v>
      </c>
      <c r="G20" s="46" t="str">
        <f>IF('Dimanche D1 old'!D17&lt;&gt;"",'Dimanche D1 old'!A17,"")</f>
        <v>R4</v>
      </c>
      <c r="H20" s="47"/>
      <c r="I20" s="47"/>
      <c r="J20" s="47"/>
    </row>
    <row r="21" spans="1:10" x14ac:dyDescent="0.2">
      <c r="A21"/>
      <c r="B21"/>
      <c r="C21"/>
      <c r="D21"/>
      <c r="E21"/>
      <c r="F21"/>
      <c r="G21"/>
      <c r="H21"/>
      <c r="I21"/>
      <c r="J21"/>
    </row>
    <row r="22" spans="1:10" x14ac:dyDescent="0.2">
      <c r="A22"/>
      <c r="B22"/>
      <c r="C22"/>
      <c r="D22"/>
      <c r="E22"/>
      <c r="F22"/>
      <c r="G22"/>
      <c r="H22"/>
      <c r="I22"/>
      <c r="J22"/>
    </row>
    <row r="28" spans="1:10" x14ac:dyDescent="0.2">
      <c r="C28" s="459"/>
      <c r="D28" s="138"/>
    </row>
    <row r="29" spans="1:10" x14ac:dyDescent="0.2">
      <c r="C29" s="459"/>
      <c r="D29" s="138"/>
    </row>
    <row r="30" spans="1:10" x14ac:dyDescent="0.2">
      <c r="C30" s="459"/>
      <c r="D30" s="138"/>
    </row>
    <row r="31" spans="1:10" x14ac:dyDescent="0.2">
      <c r="C31" s="459"/>
      <c r="D31" s="138"/>
    </row>
    <row r="32" spans="1:10" x14ac:dyDescent="0.2">
      <c r="C32" s="459"/>
      <c r="D32" s="138"/>
    </row>
    <row r="33" spans="3:4" x14ac:dyDescent="0.2">
      <c r="C33" s="459"/>
      <c r="D33" s="138"/>
    </row>
    <row r="34" spans="3:4" x14ac:dyDescent="0.2">
      <c r="C34" s="459"/>
      <c r="D34" s="138"/>
    </row>
    <row r="35" spans="3:4" x14ac:dyDescent="0.2">
      <c r="C35" s="459"/>
      <c r="D35" s="138"/>
    </row>
    <row r="36" spans="3:4" x14ac:dyDescent="0.2">
      <c r="C36" s="459"/>
      <c r="D36" s="138"/>
    </row>
    <row r="37" spans="3:4" x14ac:dyDescent="0.2">
      <c r="C37" s="459"/>
      <c r="D37" s="138"/>
    </row>
    <row r="38" spans="3:4" x14ac:dyDescent="0.2">
      <c r="C38" s="459"/>
      <c r="D38" s="138"/>
    </row>
    <row r="39" spans="3:4" x14ac:dyDescent="0.2">
      <c r="C39" s="459"/>
      <c r="D39" s="138"/>
    </row>
    <row r="40" spans="3:4" x14ac:dyDescent="0.2">
      <c r="C40" s="459"/>
      <c r="D40" s="138"/>
    </row>
    <row r="41" spans="3:4" x14ac:dyDescent="0.2">
      <c r="C41" s="459"/>
      <c r="D41" s="138"/>
    </row>
    <row r="42" spans="3:4" x14ac:dyDescent="0.2">
      <c r="C42" s="459"/>
      <c r="D42" s="138"/>
    </row>
    <row r="43" spans="3:4" x14ac:dyDescent="0.2">
      <c r="C43" s="459"/>
      <c r="D43" s="138"/>
    </row>
    <row r="44" spans="3:4" x14ac:dyDescent="0.2">
      <c r="C44" s="459"/>
      <c r="D44" s="138"/>
    </row>
    <row r="45" spans="3:4" x14ac:dyDescent="0.2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sortState xmlns:xlrd2="http://schemas.microsoft.com/office/spreadsheetml/2017/richdata2" ref="A3:D20">
    <sortCondition ref="C3:C20"/>
  </sortState>
  <mergeCells count="1">
    <mergeCell ref="A1:J1"/>
  </mergeCells>
  <conditionalFormatting sqref="G3:G16">
    <cfRule type="cellIs" dxfId="425" priority="13" stopIfTrue="1" operator="between">
      <formula>"r3"</formula>
      <formula>"r4"</formula>
    </cfRule>
    <cfRule type="cellIs" dxfId="424" priority="14" stopIfTrue="1" operator="between">
      <formula>"r5"</formula>
      <formula>"r6"</formula>
    </cfRule>
    <cfRule type="cellIs" dxfId="423" priority="15" stopIfTrue="1" operator="between">
      <formula>"r1"</formula>
      <formula>"r2"</formula>
    </cfRule>
  </conditionalFormatting>
  <conditionalFormatting sqref="G17">
    <cfRule type="cellIs" dxfId="422" priority="10" stopIfTrue="1" operator="between">
      <formula>"r3"</formula>
      <formula>"r4"</formula>
    </cfRule>
    <cfRule type="cellIs" dxfId="421" priority="11" stopIfTrue="1" operator="between">
      <formula>"r5"</formula>
      <formula>"r6"</formula>
    </cfRule>
    <cfRule type="cellIs" dxfId="420" priority="12" stopIfTrue="1" operator="between">
      <formula>"r1"</formula>
      <formula>"r2"</formula>
    </cfRule>
  </conditionalFormatting>
  <conditionalFormatting sqref="G18:G20">
    <cfRule type="cellIs" dxfId="419" priority="1" stopIfTrue="1" operator="between">
      <formula>"r3"</formula>
      <formula>"r4"</formula>
    </cfRule>
    <cfRule type="cellIs" dxfId="418" priority="2" stopIfTrue="1" operator="between">
      <formula>"r5"</formula>
      <formula>"r6"</formula>
    </cfRule>
    <cfRule type="cellIs" dxfId="417" priority="3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15D11-78D3-4079-828B-FD321C2DA2F2}">
  <sheetPr codeName="Feuil9">
    <pageSetUpPr fitToPage="1"/>
  </sheetPr>
  <dimension ref="A1:S172"/>
  <sheetViews>
    <sheetView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 x14ac:dyDescent="0.2">
      <c r="A1" s="1277" t="s">
        <v>4772</v>
      </c>
      <c r="B1" s="1277"/>
      <c r="C1" s="1277"/>
      <c r="D1" s="1277"/>
      <c r="E1" s="1277"/>
      <c r="F1" s="1277"/>
      <c r="G1" s="1277"/>
      <c r="H1" s="1277"/>
      <c r="I1" s="1277"/>
      <c r="J1" s="1277"/>
      <c r="K1" s="40"/>
      <c r="L1" s="40"/>
    </row>
    <row r="2" spans="1:17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 x14ac:dyDescent="0.2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493</v>
      </c>
      <c r="F3" s="663" t="s">
        <v>610</v>
      </c>
      <c r="G3" s="56" t="str" cm="1">
        <f t="array" ref="G3:H3">IF('Dimanche D3 old'!X9:Y9&lt;&gt;"",'Dimanche D3 old'!A9,"")</f>
        <v/>
      </c>
      <c r="H3" s="57" t="str">
        <v/>
      </c>
      <c r="I3" s="57"/>
      <c r="J3" s="57" t="s">
        <v>486</v>
      </c>
      <c r="K3" s="40"/>
      <c r="L3" s="55"/>
      <c r="M3" s="54"/>
    </row>
    <row r="4" spans="1:17" x14ac:dyDescent="0.2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545</v>
      </c>
      <c r="F4" s="44" t="str">
        <f>IF('Dimanche D3 old'!X13&lt;&gt;"",'Dimanche D3 old'!X13,"")</f>
        <v/>
      </c>
      <c r="G4" s="44" t="str">
        <f>IF('Dimanche D3 old'!X13&lt;&gt;"",'Dimanche D3 old'!A13,"")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 x14ac:dyDescent="0.2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570</v>
      </c>
      <c r="F5" s="44" t="str">
        <f>IF('Dimanche D3 old'!X17&lt;&gt;"",'Dimanche D3 old'!X17,"")</f>
        <v/>
      </c>
      <c r="G5" s="44" t="str">
        <f>IF('Dimanche D3 old'!X17&lt;&gt;"",'Dimanche D3 old'!A17,"")</f>
        <v/>
      </c>
      <c r="H5" s="45"/>
      <c r="I5" s="45"/>
      <c r="J5" s="45" t="s">
        <v>486</v>
      </c>
      <c r="K5" s="40"/>
      <c r="L5" s="40"/>
      <c r="M5" s="54"/>
    </row>
    <row r="6" spans="1:17" x14ac:dyDescent="0.2">
      <c r="A6" s="50" t="s">
        <v>144</v>
      </c>
      <c r="B6" s="50">
        <v>2</v>
      </c>
      <c r="C6" s="408">
        <v>0.24027777777777778</v>
      </c>
      <c r="D6" s="51">
        <v>0.25416666666666665</v>
      </c>
      <c r="E6" s="731" t="s">
        <v>500</v>
      </c>
      <c r="F6" s="44" t="e">
        <v>#REF!</v>
      </c>
      <c r="G6" s="44" t="str" cm="1">
        <f t="array" ref="G6:H6">IF('Dimanche D3 old'!S13:T13&lt;&gt;"",'Dimanche D3 old'!A13,"")</f>
        <v/>
      </c>
      <c r="H6" s="45" t="str">
        <v/>
      </c>
      <c r="I6" s="45"/>
      <c r="J6" s="45" t="s">
        <v>486</v>
      </c>
      <c r="L6" s="34"/>
      <c r="M6" s="54"/>
      <c r="N6" s="34"/>
      <c r="O6" s="34"/>
      <c r="P6" s="34"/>
      <c r="Q6" s="34"/>
    </row>
    <row r="7" spans="1:17" x14ac:dyDescent="0.2">
      <c r="A7" s="50" t="s">
        <v>144</v>
      </c>
      <c r="B7" s="50">
        <v>3</v>
      </c>
      <c r="C7" s="408">
        <v>0.24305555555555555</v>
      </c>
      <c r="D7" s="51">
        <v>0.25694444444444448</v>
      </c>
      <c r="E7" s="731" t="s">
        <v>4650</v>
      </c>
      <c r="F7" s="44" t="str">
        <f>IF('Dimanche D3 old'!S9&lt;&gt;"",'Dimanche D3 old'!S9,"")</f>
        <v/>
      </c>
      <c r="G7" s="44" t="str">
        <f>IF('Dimanche D3 old'!S9&lt;&gt;"",'Dimanche D3 old'!A9,"")</f>
        <v/>
      </c>
      <c r="H7" s="45"/>
      <c r="I7" s="45"/>
      <c r="J7" s="45" t="s">
        <v>491</v>
      </c>
      <c r="K7" s="40"/>
      <c r="L7" s="40"/>
      <c r="M7" s="54"/>
    </row>
    <row r="8" spans="1:17" x14ac:dyDescent="0.2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538</v>
      </c>
      <c r="F8" s="44" t="str">
        <f>IF('Dimanche D3 old'!N13&lt;&gt;"",'Dimanche D3 old'!N13,"")</f>
        <v/>
      </c>
      <c r="G8" s="44" t="str">
        <f>IF('Dimanche D3 old'!N13&lt;&gt;"",'Dimanche D3 old'!A13,"")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 x14ac:dyDescent="0.2">
      <c r="A9" s="50" t="s">
        <v>144</v>
      </c>
      <c r="B9" s="50">
        <v>4</v>
      </c>
      <c r="C9" s="408">
        <v>0.25555555555555559</v>
      </c>
      <c r="D9" s="51">
        <v>0.26944444444444443</v>
      </c>
      <c r="E9" s="731" t="s">
        <v>4773</v>
      </c>
      <c r="F9" s="44" t="str">
        <f>IF('Dimanche D3 old'!N9&lt;&gt;"",'Dimanche D3 old'!N9,"")</f>
        <v/>
      </c>
      <c r="G9" s="44" t="str">
        <f>IF('Dimanche D3 old'!N9&lt;&gt;"",'Dimanche D3 old'!A9,"")</f>
        <v/>
      </c>
      <c r="H9" s="45"/>
      <c r="I9" s="45"/>
      <c r="J9" s="45" t="s">
        <v>491</v>
      </c>
      <c r="K9" s="40"/>
      <c r="L9" s="40"/>
      <c r="M9" s="54"/>
    </row>
    <row r="10" spans="1:17" x14ac:dyDescent="0.2">
      <c r="A10" s="50" t="s">
        <v>86</v>
      </c>
      <c r="B10" s="50">
        <v>4</v>
      </c>
      <c r="C10" s="408">
        <v>0.25972222222222224</v>
      </c>
      <c r="D10" s="51">
        <v>0.27361111111111108</v>
      </c>
      <c r="E10" s="731" t="s">
        <v>495</v>
      </c>
      <c r="F10" s="44" t="str">
        <f>IF('Dimanche D3 old'!I13&lt;&gt;"",'Dimanche D3 old'!I13,"")</f>
        <v/>
      </c>
      <c r="G10" s="44" t="str">
        <f>IF('Dimanche D3 old'!I13&lt;&gt;"",'Dimanche D3 old'!A13,"")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 x14ac:dyDescent="0.2">
      <c r="A11" s="50" t="s">
        <v>144</v>
      </c>
      <c r="B11" s="50">
        <v>5</v>
      </c>
      <c r="C11" s="408">
        <v>0.2673611111111111</v>
      </c>
      <c r="D11" s="51">
        <v>0.28125</v>
      </c>
      <c r="E11" s="731" t="s">
        <v>608</v>
      </c>
      <c r="F11" s="44" t="str">
        <f>IF('Dimanche D3 old'!I9&lt;&gt;"",'Dimanche D3 old'!I9,"")</f>
        <v/>
      </c>
      <c r="G11" s="44" t="str">
        <f>IF('Dimanche D3 old'!I9&lt;&gt;"",'Dimanche D3 old'!A9,"")</f>
        <v/>
      </c>
      <c r="H11" s="45"/>
      <c r="I11" s="45"/>
      <c r="J11" s="45" t="s">
        <v>491</v>
      </c>
      <c r="K11" s="40"/>
      <c r="L11" s="40"/>
      <c r="M11" s="54"/>
    </row>
    <row r="12" spans="1:17" x14ac:dyDescent="0.2">
      <c r="A12" s="50" t="s">
        <v>86</v>
      </c>
      <c r="B12" s="50">
        <v>5</v>
      </c>
      <c r="C12" s="408">
        <v>0.28055555555555556</v>
      </c>
      <c r="D12" s="51">
        <v>0.29444444444444445</v>
      </c>
      <c r="E12" s="732" t="s">
        <v>551</v>
      </c>
      <c r="F12" s="44" t="str">
        <f>IF('Dimanche D3 old'!D13&lt;&gt;"",'Dimanche D3 old'!D13,"")</f>
        <v/>
      </c>
      <c r="G12" s="44" t="str">
        <f>IF('Dimanche D3 old'!D13&lt;&gt;"",'Dimanche D3 old'!A13,"")</f>
        <v/>
      </c>
      <c r="H12" s="44"/>
      <c r="I12" s="44"/>
      <c r="J12" s="45" t="s">
        <v>486</v>
      </c>
      <c r="L12" s="34"/>
      <c r="M12" s="54"/>
      <c r="N12" s="34"/>
      <c r="O12" s="34"/>
      <c r="P12" s="34"/>
      <c r="Q12" s="34"/>
    </row>
    <row r="13" spans="1:17" x14ac:dyDescent="0.2">
      <c r="A13" s="52" t="s">
        <v>144</v>
      </c>
      <c r="B13" s="52">
        <v>6</v>
      </c>
      <c r="C13" s="410">
        <v>0.2951388888888889</v>
      </c>
      <c r="D13" s="53">
        <v>0.30902777777777779</v>
      </c>
      <c r="E13" s="733" t="s">
        <v>529</v>
      </c>
      <c r="F13" s="46" t="str">
        <f>IF('Dimanche D3 old'!D9&lt;&gt;"",'Dimanche D3 old'!D9,"")</f>
        <v/>
      </c>
      <c r="G13" s="46" t="str">
        <f>IF('Dimanche D3 old'!D9&lt;&gt;"",'Dimanche D3 old'!A9,"")</f>
        <v/>
      </c>
      <c r="H13" s="46"/>
      <c r="I13" s="46"/>
      <c r="J13" s="47" t="s">
        <v>486</v>
      </c>
      <c r="K13" s="40"/>
      <c r="L13" s="40"/>
      <c r="M13" s="54"/>
    </row>
    <row r="14" spans="1:17" x14ac:dyDescent="0.2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 x14ac:dyDescent="0.2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 x14ac:dyDescent="0.2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 x14ac:dyDescent="0.2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 x14ac:dyDescent="0.2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 x14ac:dyDescent="0.2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 x14ac:dyDescent="0.2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 x14ac:dyDescent="0.2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 x14ac:dyDescent="0.2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 x14ac:dyDescent="0.2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 x14ac:dyDescent="0.2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 x14ac:dyDescent="0.2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 x14ac:dyDescent="0.2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 x14ac:dyDescent="0.2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 x14ac:dyDescent="0.2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 x14ac:dyDescent="0.2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 x14ac:dyDescent="0.2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 x14ac:dyDescent="0.2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 x14ac:dyDescent="0.2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 x14ac:dyDescent="0.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 x14ac:dyDescent="0.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 x14ac:dyDescent="0.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 x14ac:dyDescent="0.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 x14ac:dyDescent="0.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 x14ac:dyDescent="0.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 x14ac:dyDescent="0.2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 x14ac:dyDescent="0.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 x14ac:dyDescent="0.2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 x14ac:dyDescent="0.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 x14ac:dyDescent="0.2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 x14ac:dyDescent="0.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 x14ac:dyDescent="0.2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 x14ac:dyDescent="0.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 x14ac:dyDescent="0.2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 x14ac:dyDescent="0.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 x14ac:dyDescent="0.2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 x14ac:dyDescent="0.2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 x14ac:dyDescent="0.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 x14ac:dyDescent="0.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 x14ac:dyDescent="0.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 x14ac:dyDescent="0.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 x14ac:dyDescent="0.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 x14ac:dyDescent="0.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 x14ac:dyDescent="0.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 x14ac:dyDescent="0.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 x14ac:dyDescent="0.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 x14ac:dyDescent="0.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 x14ac:dyDescent="0.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 x14ac:dyDescent="0.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 x14ac:dyDescent="0.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 x14ac:dyDescent="0.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 x14ac:dyDescent="0.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 x14ac:dyDescent="0.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 x14ac:dyDescent="0.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 x14ac:dyDescent="0.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 x14ac:dyDescent="0.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 x14ac:dyDescent="0.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 x14ac:dyDescent="0.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 x14ac:dyDescent="0.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 x14ac:dyDescent="0.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 x14ac:dyDescent="0.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 x14ac:dyDescent="0.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 x14ac:dyDescent="0.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 x14ac:dyDescent="0.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 x14ac:dyDescent="0.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 x14ac:dyDescent="0.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 x14ac:dyDescent="0.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 x14ac:dyDescent="0.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 x14ac:dyDescent="0.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 x14ac:dyDescent="0.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 x14ac:dyDescent="0.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 x14ac:dyDescent="0.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 x14ac:dyDescent="0.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mergeCells count="1">
    <mergeCell ref="A1:J1"/>
  </mergeCells>
  <conditionalFormatting sqref="G3:G7 G14:G26">
    <cfRule type="cellIs" dxfId="416" priority="7" stopIfTrue="1" operator="between">
      <formula>"r3"</formula>
      <formula>"r4"</formula>
    </cfRule>
    <cfRule type="cellIs" dxfId="415" priority="8" stopIfTrue="1" operator="between">
      <formula>"r5"</formula>
      <formula>"r6"</formula>
    </cfRule>
    <cfRule type="cellIs" dxfId="414" priority="9" stopIfTrue="1" operator="between">
      <formula>"r1"</formula>
      <formula>"r2"</formula>
    </cfRule>
  </conditionalFormatting>
  <conditionalFormatting sqref="G8:G13">
    <cfRule type="cellIs" dxfId="413" priority="4" stopIfTrue="1" operator="between">
      <formula>"r3"</formula>
      <formula>"r4"</formula>
    </cfRule>
    <cfRule type="cellIs" dxfId="412" priority="5" stopIfTrue="1" operator="between">
      <formula>"r5"</formula>
      <formula>"r6"</formula>
    </cfRule>
    <cfRule type="cellIs" dxfId="411" priority="6" stopIfTrue="1" operator="between">
      <formula>"r1"</formula>
      <formula>"r2"</formula>
    </cfRule>
  </conditionalFormatting>
  <conditionalFormatting sqref="I12:I13">
    <cfRule type="cellIs" dxfId="410" priority="1" stopIfTrue="1" operator="between">
      <formula>"r3"</formula>
      <formula>"r4"</formula>
    </cfRule>
    <cfRule type="cellIs" dxfId="409" priority="2" stopIfTrue="1" operator="between">
      <formula>"r5"</formula>
      <formula>"r6"</formula>
    </cfRule>
    <cfRule type="cellIs" dxfId="408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/>
  <dimension ref="A1:E31"/>
  <sheetViews>
    <sheetView workbookViewId="0">
      <selection activeCell="A2" sqref="A2"/>
    </sheetView>
  </sheetViews>
  <sheetFormatPr baseColWidth="10" defaultColWidth="11.42578125" defaultRowHeight="12.75" x14ac:dyDescent="0.2"/>
  <cols>
    <col min="1" max="1" width="8.42578125" customWidth="1"/>
    <col min="2" max="2" width="8.85546875" style="381" customWidth="1"/>
    <col min="3" max="3" width="8.140625" customWidth="1"/>
    <col min="4" max="4" width="11.42578125" style="380"/>
    <col min="5" max="5" width="34" customWidth="1"/>
  </cols>
  <sheetData>
    <row r="1" spans="1:5" x14ac:dyDescent="0.2">
      <c r="A1" t="s">
        <v>478</v>
      </c>
      <c r="B1" s="381" t="s">
        <v>479</v>
      </c>
      <c r="C1" t="s">
        <v>63</v>
      </c>
      <c r="D1" s="380" t="s">
        <v>4774</v>
      </c>
    </row>
    <row r="2" spans="1:5" x14ac:dyDescent="0.2">
      <c r="D2" s="62"/>
      <c r="E2" t="str">
        <f>CONCATENATE("AFF: ",A2,"-",B2,";",C2,";")</f>
        <v>AFF: -;;</v>
      </c>
    </row>
    <row r="3" spans="1:5" x14ac:dyDescent="0.2">
      <c r="D3" s="62"/>
    </row>
    <row r="4" spans="1:5" x14ac:dyDescent="0.2">
      <c r="D4" s="62"/>
    </row>
    <row r="5" spans="1:5" x14ac:dyDescent="0.2">
      <c r="D5" s="62"/>
    </row>
    <row r="6" spans="1:5" x14ac:dyDescent="0.2">
      <c r="D6" s="62"/>
    </row>
    <row r="7" spans="1:5" x14ac:dyDescent="0.2">
      <c r="D7" s="62"/>
    </row>
    <row r="8" spans="1:5" x14ac:dyDescent="0.2">
      <c r="D8" s="62"/>
    </row>
    <row r="9" spans="1:5" x14ac:dyDescent="0.2">
      <c r="D9" s="62"/>
    </row>
    <row r="10" spans="1:5" x14ac:dyDescent="0.2">
      <c r="D10" s="62"/>
    </row>
    <row r="12" spans="1:5" x14ac:dyDescent="0.2">
      <c r="D12" s="62"/>
    </row>
    <row r="13" spans="1:5" x14ac:dyDescent="0.2">
      <c r="D13" s="62"/>
    </row>
    <row r="14" spans="1:5" x14ac:dyDescent="0.2">
      <c r="D14" s="62"/>
    </row>
    <row r="15" spans="1:5" x14ac:dyDescent="0.2">
      <c r="D15" s="62"/>
    </row>
    <row r="16" spans="1:5" x14ac:dyDescent="0.2">
      <c r="D16" s="62"/>
    </row>
    <row r="17" spans="4:4" x14ac:dyDescent="0.2">
      <c r="D17" s="62"/>
    </row>
    <row r="18" spans="4:4" x14ac:dyDescent="0.2">
      <c r="D18" s="62"/>
    </row>
    <row r="19" spans="4:4" x14ac:dyDescent="0.2">
      <c r="D19" s="62"/>
    </row>
    <row r="20" spans="4:4" x14ac:dyDescent="0.2">
      <c r="D20" s="62"/>
    </row>
    <row r="21" spans="4:4" x14ac:dyDescent="0.2">
      <c r="D21" s="62"/>
    </row>
    <row r="22" spans="4:4" x14ac:dyDescent="0.2">
      <c r="D22" s="62"/>
    </row>
    <row r="23" spans="4:4" x14ac:dyDescent="0.2">
      <c r="D23" s="62"/>
    </row>
    <row r="24" spans="4:4" x14ac:dyDescent="0.2">
      <c r="D24" s="62"/>
    </row>
    <row r="25" spans="4:4" x14ac:dyDescent="0.2">
      <c r="D25" s="62"/>
    </row>
    <row r="26" spans="4:4" x14ac:dyDescent="0.2">
      <c r="D26" s="62"/>
    </row>
    <row r="27" spans="4:4" x14ac:dyDescent="0.2">
      <c r="D27" s="62"/>
    </row>
    <row r="28" spans="4:4" x14ac:dyDescent="0.2">
      <c r="D28" s="62"/>
    </row>
    <row r="29" spans="4:4" x14ac:dyDescent="0.2">
      <c r="D29" s="62"/>
    </row>
    <row r="30" spans="4:4" x14ac:dyDescent="0.2">
      <c r="D30" s="62"/>
    </row>
    <row r="31" spans="4:4" x14ac:dyDescent="0.2">
      <c r="D31" s="62"/>
    </row>
  </sheetData>
  <autoFilter ref="A1:E28" xr:uid="{00000000-0009-0000-0000-000016000000}">
    <sortState xmlns:xlrd2="http://schemas.microsoft.com/office/spreadsheetml/2017/richdata2" ref="A2:E28">
      <sortCondition ref="A1:A18"/>
    </sortState>
  </autoFilter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6">
    <tabColor rgb="FFFFFF00"/>
    <pageSetUpPr fitToPage="1"/>
  </sheetPr>
  <dimension ref="A1:AS638"/>
  <sheetViews>
    <sheetView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5" width="5.85546875" style="85" customWidth="1"/>
    <col min="16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6.140625" style="94" customWidth="1"/>
    <col min="29" max="29" width="8.5703125" style="85" customWidth="1"/>
    <col min="30" max="30" width="6.5703125" style="85" customWidth="1"/>
    <col min="31" max="31" width="13.85546875" style="85" customWidth="1"/>
    <col min="32" max="32" width="15.140625" style="85" customWidth="1"/>
    <col min="33" max="33" width="13.5703125" style="85" customWidth="1"/>
    <col min="34" max="34" width="11.42578125" style="85" customWidth="1"/>
    <col min="35" max="35" width="14.28515625" style="85" customWidth="1"/>
    <col min="36" max="36" width="10" style="85" customWidth="1"/>
    <col min="37" max="38" width="11.42578125" style="85" customWidth="1"/>
    <col min="39" max="43" width="11.42578125" style="85"/>
    <col min="44" max="45" width="6.42578125" style="85" customWidth="1"/>
    <col min="46" max="16384" width="11.42578125" style="85"/>
  </cols>
  <sheetData>
    <row r="1" spans="1:37" ht="21" x14ac:dyDescent="0.3">
      <c r="A1" s="865">
        <f ca="1">TODAY()</f>
        <v>45613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37" ht="15.75" customHeight="1" x14ac:dyDescent="0.35">
      <c r="A2" s="117" t="s">
        <v>4775</v>
      </c>
      <c r="F2" s="85" t="s">
        <v>1</v>
      </c>
      <c r="AC2" s="85" t="s">
        <v>2</v>
      </c>
    </row>
    <row r="3" spans="1:37" ht="31.5" customHeight="1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A3" s="116"/>
      <c r="AE3" s="188" t="s">
        <v>3</v>
      </c>
      <c r="AF3" s="189" t="s">
        <v>4</v>
      </c>
      <c r="AG3" s="190" t="s">
        <v>5</v>
      </c>
      <c r="AI3" s="192" t="s">
        <v>6</v>
      </c>
      <c r="AJ3" s="192" t="s">
        <v>7</v>
      </c>
    </row>
    <row r="4" spans="1:37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>
        <v>1028</v>
      </c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471"/>
      <c r="AF4" s="472"/>
      <c r="AG4" s="473"/>
      <c r="AI4" s="193"/>
      <c r="AJ4" s="193"/>
    </row>
    <row r="5" spans="1:37" ht="20.25" thickBot="1" x14ac:dyDescent="0.4">
      <c r="A5" s="885" t="s">
        <v>8</v>
      </c>
      <c r="B5" s="104"/>
      <c r="C5" s="1001"/>
      <c r="D5" s="1002"/>
      <c r="E5" s="1012"/>
      <c r="F5" s="126"/>
      <c r="G5" s="104"/>
      <c r="H5" s="1001"/>
      <c r="I5" s="1002"/>
      <c r="J5" s="1012"/>
      <c r="K5" s="474"/>
      <c r="L5" s="104"/>
      <c r="M5" s="1001"/>
      <c r="N5" s="1002"/>
      <c r="O5" s="1012"/>
      <c r="P5" s="474"/>
      <c r="Q5" s="104"/>
      <c r="R5" s="1307"/>
      <c r="S5" s="1308"/>
      <c r="T5" s="1309"/>
      <c r="U5" s="113"/>
      <c r="V5" s="104"/>
      <c r="W5" s="1307"/>
      <c r="X5" s="1308"/>
      <c r="Y5" s="1309"/>
      <c r="Z5" s="474"/>
      <c r="AA5" s="104"/>
      <c r="AB5" s="90"/>
      <c r="AC5" s="85" t="s">
        <v>2</v>
      </c>
      <c r="AE5" s="194"/>
      <c r="AF5" s="475"/>
      <c r="AG5" s="476"/>
      <c r="AH5" s="458" t="s">
        <v>9</v>
      </c>
      <c r="AI5" s="196" t="s">
        <v>10</v>
      </c>
      <c r="AJ5" s="197"/>
      <c r="AK5" s="291"/>
    </row>
    <row r="6" spans="1:37" ht="18.75" thickBot="1" x14ac:dyDescent="0.4">
      <c r="A6" s="885"/>
      <c r="B6" s="104"/>
      <c r="C6" s="1303"/>
      <c r="D6" s="1304"/>
      <c r="E6" s="938"/>
      <c r="F6" s="939"/>
      <c r="G6" s="104"/>
      <c r="H6" s="1303"/>
      <c r="I6" s="1304"/>
      <c r="J6" s="942"/>
      <c r="K6" s="943"/>
      <c r="L6" s="104"/>
      <c r="M6" s="1303"/>
      <c r="N6" s="1304"/>
      <c r="O6" s="1305"/>
      <c r="P6" s="1306"/>
      <c r="Q6" s="104"/>
      <c r="R6" s="1305"/>
      <c r="S6" s="1306"/>
      <c r="T6" s="1305"/>
      <c r="U6" s="1306"/>
      <c r="V6" s="104"/>
      <c r="W6" s="1305"/>
      <c r="X6" s="1306"/>
      <c r="Y6" s="1305"/>
      <c r="Z6" s="1306"/>
      <c r="AA6" s="104"/>
      <c r="AC6" s="90"/>
      <c r="AE6" s="198"/>
      <c r="AF6" s="477"/>
      <c r="AG6" s="478"/>
      <c r="AI6" s="200" t="s">
        <v>11</v>
      </c>
      <c r="AJ6" s="479"/>
    </row>
    <row r="7" spans="1:37" ht="18.75" customHeight="1" x14ac:dyDescent="0.35">
      <c r="A7" s="886"/>
      <c r="B7" s="480"/>
      <c r="C7" s="481"/>
      <c r="D7" s="481"/>
      <c r="E7" s="107"/>
      <c r="F7" s="107"/>
      <c r="G7" s="104"/>
      <c r="H7" s="482"/>
      <c r="I7" s="90"/>
      <c r="J7" s="90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C7" s="85" t="s">
        <v>2</v>
      </c>
      <c r="AD7" s="483"/>
      <c r="AE7" s="202"/>
      <c r="AF7" s="484"/>
      <c r="AG7" s="478"/>
      <c r="AI7" s="203" t="s">
        <v>12</v>
      </c>
      <c r="AJ7" s="322"/>
    </row>
    <row r="8" spans="1:37" ht="5.0999999999999996" customHeight="1" thickBot="1" x14ac:dyDescent="0.4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473"/>
      <c r="AG8" s="485"/>
      <c r="AI8" s="486"/>
      <c r="AJ8" s="486"/>
    </row>
    <row r="9" spans="1:37" ht="18.600000000000001" customHeight="1" thickBot="1" x14ac:dyDescent="0.4">
      <c r="A9" s="900" t="s">
        <v>13</v>
      </c>
      <c r="B9" s="104"/>
      <c r="C9" s="115" t="str">
        <f>$AB$52</f>
        <v>91/10</v>
      </c>
      <c r="D9" s="973"/>
      <c r="E9" s="974"/>
      <c r="F9" s="111">
        <v>19</v>
      </c>
      <c r="G9" s="104"/>
      <c r="H9" s="115" t="str">
        <f>$AB$49</f>
        <v>92/08</v>
      </c>
      <c r="I9" s="973"/>
      <c r="J9" s="974"/>
      <c r="K9" s="111">
        <v>16</v>
      </c>
      <c r="L9" s="104"/>
      <c r="M9" s="115" t="str">
        <f>$AB$47</f>
        <v>91/07</v>
      </c>
      <c r="N9" s="1001"/>
      <c r="O9" s="1002"/>
      <c r="P9" s="111">
        <v>14</v>
      </c>
      <c r="Q9" s="104"/>
      <c r="R9" s="115" t="str">
        <f>$AB$42</f>
        <v>92/05</v>
      </c>
      <c r="S9" s="1001"/>
      <c r="T9" s="1002"/>
      <c r="U9" s="111">
        <v>9</v>
      </c>
      <c r="V9" s="104"/>
      <c r="W9" s="115" t="str">
        <f>$AB$36</f>
        <v>92/02</v>
      </c>
      <c r="X9" s="1310"/>
      <c r="Y9" s="1311"/>
      <c r="Z9" s="111">
        <v>3</v>
      </c>
      <c r="AA9" s="104"/>
      <c r="AB9" s="858" t="s">
        <v>14</v>
      </c>
      <c r="AC9" s="858"/>
      <c r="AD9" s="488"/>
      <c r="AE9" s="194"/>
      <c r="AF9" s="489"/>
      <c r="AG9" s="478"/>
      <c r="AI9" s="490" t="s">
        <v>15</v>
      </c>
      <c r="AJ9" s="318"/>
    </row>
    <row r="10" spans="1:37" ht="18.75" thickBot="1" x14ac:dyDescent="0.4">
      <c r="A10" s="900"/>
      <c r="B10" s="104"/>
      <c r="C10" s="1312">
        <f>$AC$52</f>
        <v>0.25486111111111109</v>
      </c>
      <c r="D10" s="1313"/>
      <c r="E10" s="888">
        <f>$AF$52</f>
        <v>1.0611111111111111</v>
      </c>
      <c r="F10" s="889"/>
      <c r="G10" s="109"/>
      <c r="H10" s="888">
        <f>$AC$49</f>
        <v>0.24722222222222223</v>
      </c>
      <c r="I10" s="892"/>
      <c r="J10" s="888">
        <f>$AF$49</f>
        <v>0.91319444444444453</v>
      </c>
      <c r="K10" s="889"/>
      <c r="L10" s="109"/>
      <c r="M10" s="1312">
        <f>$AC$47</f>
        <v>0.2388888888888889</v>
      </c>
      <c r="N10" s="1313"/>
      <c r="O10" s="888">
        <f>$AF$47</f>
        <v>1.038888888888889</v>
      </c>
      <c r="P10" s="889"/>
      <c r="Q10" s="109"/>
      <c r="R10" s="888">
        <f>$AC$42</f>
        <v>0.22152777777777777</v>
      </c>
      <c r="S10" s="892"/>
      <c r="T10" s="888">
        <f>$AF$42</f>
        <v>1.0340277777777778</v>
      </c>
      <c r="U10" s="889"/>
      <c r="V10" s="109"/>
      <c r="W10" s="888">
        <f>$AC$36</f>
        <v>0.19722222222222222</v>
      </c>
      <c r="X10" s="892"/>
      <c r="Y10" s="888">
        <f>$AF$36</f>
        <v>1.0472222222222223</v>
      </c>
      <c r="Z10" s="889"/>
      <c r="AA10" s="104"/>
      <c r="AB10" s="858" t="s">
        <v>16</v>
      </c>
      <c r="AC10" s="858"/>
      <c r="AE10" s="198"/>
      <c r="AF10" s="492"/>
      <c r="AG10" s="478"/>
      <c r="AH10" s="458" t="s">
        <v>17</v>
      </c>
      <c r="AI10" s="493"/>
      <c r="AJ10" s="324"/>
    </row>
    <row r="11" spans="1:37" ht="18.75" customHeight="1" x14ac:dyDescent="0.35">
      <c r="A11" s="886"/>
      <c r="B11" s="104"/>
      <c r="C11" s="107"/>
      <c r="D11" s="107"/>
      <c r="E11" s="494"/>
      <c r="F11" s="107"/>
      <c r="G11" s="104"/>
      <c r="H11" s="107"/>
      <c r="I11" s="107"/>
      <c r="J11" s="107"/>
      <c r="K11" s="107"/>
      <c r="L11" s="104"/>
      <c r="M11" s="107"/>
      <c r="N11" s="107"/>
      <c r="O11" s="107"/>
      <c r="P11" s="107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"/>
      <c r="AE11" s="528"/>
      <c r="AF11" s="495"/>
      <c r="AG11" s="496"/>
      <c r="AH11" s="468"/>
      <c r="AI11" s="497"/>
      <c r="AJ11" s="322"/>
    </row>
    <row r="12" spans="1:37" ht="5.0999999999999996" customHeight="1" thickBot="1" x14ac:dyDescent="0.4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"/>
      <c r="AE12" s="498"/>
      <c r="AF12" s="471"/>
      <c r="AG12" s="473"/>
      <c r="AH12" s="468"/>
      <c r="AI12" s="486"/>
      <c r="AJ12" s="486"/>
    </row>
    <row r="13" spans="1:37" ht="20.25" thickBot="1" x14ac:dyDescent="0.4">
      <c r="A13" s="885" t="s">
        <v>18</v>
      </c>
      <c r="B13" s="104"/>
      <c r="C13" s="115" t="str">
        <f>$AB$62</f>
        <v>92/14</v>
      </c>
      <c r="D13" s="1001"/>
      <c r="E13" s="1002"/>
      <c r="F13" s="111">
        <v>29</v>
      </c>
      <c r="G13" s="104"/>
      <c r="H13" s="115" t="str">
        <f>$AB$50</f>
        <v>92/09</v>
      </c>
      <c r="I13" s="1001"/>
      <c r="J13" s="1002"/>
      <c r="K13" s="111">
        <v>17</v>
      </c>
      <c r="L13" s="104"/>
      <c r="M13" s="115" t="str">
        <f>$AB$48</f>
        <v>91/08</v>
      </c>
      <c r="N13" s="1001"/>
      <c r="O13" s="1002"/>
      <c r="P13" s="111">
        <v>15</v>
      </c>
      <c r="Q13" s="104"/>
      <c r="R13" s="115" t="str">
        <f>$AB$46</f>
        <v>92/07</v>
      </c>
      <c r="S13" s="1001"/>
      <c r="T13" s="1002"/>
      <c r="U13" s="111">
        <v>13</v>
      </c>
      <c r="V13" s="104"/>
      <c r="W13" s="115" t="str">
        <f>$AB$40</f>
        <v>91/03</v>
      </c>
      <c r="X13" s="1001"/>
      <c r="Y13" s="1002"/>
      <c r="Z13" s="111">
        <v>7</v>
      </c>
      <c r="AA13" s="104"/>
      <c r="AD13" s="499"/>
      <c r="AE13" s="198"/>
      <c r="AF13" s="500"/>
      <c r="AG13" s="501" t="s">
        <v>20</v>
      </c>
      <c r="AH13" s="468"/>
      <c r="AI13" s="490" t="s">
        <v>21</v>
      </c>
      <c r="AJ13" s="318"/>
      <c r="AK13" s="191"/>
    </row>
    <row r="14" spans="1:37" ht="18.75" thickBot="1" x14ac:dyDescent="0.4">
      <c r="A14" s="885"/>
      <c r="B14" s="104" t="s">
        <v>2</v>
      </c>
      <c r="C14" s="1312">
        <f>$AC$62</f>
        <v>0.28402777777777777</v>
      </c>
      <c r="D14" s="1313"/>
      <c r="E14" s="888">
        <f>AF62</f>
        <v>1.0381944444444444</v>
      </c>
      <c r="F14" s="889"/>
      <c r="G14" s="109"/>
      <c r="H14" s="888">
        <f>$AC$50</f>
        <v>0.25</v>
      </c>
      <c r="I14" s="892"/>
      <c r="J14" s="888">
        <f>$AF$50</f>
        <v>1.0569444444444445</v>
      </c>
      <c r="K14" s="889"/>
      <c r="L14" s="109"/>
      <c r="M14" s="888">
        <f>$AC$48</f>
        <v>0.24444444444444446</v>
      </c>
      <c r="N14" s="892"/>
      <c r="O14" s="888">
        <f>$AF$48</f>
        <v>1.0493055555555555</v>
      </c>
      <c r="P14" s="889"/>
      <c r="Q14" s="109"/>
      <c r="R14" s="888">
        <f>$AC$46</f>
        <v>0.23750000000000002</v>
      </c>
      <c r="S14" s="892"/>
      <c r="T14" s="888">
        <f>$AF$46</f>
        <v>1.0520833333333333</v>
      </c>
      <c r="U14" s="889"/>
      <c r="V14" s="109"/>
      <c r="W14" s="888">
        <f>$AC$40</f>
        <v>0.21458333333333335</v>
      </c>
      <c r="X14" s="892"/>
      <c r="Y14" s="888">
        <f>$AF$40</f>
        <v>1.0215277777777778</v>
      </c>
      <c r="Z14" s="889"/>
      <c r="AA14" s="104"/>
      <c r="AE14" s="198"/>
      <c r="AF14" s="502"/>
      <c r="AG14" s="502"/>
      <c r="AH14" s="468"/>
      <c r="AI14" s="493"/>
      <c r="AJ14" s="318"/>
      <c r="AK14" s="94"/>
    </row>
    <row r="15" spans="1:37" ht="18.75" customHeight="1" x14ac:dyDescent="0.35">
      <c r="A15" s="886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 s="90"/>
      <c r="AE15" s="503"/>
      <c r="AF15" s="504"/>
      <c r="AG15" s="505"/>
      <c r="AH15" s="468"/>
      <c r="AI15" s="497"/>
      <c r="AJ15" s="324"/>
      <c r="AK15" s="491"/>
    </row>
    <row r="16" spans="1:37" ht="5.0999999999999996" customHeight="1" thickBot="1" x14ac:dyDescent="0.4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90"/>
      <c r="AH16" s="468"/>
      <c r="AI16" s="486"/>
      <c r="AJ16" s="486"/>
    </row>
    <row r="17" spans="1:37" ht="18.600000000000001" customHeight="1" thickBot="1" x14ac:dyDescent="0.4">
      <c r="A17" s="900" t="s">
        <v>22</v>
      </c>
      <c r="B17" s="104"/>
      <c r="C17" s="114" t="str">
        <f>$AB$58</f>
        <v>91/13</v>
      </c>
      <c r="D17" s="1314"/>
      <c r="E17" s="1315"/>
      <c r="F17" s="111">
        <v>25</v>
      </c>
      <c r="G17" s="104"/>
      <c r="H17" s="114" t="str">
        <f>$AB$51</f>
        <v>91/09</v>
      </c>
      <c r="I17" s="1001"/>
      <c r="J17" s="1002"/>
      <c r="K17" s="111">
        <v>18</v>
      </c>
      <c r="L17" s="104"/>
      <c r="M17" s="582">
        <f>$AC$45</f>
        <v>0.23055555555555554</v>
      </c>
      <c r="N17" s="1001"/>
      <c r="O17" s="1002"/>
      <c r="P17" s="111">
        <v>12</v>
      </c>
      <c r="Q17" s="104"/>
      <c r="R17" s="114" t="str">
        <f>$AB$38</f>
        <v>92/03</v>
      </c>
      <c r="S17" s="1001"/>
      <c r="T17" s="1002"/>
      <c r="U17" s="111">
        <v>5</v>
      </c>
      <c r="V17" s="104"/>
      <c r="W17" s="114" t="str">
        <f>$AB$34</f>
        <v>92/01</v>
      </c>
      <c r="X17" s="1001"/>
      <c r="Y17" s="1012"/>
      <c r="Z17" s="111">
        <v>1</v>
      </c>
      <c r="AA17" s="104"/>
      <c r="AB17" s="858" t="s">
        <v>14</v>
      </c>
      <c r="AC17" s="858"/>
      <c r="AD17" s="85" t="s">
        <v>2</v>
      </c>
      <c r="AE17" s="425"/>
      <c r="AF17" s="140"/>
      <c r="AG17" s="140"/>
      <c r="AH17" s="468"/>
      <c r="AI17" s="490" t="s">
        <v>24</v>
      </c>
      <c r="AJ17" s="506"/>
      <c r="AK17" s="191"/>
    </row>
    <row r="18" spans="1:37" ht="18" customHeight="1" thickBot="1" x14ac:dyDescent="0.5">
      <c r="A18" s="900"/>
      <c r="B18" s="104"/>
      <c r="C18" s="888">
        <f>$AC$58</f>
        <v>0.27152777777777776</v>
      </c>
      <c r="D18" s="892"/>
      <c r="E18" s="888">
        <f>$AF$58</f>
        <v>0.87638888888888899</v>
      </c>
      <c r="F18" s="889"/>
      <c r="G18" s="109"/>
      <c r="H18" s="888">
        <f>$AC$51</f>
        <v>0.25208333333333333</v>
      </c>
      <c r="I18" s="892"/>
      <c r="J18" s="888">
        <f>$AF$51</f>
        <v>0.8618055555555556</v>
      </c>
      <c r="K18" s="889"/>
      <c r="L18" s="109"/>
      <c r="M18" s="888">
        <f>$AC$45</f>
        <v>0.23055555555555554</v>
      </c>
      <c r="N18" s="892"/>
      <c r="O18" s="888">
        <f>$AF$45</f>
        <v>0.88958333333333339</v>
      </c>
      <c r="P18" s="889"/>
      <c r="Q18" s="109"/>
      <c r="R18" s="888">
        <f>$AC$38</f>
        <v>0.20555555555555557</v>
      </c>
      <c r="S18" s="892"/>
      <c r="T18" s="888">
        <f>$AF$38</f>
        <v>0.82847222222222217</v>
      </c>
      <c r="U18" s="889"/>
      <c r="V18" s="109"/>
      <c r="W18" s="888">
        <f>$AC$34</f>
        <v>0.17847222222222223</v>
      </c>
      <c r="X18" s="892"/>
      <c r="Y18" s="888">
        <f>$AF$34</f>
        <v>0.85972222222222217</v>
      </c>
      <c r="Z18" s="889"/>
      <c r="AA18" s="104"/>
      <c r="AB18" s="858" t="s">
        <v>16</v>
      </c>
      <c r="AC18" s="858"/>
      <c r="AE18" s="171"/>
      <c r="AG18" s="491"/>
      <c r="AH18" s="468"/>
      <c r="AI18" s="493"/>
      <c r="AJ18" s="318"/>
    </row>
    <row r="19" spans="1:37" ht="18" customHeight="1" x14ac:dyDescent="0.35">
      <c r="A19" s="886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94"/>
      <c r="AE19" s="90"/>
      <c r="AF19" s="90"/>
      <c r="AG19" s="487"/>
      <c r="AI19" s="497"/>
      <c r="AJ19" s="324"/>
    </row>
    <row r="20" spans="1:37" ht="5.0999999999999996" customHeight="1" thickBot="1" x14ac:dyDescent="0.4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C20" s="94"/>
      <c r="AE20" s="90"/>
      <c r="AF20" s="90"/>
      <c r="AG20" s="90"/>
      <c r="AI20" s="486"/>
      <c r="AJ20" s="486"/>
    </row>
    <row r="21" spans="1:37" ht="20.25" thickBot="1" x14ac:dyDescent="0.4">
      <c r="A21" s="885" t="s">
        <v>27</v>
      </c>
      <c r="B21" s="104"/>
      <c r="C21" s="114" t="str">
        <f>$AB$57</f>
        <v>92/12</v>
      </c>
      <c r="D21" s="1001"/>
      <c r="E21" s="1002"/>
      <c r="F21" s="111">
        <v>24</v>
      </c>
      <c r="G21" s="104"/>
      <c r="H21" s="114" t="str">
        <f>$AB$54</f>
        <v>92/10</v>
      </c>
      <c r="I21" s="973"/>
      <c r="J21" s="974"/>
      <c r="K21" s="111">
        <v>21</v>
      </c>
      <c r="L21" s="104"/>
      <c r="M21" s="114" t="str">
        <f>$AB$39</f>
        <v>92/04</v>
      </c>
      <c r="N21" s="1001"/>
      <c r="O21" s="1002"/>
      <c r="P21" s="111">
        <v>6</v>
      </c>
      <c r="Q21" s="104"/>
      <c r="R21" s="114" t="str">
        <f>$AB$37</f>
        <v>91/02</v>
      </c>
      <c r="S21" s="1001"/>
      <c r="T21" s="1002"/>
      <c r="U21" s="111">
        <v>4</v>
      </c>
      <c r="V21" s="104"/>
      <c r="W21" s="114" t="str">
        <f>$AB$35</f>
        <v>91/01</v>
      </c>
      <c r="X21" s="1001"/>
      <c r="Y21" s="1002"/>
      <c r="Z21" s="111">
        <v>2</v>
      </c>
      <c r="AA21" s="104"/>
      <c r="AB21" s="90"/>
      <c r="AD21" s="90"/>
      <c r="AE21" s="90"/>
      <c r="AF21" s="850" t="s">
        <v>28</v>
      </c>
      <c r="AG21" s="851"/>
      <c r="AI21" s="490" t="s">
        <v>29</v>
      </c>
      <c r="AJ21" s="318"/>
      <c r="AK21" s="548"/>
    </row>
    <row r="22" spans="1:37" ht="18.75" thickBot="1" x14ac:dyDescent="0.4">
      <c r="A22" s="885"/>
      <c r="B22" s="104"/>
      <c r="C22" s="888">
        <f>$AC$57</f>
        <v>0.26874999999999999</v>
      </c>
      <c r="D22" s="892"/>
      <c r="E22" s="888">
        <f>$AF$57</f>
        <v>0.89513888888888893</v>
      </c>
      <c r="F22" s="892"/>
      <c r="G22" s="109"/>
      <c r="H22" s="888">
        <f>$AC$54</f>
        <v>0.2590277777777778</v>
      </c>
      <c r="I22" s="892"/>
      <c r="J22" s="888">
        <f>$AF$54</f>
        <v>0.87152777777777779</v>
      </c>
      <c r="K22" s="889"/>
      <c r="L22" s="109"/>
      <c r="M22" s="888">
        <f>$AC$39</f>
        <v>0.20972222222222223</v>
      </c>
      <c r="N22" s="892"/>
      <c r="O22" s="888">
        <f>$AF$39</f>
        <v>0.89097222222222217</v>
      </c>
      <c r="P22" s="889"/>
      <c r="Q22" s="109"/>
      <c r="R22" s="888">
        <f>$AC$37</f>
        <v>0.20347222222222219</v>
      </c>
      <c r="S22" s="892"/>
      <c r="T22" s="888">
        <f>AD37</f>
        <v>0.41250000000000003</v>
      </c>
      <c r="U22" s="889"/>
      <c r="V22" s="106"/>
      <c r="W22" s="888">
        <f>$AC$35</f>
        <v>0.18958333333333333</v>
      </c>
      <c r="X22" s="892"/>
      <c r="Y22" s="888">
        <f>$AF$35</f>
        <v>0.85</v>
      </c>
      <c r="Z22" s="889"/>
      <c r="AA22" s="104"/>
      <c r="AC22" s="87"/>
      <c r="AE22" s="90"/>
      <c r="AF22" s="424"/>
      <c r="AG22" s="292"/>
      <c r="AI22" s="493"/>
      <c r="AJ22" s="318"/>
    </row>
    <row r="23" spans="1:37" ht="18.75" customHeight="1" thickBot="1" x14ac:dyDescent="0.4">
      <c r="A23" s="886"/>
      <c r="B23" s="104"/>
      <c r="G23" s="104"/>
      <c r="H23" s="107"/>
      <c r="I23" s="107"/>
      <c r="J23" s="107"/>
      <c r="K23" s="107"/>
      <c r="L23" s="104"/>
      <c r="Q23" s="104"/>
      <c r="R23" s="888">
        <f>$AE$37</f>
        <v>0.61527777777777781</v>
      </c>
      <c r="S23" s="892"/>
      <c r="T23" s="888">
        <f>$AF$37</f>
        <v>1.0319444444444443</v>
      </c>
      <c r="U23" s="889"/>
      <c r="V23" s="104"/>
      <c r="AA23" s="104"/>
      <c r="AC23" s="87"/>
      <c r="AE23" s="90"/>
      <c r="AF23" s="90"/>
      <c r="AG23" s="90"/>
      <c r="AI23" s="493"/>
      <c r="AJ23" s="324"/>
    </row>
    <row r="24" spans="1:37" ht="9" customHeight="1" thickBot="1" x14ac:dyDescent="0.4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85"/>
      <c r="AC24" s="87"/>
      <c r="AI24" s="507"/>
      <c r="AJ24" s="508"/>
    </row>
    <row r="25" spans="1:37" ht="21" customHeight="1" thickBot="1" x14ac:dyDescent="0.4">
      <c r="A25" s="900" t="s">
        <v>30</v>
      </c>
      <c r="B25" s="104"/>
      <c r="C25" s="112" t="str">
        <f>$AB$60</f>
        <v>91/14</v>
      </c>
      <c r="D25" s="1318"/>
      <c r="E25" s="1319"/>
      <c r="F25" s="111">
        <v>27</v>
      </c>
      <c r="G25" s="104"/>
      <c r="H25" s="112" t="str">
        <f>$AB$59</f>
        <v>92/13</v>
      </c>
      <c r="I25" s="1001"/>
      <c r="J25" s="1002"/>
      <c r="K25" s="111">
        <v>26</v>
      </c>
      <c r="L25" s="104"/>
      <c r="M25" s="112" t="str">
        <f>$AB$56</f>
        <v>92/11</v>
      </c>
      <c r="N25" s="1001"/>
      <c r="O25" s="1002"/>
      <c r="P25" s="111">
        <v>23</v>
      </c>
      <c r="Q25" s="104"/>
      <c r="R25" s="112" t="str">
        <f>$AB$41</f>
        <v>91/04</v>
      </c>
      <c r="S25" s="1001"/>
      <c r="T25" s="1002"/>
      <c r="U25" s="111">
        <v>8</v>
      </c>
      <c r="V25" s="104"/>
      <c r="W25" s="1307"/>
      <c r="X25" s="1308"/>
      <c r="Y25" s="1309"/>
      <c r="Z25" s="111"/>
      <c r="AA25" s="104"/>
      <c r="AE25" s="291"/>
      <c r="AF25" s="331" t="s">
        <v>31</v>
      </c>
      <c r="AG25" s="94"/>
      <c r="AI25" s="509" t="s">
        <v>32</v>
      </c>
      <c r="AJ25" s="1005"/>
    </row>
    <row r="26" spans="1:37" ht="17.25" customHeight="1" thickBot="1" x14ac:dyDescent="0.4">
      <c r="A26" s="900"/>
      <c r="B26" s="104"/>
      <c r="C26" s="888">
        <f>$AC$60</f>
        <v>0.27638888888888885</v>
      </c>
      <c r="D26" s="892"/>
      <c r="E26" s="888">
        <f>$AF$60</f>
        <v>0.83819444444444446</v>
      </c>
      <c r="F26" s="889"/>
      <c r="G26" s="109"/>
      <c r="H26" s="888">
        <f>$AC$59</f>
        <v>0.27430555555555552</v>
      </c>
      <c r="I26" s="892"/>
      <c r="J26" s="888">
        <f>$AF$59</f>
        <v>0.83194444444444438</v>
      </c>
      <c r="K26" s="889"/>
      <c r="L26" s="109"/>
      <c r="M26" s="888">
        <f>$AC$56</f>
        <v>0.26527777777777778</v>
      </c>
      <c r="N26" s="892"/>
      <c r="O26" s="888">
        <f>$AD$56</f>
        <v>0.39583333333333331</v>
      </c>
      <c r="P26" s="889"/>
      <c r="Q26" s="109"/>
      <c r="R26" s="888">
        <f>$AC$41</f>
        <v>0.22083333333333333</v>
      </c>
      <c r="S26" s="892"/>
      <c r="T26" s="888">
        <f>$AF$41</f>
        <v>0.8256944444444444</v>
      </c>
      <c r="U26" s="889"/>
      <c r="V26" s="106"/>
      <c r="W26" s="888"/>
      <c r="X26" s="892"/>
      <c r="Y26" s="888"/>
      <c r="Z26" s="889"/>
      <c r="AA26" s="104"/>
      <c r="AF26" s="291">
        <f>COUNTA(AE5:AE7,D17,S9,S25,S17,D21,AE9:AE11,AE13:AE15,AF14,AG14,AG6,AG5,C5,H5,M5,R5,W5,N29,S29,N9,X13,X9,I21,N21,N25,N13,X17,I13,I17,D25,D13,D29,N17,X29,X21,I9,I25,D9,I29,S13,S21,W25:X25,AF5)</f>
        <v>0</v>
      </c>
      <c r="AI26" s="510" t="s">
        <v>33</v>
      </c>
      <c r="AJ26" s="1006"/>
      <c r="AK26" s="491"/>
    </row>
    <row r="27" spans="1:37" ht="18.75" customHeight="1" thickBot="1" x14ac:dyDescent="0.4">
      <c r="A27" s="886"/>
      <c r="B27" s="104"/>
      <c r="G27" s="104"/>
      <c r="H27" s="107"/>
      <c r="I27" s="107"/>
      <c r="J27" s="107"/>
      <c r="K27" s="107"/>
      <c r="L27" s="104"/>
      <c r="M27" s="888">
        <f>$AE$56</f>
        <v>0.63888888888888895</v>
      </c>
      <c r="N27" s="892"/>
      <c r="O27" s="888">
        <f>$AF$56</f>
        <v>1.0201388888888889</v>
      </c>
      <c r="P27" s="889"/>
      <c r="Q27" s="104"/>
      <c r="V27" s="104"/>
      <c r="W27" s="1316"/>
      <c r="X27" s="1317"/>
      <c r="Y27" s="1316"/>
      <c r="Z27" s="1316"/>
      <c r="AA27" s="104"/>
      <c r="AE27" s="127"/>
      <c r="AI27" s="511"/>
      <c r="AJ27" s="324"/>
    </row>
    <row r="28" spans="1:37" ht="5.0999999999999996" customHeight="1" thickBot="1" x14ac:dyDescent="0.4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0"/>
      <c r="AJ28" s="140"/>
    </row>
    <row r="29" spans="1:37" ht="20.25" thickBot="1" x14ac:dyDescent="0.4">
      <c r="A29" s="885" t="s">
        <v>35</v>
      </c>
      <c r="B29" s="104"/>
      <c r="C29" s="112" t="str">
        <f>$AB$61</f>
        <v>91/15</v>
      </c>
      <c r="D29" s="1001"/>
      <c r="E29" s="1012"/>
      <c r="F29" s="111">
        <v>28</v>
      </c>
      <c r="G29" s="104"/>
      <c r="H29" s="112" t="str">
        <f>$AB$55</f>
        <v>91/12</v>
      </c>
      <c r="I29" s="1001"/>
      <c r="J29" s="1002"/>
      <c r="K29" s="111">
        <v>22</v>
      </c>
      <c r="L29" s="104"/>
      <c r="M29" s="112" t="str">
        <f>$AB$53</f>
        <v>91/11</v>
      </c>
      <c r="N29" s="1001"/>
      <c r="O29" s="1002"/>
      <c r="P29" s="111">
        <v>20</v>
      </c>
      <c r="Q29" s="104"/>
      <c r="R29" s="112" t="str">
        <f>$AB$44</f>
        <v>91/05</v>
      </c>
      <c r="S29" s="1001"/>
      <c r="T29" s="1002"/>
      <c r="U29" s="111">
        <v>11</v>
      </c>
      <c r="V29" s="104"/>
      <c r="W29" s="112" t="str">
        <f>$AB$43</f>
        <v>92/06</v>
      </c>
      <c r="X29" s="1001"/>
      <c r="Y29" s="1002"/>
      <c r="Z29" s="111">
        <v>10</v>
      </c>
      <c r="AA29" s="104"/>
      <c r="AB29" s="85"/>
      <c r="AD29" s="85" t="s">
        <v>2</v>
      </c>
      <c r="AI29" s="512" t="s">
        <v>36</v>
      </c>
      <c r="AJ29" s="513"/>
    </row>
    <row r="30" spans="1:37" ht="18.75" thickBot="1" x14ac:dyDescent="0.4">
      <c r="A30" s="885"/>
      <c r="B30" s="104"/>
      <c r="C30" s="888">
        <f>$AC$61</f>
        <v>0.28263888888888888</v>
      </c>
      <c r="D30" s="892"/>
      <c r="E30" s="888">
        <f>$AD$61</f>
        <v>0.39652777777777781</v>
      </c>
      <c r="F30" s="889"/>
      <c r="G30" s="109"/>
      <c r="H30" s="888">
        <f>$AC$55</f>
        <v>0.26319444444444445</v>
      </c>
      <c r="I30" s="892"/>
      <c r="J30" s="888">
        <f>$AD$55</f>
        <v>0.37777777777777777</v>
      </c>
      <c r="K30" s="889"/>
      <c r="L30" s="109"/>
      <c r="M30" s="888">
        <f>$AC$53</f>
        <v>0.25694444444444448</v>
      </c>
      <c r="N30" s="892"/>
      <c r="O30" s="888">
        <f>$AD$53</f>
        <v>0.42222222222222222</v>
      </c>
      <c r="P30" s="889"/>
      <c r="Q30" s="106"/>
      <c r="R30" s="1312">
        <f>$AC$44</f>
        <v>0.22847222222222222</v>
      </c>
      <c r="S30" s="1313"/>
      <c r="T30" s="888">
        <f>$AD$44</f>
        <v>0.38750000000000001</v>
      </c>
      <c r="U30" s="889"/>
      <c r="V30" s="106"/>
      <c r="W30" s="888">
        <f>$AC$43</f>
        <v>0.22500000000000001</v>
      </c>
      <c r="X30" s="889"/>
      <c r="Y30" s="888">
        <f>$AD$43</f>
        <v>0.41597222222222219</v>
      </c>
      <c r="Z30" s="889"/>
      <c r="AA30" s="104"/>
      <c r="AI30" s="513"/>
      <c r="AJ30" s="513"/>
    </row>
    <row r="31" spans="1:37" ht="18.75" thickBot="1" x14ac:dyDescent="0.4">
      <c r="A31" s="886"/>
      <c r="B31" s="104"/>
      <c r="C31" s="888">
        <f>$AE$61</f>
        <v>0.6645833333333333</v>
      </c>
      <c r="D31" s="892"/>
      <c r="E31" s="888">
        <f>$AF$61</f>
        <v>0.8305555555555556</v>
      </c>
      <c r="F31" s="889"/>
      <c r="G31" s="109"/>
      <c r="H31" s="888">
        <f>$AE$55</f>
        <v>0.65069444444444446</v>
      </c>
      <c r="I31" s="892"/>
      <c r="J31" s="888">
        <f>$AF$55</f>
        <v>0.82013888888888886</v>
      </c>
      <c r="K31" s="889"/>
      <c r="L31" s="109"/>
      <c r="M31" s="888">
        <f>$AE$53</f>
        <v>0.64027777777777783</v>
      </c>
      <c r="N31" s="892"/>
      <c r="O31" s="888">
        <f>$AF$53</f>
        <v>0.90694444444444444</v>
      </c>
      <c r="P31" s="889"/>
      <c r="Q31" s="106"/>
      <c r="R31" s="888">
        <f>$AE$44</f>
        <v>0.62569444444444444</v>
      </c>
      <c r="S31" s="892"/>
      <c r="T31" s="888">
        <f>$AF$44</f>
        <v>0.84375</v>
      </c>
      <c r="U31" s="889"/>
      <c r="V31" s="106"/>
      <c r="W31" s="888">
        <f>$AE$43</f>
        <v>0.61041666666666672</v>
      </c>
      <c r="X31" s="892"/>
      <c r="Y31" s="888">
        <f>$AF$43</f>
        <v>0.85833333333333339</v>
      </c>
      <c r="Z31" s="889"/>
      <c r="AA31" s="104"/>
      <c r="AG31" s="85" t="s">
        <v>2</v>
      </c>
      <c r="AI31" s="513"/>
      <c r="AJ31" s="513"/>
    </row>
    <row r="32" spans="1:37" ht="18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Z33" s="473"/>
      <c r="AA33" s="473"/>
      <c r="AB33" s="103" t="s">
        <v>37</v>
      </c>
      <c r="AC33" s="102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3" t="s">
        <v>37</v>
      </c>
      <c r="AJ33" s="103"/>
      <c r="AK33" s="102" t="s">
        <v>38</v>
      </c>
    </row>
    <row r="34" spans="3:37" hidden="1" x14ac:dyDescent="0.3">
      <c r="T34" s="90"/>
      <c r="U34" s="90"/>
      <c r="Y34" s="85" t="s">
        <v>4776</v>
      </c>
      <c r="Z34" s="473">
        <v>1</v>
      </c>
      <c r="AA34" s="473"/>
      <c r="AB34" s="514" t="s">
        <v>439</v>
      </c>
      <c r="AC34" s="515">
        <v>0.17847222222222223</v>
      </c>
      <c r="AD34" s="515"/>
      <c r="AE34" s="515"/>
      <c r="AF34" s="515">
        <v>0.85972222222222217</v>
      </c>
      <c r="AG34" s="95">
        <v>259.73599999999999</v>
      </c>
      <c r="AH34" s="85" t="s">
        <v>4777</v>
      </c>
      <c r="AI34" s="98">
        <v>9201</v>
      </c>
      <c r="AJ34" s="96"/>
      <c r="AK34" s="96">
        <v>1.0284722222222222</v>
      </c>
    </row>
    <row r="35" spans="3:37" hidden="1" x14ac:dyDescent="0.3">
      <c r="S35" s="85" t="s">
        <v>34</v>
      </c>
      <c r="Y35" s="85" t="s">
        <v>4776</v>
      </c>
      <c r="Z35" s="473">
        <v>2</v>
      </c>
      <c r="AA35" s="473"/>
      <c r="AB35" s="514" t="s">
        <v>443</v>
      </c>
      <c r="AC35" s="515">
        <v>0.18958333333333333</v>
      </c>
      <c r="AD35" s="515"/>
      <c r="AE35" s="515"/>
      <c r="AF35" s="515">
        <v>0.85</v>
      </c>
      <c r="AG35" s="95">
        <v>236.41</v>
      </c>
      <c r="AI35" s="98">
        <v>9101</v>
      </c>
      <c r="AJ35" s="96"/>
      <c r="AK35" s="96">
        <v>1.0319444444444443</v>
      </c>
    </row>
    <row r="36" spans="3:37" hidden="1" x14ac:dyDescent="0.3">
      <c r="Y36" s="85" t="s">
        <v>4776</v>
      </c>
      <c r="Z36" s="473">
        <v>3</v>
      </c>
      <c r="AA36" s="473"/>
      <c r="AB36" s="514" t="s">
        <v>442</v>
      </c>
      <c r="AC36" s="515">
        <v>0.19722222222222222</v>
      </c>
      <c r="AD36" s="515"/>
      <c r="AE36" s="515"/>
      <c r="AF36" s="515">
        <v>1.0472222222222223</v>
      </c>
      <c r="AG36" s="95">
        <v>326.33199999999999</v>
      </c>
      <c r="AI36" s="98">
        <v>9202</v>
      </c>
      <c r="AJ36" s="96"/>
      <c r="AK36" s="96">
        <v>0.89583333333333337</v>
      </c>
    </row>
    <row r="37" spans="3:37" hidden="1" x14ac:dyDescent="0.3">
      <c r="Y37" s="85" t="s">
        <v>4776</v>
      </c>
      <c r="Z37" s="473">
        <v>4</v>
      </c>
      <c r="AA37" s="473"/>
      <c r="AB37" s="514" t="s">
        <v>438</v>
      </c>
      <c r="AC37" s="515">
        <v>0.20347222222222219</v>
      </c>
      <c r="AD37" s="515">
        <v>0.41250000000000003</v>
      </c>
      <c r="AE37" s="515">
        <v>0.61527777777777781</v>
      </c>
      <c r="AF37" s="515">
        <v>1.0319444444444443</v>
      </c>
      <c r="AG37" s="95">
        <v>226.05</v>
      </c>
      <c r="AI37" s="98">
        <v>9203</v>
      </c>
      <c r="AJ37" s="96"/>
      <c r="AK37" s="96">
        <v>0.85972222222222217</v>
      </c>
    </row>
    <row r="38" spans="3:37" hidden="1" x14ac:dyDescent="0.3">
      <c r="U38" s="90"/>
      <c r="Y38" s="85" t="s">
        <v>4776</v>
      </c>
      <c r="Z38" s="473">
        <v>5</v>
      </c>
      <c r="AA38" s="473"/>
      <c r="AB38" s="514" t="s">
        <v>437</v>
      </c>
      <c r="AC38" s="515">
        <v>0.20555555555555557</v>
      </c>
      <c r="AD38" s="515"/>
      <c r="AE38" s="515"/>
      <c r="AF38" s="515">
        <v>0.82847222222222217</v>
      </c>
      <c r="AG38" s="95">
        <v>236.32400000000001</v>
      </c>
      <c r="AI38" s="98">
        <v>9102</v>
      </c>
      <c r="AJ38" s="96"/>
      <c r="AK38" s="96">
        <v>0.8354166666666667</v>
      </c>
    </row>
    <row r="39" spans="3:37" hidden="1" x14ac:dyDescent="0.3">
      <c r="Y39" s="85" t="s">
        <v>4776</v>
      </c>
      <c r="Z39" s="473">
        <v>6</v>
      </c>
      <c r="AA39" s="473"/>
      <c r="AB39" s="514" t="s">
        <v>440</v>
      </c>
      <c r="AC39" s="515">
        <v>0.20972222222222223</v>
      </c>
      <c r="AD39" s="515"/>
      <c r="AE39" s="515"/>
      <c r="AF39" s="515">
        <v>0.89097222222222217</v>
      </c>
      <c r="AG39" s="95">
        <v>259.73399999999998</v>
      </c>
      <c r="AI39" s="98">
        <v>9204</v>
      </c>
      <c r="AJ39" s="96"/>
      <c r="AK39" s="96">
        <v>0.85277777777777775</v>
      </c>
    </row>
    <row r="40" spans="3:37" hidden="1" x14ac:dyDescent="0.3">
      <c r="G40" s="90"/>
      <c r="M40" s="516"/>
      <c r="Y40" s="85" t="s">
        <v>4776</v>
      </c>
      <c r="Z40" s="473">
        <v>7</v>
      </c>
      <c r="AA40" s="473"/>
      <c r="AB40" s="514" t="s">
        <v>441</v>
      </c>
      <c r="AC40" s="515">
        <v>0.21458333333333335</v>
      </c>
      <c r="AD40" s="515"/>
      <c r="AE40" s="515"/>
      <c r="AF40" s="515">
        <v>1.0215277777777778</v>
      </c>
      <c r="AG40" s="95">
        <v>289.28800000000001</v>
      </c>
      <c r="AI40" s="98">
        <v>9103</v>
      </c>
      <c r="AJ40" s="96"/>
      <c r="AK40" s="96">
        <v>0.84549768518518509</v>
      </c>
    </row>
    <row r="41" spans="3:37" hidden="1" x14ac:dyDescent="0.3">
      <c r="G41" s="90"/>
      <c r="H41" s="90"/>
      <c r="I41" s="90"/>
      <c r="K41" s="90"/>
      <c r="M41" s="90"/>
      <c r="Y41" s="85" t="s">
        <v>4776</v>
      </c>
      <c r="Z41" s="473">
        <v>8</v>
      </c>
      <c r="AA41" s="473"/>
      <c r="AB41" s="514" t="s">
        <v>436</v>
      </c>
      <c r="AC41" s="515">
        <v>0.22083333333333333</v>
      </c>
      <c r="AD41" s="517"/>
      <c r="AE41" s="517"/>
      <c r="AF41" s="515">
        <v>0.8256944444444444</v>
      </c>
      <c r="AG41" s="95">
        <v>218.78399999999999</v>
      </c>
      <c r="AI41" s="98">
        <v>9205</v>
      </c>
      <c r="AJ41" s="96"/>
      <c r="AK41" s="96">
        <v>0.89166666666666661</v>
      </c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M42" s="90"/>
      <c r="Y42" s="85" t="s">
        <v>4776</v>
      </c>
      <c r="Z42" s="473">
        <v>9</v>
      </c>
      <c r="AA42" s="473"/>
      <c r="AB42" s="514" t="s">
        <v>4735</v>
      </c>
      <c r="AC42" s="515">
        <v>0.22152777777777777</v>
      </c>
      <c r="AD42" s="515"/>
      <c r="AE42" s="515"/>
      <c r="AF42" s="515">
        <v>1.0340277777777778</v>
      </c>
      <c r="AG42" s="95">
        <v>310.19799999999998</v>
      </c>
      <c r="AI42" s="98">
        <v>9104</v>
      </c>
      <c r="AJ42" s="96"/>
      <c r="AK42" s="96">
        <v>0.80555555555555547</v>
      </c>
    </row>
    <row r="43" spans="3:37" hidden="1" x14ac:dyDescent="0.3">
      <c r="C43" s="90"/>
      <c r="D43" s="90"/>
      <c r="E43" s="90"/>
      <c r="F43" s="90"/>
      <c r="G43" s="90"/>
      <c r="H43" s="90"/>
      <c r="I43" s="90"/>
      <c r="K43" s="90"/>
      <c r="M43" s="90"/>
      <c r="T43" s="90"/>
      <c r="U43" s="90"/>
      <c r="Y43" s="85" t="s">
        <v>4776</v>
      </c>
      <c r="Z43" s="473">
        <v>10</v>
      </c>
      <c r="AA43" s="473"/>
      <c r="AB43" s="514" t="s">
        <v>4778</v>
      </c>
      <c r="AC43" s="515">
        <v>0.22500000000000001</v>
      </c>
      <c r="AD43" s="515">
        <v>0.41597222222222219</v>
      </c>
      <c r="AE43" s="515">
        <v>0.61041666666666672</v>
      </c>
      <c r="AF43" s="515">
        <v>0.85833333333333339</v>
      </c>
      <c r="AG43" s="95">
        <v>164.65199999999999</v>
      </c>
      <c r="AI43" s="98">
        <v>9105</v>
      </c>
      <c r="AJ43" s="96"/>
      <c r="AK43" s="96">
        <v>0.86388888888888893</v>
      </c>
    </row>
    <row r="44" spans="3:37" hidden="1" x14ac:dyDescent="0.3">
      <c r="C44" s="90"/>
      <c r="D44" s="90"/>
      <c r="E44" s="90"/>
      <c r="F44" s="90"/>
      <c r="G44" s="90"/>
      <c r="H44" s="90"/>
      <c r="I44" s="90"/>
      <c r="K44" s="90"/>
      <c r="M44" s="90"/>
      <c r="T44" s="90"/>
      <c r="U44" s="90"/>
      <c r="Y44" s="85" t="s">
        <v>4776</v>
      </c>
      <c r="Z44" s="473">
        <v>11</v>
      </c>
      <c r="AA44" s="473"/>
      <c r="AB44" s="514" t="s">
        <v>4779</v>
      </c>
      <c r="AC44" s="515">
        <v>0.22847222222222222</v>
      </c>
      <c r="AD44" s="515">
        <v>0.38750000000000001</v>
      </c>
      <c r="AE44" s="515">
        <v>0.62569444444444444</v>
      </c>
      <c r="AF44" s="515">
        <v>0.84375</v>
      </c>
      <c r="AG44" s="95">
        <v>137.80000000000001</v>
      </c>
      <c r="AI44" s="98">
        <v>9206</v>
      </c>
      <c r="AJ44" s="96"/>
      <c r="AK44" s="96">
        <v>0.8666666666666667</v>
      </c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M45" s="90"/>
      <c r="T45" s="90"/>
      <c r="U45" s="90"/>
      <c r="Y45" s="85" t="s">
        <v>4776</v>
      </c>
      <c r="Z45" s="473">
        <v>12</v>
      </c>
      <c r="AA45" s="473"/>
      <c r="AB45" s="514" t="s">
        <v>4780</v>
      </c>
      <c r="AC45" s="515">
        <v>0.23055555555555554</v>
      </c>
      <c r="AD45" s="517"/>
      <c r="AE45" s="517"/>
      <c r="AF45" s="515">
        <v>0.88958333333333339</v>
      </c>
      <c r="AG45" s="95">
        <v>236.41</v>
      </c>
      <c r="AI45" s="98">
        <v>9106</v>
      </c>
      <c r="AJ45" s="96"/>
      <c r="AK45" s="96">
        <v>0.87361111111111101</v>
      </c>
    </row>
    <row r="46" spans="3:37" hidden="1" x14ac:dyDescent="0.3">
      <c r="C46" s="90"/>
      <c r="D46" s="90"/>
      <c r="E46" s="90"/>
      <c r="F46" s="90"/>
      <c r="G46" s="90"/>
      <c r="M46" s="90"/>
      <c r="T46" s="90"/>
      <c r="U46" s="90"/>
      <c r="Y46" s="85" t="s">
        <v>4776</v>
      </c>
      <c r="Z46" s="473">
        <v>13</v>
      </c>
      <c r="AA46" s="473"/>
      <c r="AB46" s="514" t="s">
        <v>4781</v>
      </c>
      <c r="AC46" s="515">
        <v>0.23750000000000002</v>
      </c>
      <c r="AD46" s="518"/>
      <c r="AE46" s="518"/>
      <c r="AF46" s="515">
        <v>1.0520833333333333</v>
      </c>
      <c r="AG46" s="95">
        <v>310.19799999999998</v>
      </c>
      <c r="AI46" s="98">
        <v>9207</v>
      </c>
      <c r="AJ46" s="96"/>
      <c r="AK46" s="96">
        <v>0.84027777777777779</v>
      </c>
    </row>
    <row r="47" spans="3:37" hidden="1" x14ac:dyDescent="0.3">
      <c r="C47" s="90"/>
      <c r="D47" s="90"/>
      <c r="E47" s="90"/>
      <c r="F47" s="90"/>
      <c r="G47" s="90"/>
      <c r="M47" s="90"/>
      <c r="T47" s="90"/>
      <c r="U47" s="90"/>
      <c r="Y47" s="85" t="s">
        <v>4776</v>
      </c>
      <c r="Z47" s="473">
        <v>14</v>
      </c>
      <c r="AA47" s="473"/>
      <c r="AB47" s="514" t="s">
        <v>4782</v>
      </c>
      <c r="AC47" s="515">
        <v>0.2388888888888889</v>
      </c>
      <c r="AD47" s="518"/>
      <c r="AE47" s="518"/>
      <c r="AF47" s="515">
        <v>1.038888888888889</v>
      </c>
      <c r="AG47" s="95">
        <v>289.28800000000001</v>
      </c>
      <c r="AI47" s="98">
        <v>9107</v>
      </c>
      <c r="AJ47" s="96"/>
      <c r="AK47" s="96">
        <v>0.88611111111111107</v>
      </c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M48" s="90"/>
      <c r="T48" s="90"/>
      <c r="U48" s="90"/>
      <c r="Y48" s="85" t="s">
        <v>4776</v>
      </c>
      <c r="Z48" s="473">
        <v>15</v>
      </c>
      <c r="AA48" s="473"/>
      <c r="AB48" s="514" t="s">
        <v>4783</v>
      </c>
      <c r="AC48" s="515">
        <v>0.24444444444444446</v>
      </c>
      <c r="AD48" s="517"/>
      <c r="AE48" s="517"/>
      <c r="AF48" s="515">
        <v>1.0493055555555555</v>
      </c>
      <c r="AG48" s="95">
        <v>289.28800000000001</v>
      </c>
      <c r="AI48" s="98"/>
      <c r="AJ48" s="96"/>
      <c r="AK48" s="96"/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M49" s="90"/>
      <c r="T49" s="90"/>
      <c r="U49" s="90"/>
      <c r="Y49" s="85" t="s">
        <v>4776</v>
      </c>
      <c r="Z49" s="473">
        <v>16</v>
      </c>
      <c r="AA49" s="473"/>
      <c r="AB49" s="514" t="s">
        <v>4784</v>
      </c>
      <c r="AC49" s="515">
        <v>0.24722222222222223</v>
      </c>
      <c r="AD49" s="517"/>
      <c r="AE49" s="517"/>
      <c r="AF49" s="515">
        <v>0.91319444444444453</v>
      </c>
      <c r="AG49" s="95">
        <v>256.096</v>
      </c>
      <c r="AI49" s="98"/>
      <c r="AJ49" s="96"/>
      <c r="AK49" s="96"/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M50" s="90"/>
      <c r="T50" s="90"/>
      <c r="U50" s="90"/>
      <c r="Y50" s="85" t="s">
        <v>4776</v>
      </c>
      <c r="Z50" s="473">
        <v>17</v>
      </c>
      <c r="AA50" s="473"/>
      <c r="AB50" s="514" t="s">
        <v>4785</v>
      </c>
      <c r="AC50" s="515">
        <v>0.25</v>
      </c>
      <c r="AD50" s="515"/>
      <c r="AE50" s="515"/>
      <c r="AF50" s="515">
        <v>1.0569444444444445</v>
      </c>
      <c r="AG50" s="95">
        <v>306.56</v>
      </c>
      <c r="AI50" s="98">
        <v>9108</v>
      </c>
      <c r="AJ50" s="96"/>
      <c r="AK50" s="96">
        <v>0.83125000000000004</v>
      </c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M51" s="90"/>
      <c r="T51" s="90"/>
      <c r="U51" s="90"/>
      <c r="Y51" s="85" t="s">
        <v>4776</v>
      </c>
      <c r="Z51" s="473">
        <v>18</v>
      </c>
      <c r="AA51" s="473"/>
      <c r="AB51" s="514" t="s">
        <v>4786</v>
      </c>
      <c r="AC51" s="515">
        <v>0.25208333333333333</v>
      </c>
      <c r="AD51" s="517"/>
      <c r="AE51" s="517"/>
      <c r="AF51" s="515">
        <v>0.8618055555555556</v>
      </c>
      <c r="AG51" s="95">
        <v>218.78399999999999</v>
      </c>
      <c r="AI51" s="98">
        <v>9208</v>
      </c>
      <c r="AJ51" s="96"/>
      <c r="AK51" s="96">
        <v>4.6527777777777779E-2</v>
      </c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M52" s="90"/>
      <c r="T52" s="90"/>
      <c r="U52" s="90"/>
      <c r="Y52" s="85" t="s">
        <v>4776</v>
      </c>
      <c r="Z52" s="473">
        <v>19</v>
      </c>
      <c r="AA52" s="473"/>
      <c r="AB52" s="514" t="s">
        <v>4787</v>
      </c>
      <c r="AC52" s="515">
        <v>0.25486111111111109</v>
      </c>
      <c r="AD52" s="514"/>
      <c r="AE52" s="514"/>
      <c r="AF52" s="515">
        <v>1.0611111111111111</v>
      </c>
      <c r="AG52" s="95">
        <v>289.28800000000001</v>
      </c>
      <c r="AI52" s="98">
        <v>9109</v>
      </c>
      <c r="AJ52" s="96"/>
      <c r="AK52" s="96">
        <v>1.0402777777777776</v>
      </c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M53" s="90"/>
      <c r="T53" s="90"/>
      <c r="U53" s="90"/>
      <c r="Y53" s="85" t="s">
        <v>4776</v>
      </c>
      <c r="Z53" s="473">
        <v>20</v>
      </c>
      <c r="AA53" s="473"/>
      <c r="AB53" s="514" t="s">
        <v>4788</v>
      </c>
      <c r="AC53" s="515">
        <v>0.25694444444444448</v>
      </c>
      <c r="AD53" s="515">
        <v>0.42222222222222222</v>
      </c>
      <c r="AE53" s="515">
        <v>0.64027777777777783</v>
      </c>
      <c r="AF53" s="515">
        <v>0.90694444444444444</v>
      </c>
      <c r="AG53" s="95">
        <v>155.55199999999999</v>
      </c>
      <c r="AI53" s="98">
        <v>9110</v>
      </c>
      <c r="AJ53" s="96"/>
      <c r="AK53" s="96" t="s">
        <v>4789</v>
      </c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M54" s="90"/>
      <c r="T54" s="90"/>
      <c r="U54" s="90"/>
      <c r="Y54" s="85" t="s">
        <v>4776</v>
      </c>
      <c r="Z54" s="473">
        <v>21</v>
      </c>
      <c r="AA54" s="473"/>
      <c r="AB54" s="514" t="s">
        <v>4790</v>
      </c>
      <c r="AC54" s="515">
        <v>0.2590277777777778</v>
      </c>
      <c r="AD54" s="518"/>
      <c r="AE54" s="518"/>
      <c r="AF54" s="515">
        <v>0.87152777777777779</v>
      </c>
      <c r="AG54" s="95">
        <v>232.684</v>
      </c>
      <c r="AI54" s="98">
        <v>9111</v>
      </c>
      <c r="AJ54" s="96"/>
      <c r="AK54" s="96">
        <v>1.0513888888888889</v>
      </c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M55" s="90"/>
      <c r="T55" s="90"/>
      <c r="U55" s="90"/>
      <c r="Y55" s="85" t="s">
        <v>4776</v>
      </c>
      <c r="Z55" s="473">
        <v>22</v>
      </c>
      <c r="AA55" s="473"/>
      <c r="AB55" s="514" t="s">
        <v>4791</v>
      </c>
      <c r="AC55" s="515">
        <v>0.26319444444444445</v>
      </c>
      <c r="AD55" s="515">
        <v>0.37777777777777777</v>
      </c>
      <c r="AE55" s="515">
        <v>0.65069444444444446</v>
      </c>
      <c r="AF55" s="515">
        <v>0.82013888888888886</v>
      </c>
      <c r="AG55" s="95">
        <v>102.62</v>
      </c>
      <c r="AI55" s="98">
        <v>9209</v>
      </c>
      <c r="AJ55" s="96"/>
      <c r="AK55" s="96">
        <v>0.91319444444444453</v>
      </c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M56" s="90"/>
      <c r="T56" s="90"/>
      <c r="U56" s="90"/>
      <c r="Y56" s="85" t="s">
        <v>4776</v>
      </c>
      <c r="Z56" s="473">
        <v>23</v>
      </c>
      <c r="AA56" s="473"/>
      <c r="AB56" s="514" t="s">
        <v>4792</v>
      </c>
      <c r="AC56" s="515">
        <v>0.26527777777777778</v>
      </c>
      <c r="AD56" s="515">
        <v>0.39583333333333331</v>
      </c>
      <c r="AE56" s="515">
        <v>0.63888888888888895</v>
      </c>
      <c r="AF56" s="515">
        <v>1.0201388888888889</v>
      </c>
      <c r="AG56" s="95">
        <v>191.7</v>
      </c>
      <c r="AI56" s="98">
        <v>9112</v>
      </c>
      <c r="AJ56" s="96"/>
      <c r="AK56" s="96">
        <v>1.0180555555555555</v>
      </c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M57" s="90"/>
      <c r="T57" s="90"/>
      <c r="U57" s="90"/>
      <c r="Z57" s="473">
        <v>24</v>
      </c>
      <c r="AA57" s="473"/>
      <c r="AB57" s="514" t="s">
        <v>4793</v>
      </c>
      <c r="AC57" s="515">
        <v>0.26874999999999999</v>
      </c>
      <c r="AD57" s="515"/>
      <c r="AE57" s="515"/>
      <c r="AF57" s="515">
        <v>0.89513888888888893</v>
      </c>
      <c r="AG57" s="95">
        <v>236.32400000000001</v>
      </c>
      <c r="AI57" s="98">
        <v>9113</v>
      </c>
      <c r="AJ57" s="96"/>
      <c r="AK57" s="96">
        <v>1.0583333333333333</v>
      </c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M58" s="90"/>
      <c r="T58" s="90"/>
      <c r="U58" s="90"/>
      <c r="Y58" s="85" t="s">
        <v>4776</v>
      </c>
      <c r="Z58" s="473">
        <v>25</v>
      </c>
      <c r="AA58" s="473"/>
      <c r="AB58" s="514" t="s">
        <v>4794</v>
      </c>
      <c r="AC58" s="515">
        <v>0.27152777777777776</v>
      </c>
      <c r="AD58" s="514"/>
      <c r="AE58" s="514"/>
      <c r="AF58" s="515">
        <v>0.87638888888888899</v>
      </c>
      <c r="AG58" s="95">
        <v>218.78399999999999</v>
      </c>
      <c r="AI58" s="98">
        <v>9210</v>
      </c>
      <c r="AJ58" s="96"/>
      <c r="AK58" s="96">
        <v>2.5694444444444447E-2</v>
      </c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M59" s="90"/>
      <c r="T59" s="90"/>
      <c r="U59" s="90"/>
      <c r="Y59" s="85" t="s">
        <v>4776</v>
      </c>
      <c r="Z59" s="473">
        <v>26</v>
      </c>
      <c r="AA59" s="473"/>
      <c r="AB59" s="514" t="s">
        <v>4795</v>
      </c>
      <c r="AC59" s="515">
        <v>0.27430555555555552</v>
      </c>
      <c r="AD59" s="518"/>
      <c r="AE59" s="518"/>
      <c r="AF59" s="515">
        <v>0.83194444444444438</v>
      </c>
      <c r="AG59" s="95">
        <v>212.91</v>
      </c>
      <c r="AI59" s="98">
        <v>9211</v>
      </c>
      <c r="AJ59" s="96"/>
      <c r="AK59" s="96">
        <v>3.6805555555555557E-2</v>
      </c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M60" s="90"/>
      <c r="T60" s="90"/>
      <c r="U60" s="90"/>
      <c r="Y60" s="85" t="s">
        <v>4776</v>
      </c>
      <c r="Z60" s="473">
        <v>27</v>
      </c>
      <c r="AA60" s="473"/>
      <c r="AB60" s="514" t="s">
        <v>4796</v>
      </c>
      <c r="AC60" s="515">
        <v>0.27638888888888885</v>
      </c>
      <c r="AD60" s="515"/>
      <c r="AE60" s="515"/>
      <c r="AF60" s="515">
        <v>0.83819444444444446</v>
      </c>
      <c r="AG60" s="95">
        <v>201.15799999999999</v>
      </c>
      <c r="AI60" s="98">
        <v>9114</v>
      </c>
      <c r="AJ60" s="96"/>
      <c r="AK60" s="96">
        <v>0.8208333333333333</v>
      </c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M61" s="90"/>
      <c r="T61" s="90"/>
      <c r="U61" s="90"/>
      <c r="Y61" s="85" t="s">
        <v>4776</v>
      </c>
      <c r="Z61" s="473">
        <v>28</v>
      </c>
      <c r="AA61" s="473"/>
      <c r="AB61" s="514" t="s">
        <v>4797</v>
      </c>
      <c r="AC61" s="515">
        <v>0.28263888888888888</v>
      </c>
      <c r="AD61" s="515">
        <v>0.39652777777777781</v>
      </c>
      <c r="AE61" s="515">
        <v>0.6645833333333333</v>
      </c>
      <c r="AF61" s="515">
        <v>0.8305555555555556</v>
      </c>
      <c r="AG61" s="95">
        <v>102.62</v>
      </c>
      <c r="AI61" s="98">
        <v>9212</v>
      </c>
      <c r="AJ61" s="96"/>
      <c r="AK61" s="96">
        <v>3.5416666666666666E-2</v>
      </c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M62" s="90"/>
      <c r="T62" s="90"/>
      <c r="U62" s="90"/>
      <c r="Y62" s="85" t="s">
        <v>4776</v>
      </c>
      <c r="Z62" s="473">
        <v>29</v>
      </c>
      <c r="AA62" s="473"/>
      <c r="AB62" s="514" t="s">
        <v>4798</v>
      </c>
      <c r="AC62" s="515">
        <v>0.28402777777777777</v>
      </c>
      <c r="AD62" s="515"/>
      <c r="AE62" s="515"/>
      <c r="AF62" s="515">
        <v>1.0381944444444444</v>
      </c>
      <c r="AG62" s="95">
        <v>286.786</v>
      </c>
      <c r="AI62" s="98">
        <v>9310</v>
      </c>
      <c r="AJ62" s="96"/>
      <c r="AK62" s="96">
        <v>0.250000000000003</v>
      </c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  <c r="M63" s="90"/>
      <c r="T63" s="90"/>
      <c r="U63" s="90"/>
      <c r="Z63" s="473"/>
      <c r="AA63" s="473"/>
      <c r="AB63" s="514"/>
      <c r="AC63" s="515"/>
      <c r="AD63" s="514"/>
      <c r="AE63" s="514"/>
      <c r="AF63" s="515"/>
      <c r="AG63" s="515"/>
      <c r="AI63" s="98">
        <v>9408</v>
      </c>
      <c r="AJ63" s="96"/>
      <c r="AK63" s="96">
        <v>0.46458333333333302</v>
      </c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  <c r="M64" s="90"/>
      <c r="T64" s="90"/>
      <c r="U64" s="90"/>
      <c r="AF64" s="87"/>
      <c r="AG64" s="86"/>
    </row>
    <row r="65" spans="3:21" hidden="1" x14ac:dyDescent="0.3">
      <c r="C65" s="90"/>
      <c r="D65" s="90"/>
      <c r="E65" s="90"/>
      <c r="F65" s="90"/>
      <c r="G65" s="90"/>
      <c r="H65" s="90"/>
      <c r="I65" s="90"/>
      <c r="K65" s="90"/>
      <c r="M65" s="90"/>
      <c r="T65" s="90"/>
      <c r="U65" s="90"/>
    </row>
    <row r="66" spans="3:21" hidden="1" x14ac:dyDescent="0.3">
      <c r="C66" s="90"/>
      <c r="D66" s="90"/>
      <c r="E66" s="90"/>
      <c r="F66" s="90"/>
      <c r="G66" s="90"/>
      <c r="H66" s="90"/>
      <c r="I66" s="90"/>
      <c r="K66" s="90"/>
      <c r="M66" s="90"/>
      <c r="T66" s="90"/>
      <c r="U66" s="90"/>
    </row>
    <row r="67" spans="3:21" hidden="1" x14ac:dyDescent="0.3">
      <c r="C67" s="90"/>
      <c r="D67" s="90"/>
      <c r="E67" s="90"/>
      <c r="F67" s="90"/>
      <c r="G67" s="90"/>
      <c r="H67" s="90"/>
      <c r="I67" s="90"/>
      <c r="K67" s="90"/>
      <c r="M67" s="90"/>
      <c r="T67" s="90"/>
      <c r="U67" s="90"/>
    </row>
    <row r="68" spans="3:21" hidden="1" x14ac:dyDescent="0.3">
      <c r="C68" s="90"/>
      <c r="D68" s="90"/>
      <c r="E68" s="90"/>
      <c r="F68" s="90"/>
      <c r="G68" s="90"/>
      <c r="H68" s="90"/>
      <c r="I68" s="90"/>
      <c r="K68" s="90"/>
      <c r="M68" s="90"/>
      <c r="T68" s="90"/>
      <c r="U68" s="90"/>
    </row>
    <row r="69" spans="3:21" hidden="1" x14ac:dyDescent="0.3">
      <c r="C69" s="90"/>
      <c r="D69" s="90"/>
      <c r="E69" s="90"/>
      <c r="F69" s="90"/>
      <c r="G69" s="90"/>
      <c r="H69" s="90"/>
      <c r="I69" s="90"/>
      <c r="M69" s="90"/>
      <c r="T69" s="90"/>
      <c r="U69" s="90"/>
    </row>
    <row r="70" spans="3:21" hidden="1" x14ac:dyDescent="0.3">
      <c r="C70" s="90"/>
      <c r="D70" s="90"/>
      <c r="E70" s="90"/>
      <c r="F70" s="90"/>
      <c r="G70" s="90"/>
      <c r="H70" s="90"/>
      <c r="I70" s="90"/>
      <c r="K70" s="90"/>
      <c r="M70" s="90"/>
      <c r="T70" s="90"/>
      <c r="U70" s="90"/>
    </row>
    <row r="71" spans="3:21" hidden="1" x14ac:dyDescent="0.3">
      <c r="C71" s="90"/>
      <c r="D71" s="90"/>
      <c r="E71" s="90"/>
      <c r="F71" s="90"/>
      <c r="G71" s="90"/>
      <c r="H71" s="90"/>
      <c r="I71" s="90"/>
      <c r="K71" s="90"/>
      <c r="M71" s="90"/>
    </row>
    <row r="72" spans="3:21" hidden="1" x14ac:dyDescent="0.3">
      <c r="C72" s="90"/>
      <c r="D72" s="90"/>
      <c r="E72" s="90"/>
      <c r="F72" s="90"/>
      <c r="G72" s="90"/>
      <c r="H72" s="90"/>
      <c r="I72" s="90"/>
      <c r="K72" s="90"/>
      <c r="M72" s="90"/>
    </row>
    <row r="73" spans="3:21" hidden="1" x14ac:dyDescent="0.3">
      <c r="C73" s="90"/>
      <c r="D73" s="90"/>
      <c r="E73" s="90"/>
      <c r="F73" s="90"/>
      <c r="G73" s="90"/>
      <c r="H73" s="90"/>
      <c r="I73" s="90"/>
      <c r="K73" s="90"/>
      <c r="M73" s="90"/>
    </row>
    <row r="74" spans="3:21" hidden="1" x14ac:dyDescent="0.3">
      <c r="C74" s="90"/>
      <c r="D74" s="90"/>
      <c r="E74" s="90"/>
      <c r="F74" s="90"/>
      <c r="G74" s="90"/>
      <c r="H74" s="90"/>
      <c r="I74" s="90"/>
      <c r="K74" s="90"/>
      <c r="M74" s="90"/>
    </row>
    <row r="75" spans="3:21" hidden="1" x14ac:dyDescent="0.3">
      <c r="C75" s="90"/>
      <c r="D75" s="90"/>
      <c r="E75" s="90"/>
      <c r="F75" s="90"/>
      <c r="G75" s="90"/>
      <c r="H75" s="90"/>
      <c r="I75" s="90"/>
      <c r="K75" s="90"/>
      <c r="M75" s="90"/>
    </row>
    <row r="76" spans="3:21" hidden="1" x14ac:dyDescent="0.3">
      <c r="C76" s="90"/>
      <c r="D76" s="90"/>
      <c r="E76" s="90"/>
      <c r="F76" s="90"/>
      <c r="G76" s="90"/>
      <c r="H76" s="90"/>
      <c r="I76" s="90"/>
      <c r="K76" s="90"/>
      <c r="M76" s="90"/>
    </row>
    <row r="77" spans="3:21" hidden="1" x14ac:dyDescent="0.3"/>
    <row r="78" spans="3:21" hidden="1" x14ac:dyDescent="0.3"/>
    <row r="79" spans="3:21" hidden="1" x14ac:dyDescent="0.3"/>
    <row r="80" spans="3:21" hidden="1" x14ac:dyDescent="0.3"/>
    <row r="81" spans="3:45" hidden="1" x14ac:dyDescent="0.3">
      <c r="H81" s="85" t="s">
        <v>2</v>
      </c>
      <c r="W81" s="85" t="s">
        <v>2</v>
      </c>
    </row>
    <row r="82" spans="3:45" ht="23.25" hidden="1" x14ac:dyDescent="0.35">
      <c r="C82" s="519"/>
      <c r="D82" s="520"/>
      <c r="E82" s="520"/>
      <c r="F82" s="520"/>
      <c r="G82" s="520"/>
      <c r="H82" s="520"/>
      <c r="I82" s="520"/>
      <c r="J82" s="520"/>
      <c r="N82" s="85" t="s">
        <v>2</v>
      </c>
      <c r="S82" s="85" t="s">
        <v>2</v>
      </c>
    </row>
    <row r="83" spans="3:45" hidden="1" x14ac:dyDescent="0.3"/>
    <row r="84" spans="3:45" ht="23.25" hidden="1" x14ac:dyDescent="0.35">
      <c r="C84" s="520"/>
      <c r="D84" s="520"/>
      <c r="E84" s="520"/>
      <c r="F84" s="520"/>
      <c r="M84" s="85" t="s">
        <v>59</v>
      </c>
    </row>
    <row r="85" spans="3:45" hidden="1" x14ac:dyDescent="0.3"/>
    <row r="86" spans="3:45" hidden="1" x14ac:dyDescent="0.3">
      <c r="E86" s="85" t="s">
        <v>2</v>
      </c>
      <c r="F86" s="85" t="s">
        <v>59</v>
      </c>
    </row>
    <row r="87" spans="3:45" hidden="1" x14ac:dyDescent="0.3">
      <c r="O87" s="85" t="s">
        <v>59</v>
      </c>
    </row>
    <row r="88" spans="3:45" x14ac:dyDescent="0.3">
      <c r="C88" s="139">
        <v>1001</v>
      </c>
      <c r="D88" s="573" t="str">
        <f t="shared" ref="D88:D93" si="0">VLOOKUP(C88,$C$101:$D$133,2)</f>
        <v>L</v>
      </c>
      <c r="E88" s="191" t="str">
        <f t="shared" ref="E88:E93" si="1">IF($S$17=C88,"R6",IF($N$9=C88,"R6",IF($S$9=C88,"R6",IF($X$25=C88,"R6",IF($X$9=C88,"R6",IF($D$13=C88,"R5",IF($I$13=C88,"R5",IF($S$29=C88,"R5",IF($S$13=C88,"R5",IF($X$17=C88,"R5",IF($D$17=C88,"R4",IF($D$21=C88,"R3",IF($D$9=C88,"R4",IF($I$17=C88,"R4",IF($I$9=C88,"R4",IF($N$17=C88,"R3",IF($X$13=C88,"R3",IF($I$21=C88,"R3",IF($N$21=C88,"R3",IF($S$21=C88,"R3",IF($D$29=C88,"R2",IF($I$25=C88,"R2",IF($N$25=C88,"R2",IF($S$25=C88,"R2",IF($D$25=C88,"R1",IF($I$29=C88,"R1",IF($N$29=C88,"R1",IF($N$13=C88,"R1",IF($X$29=C88,"R1",IF($C$5=C88,"R7",IF($H$5=C88,"R7",IF($M$5=C88,"R7",IF($R$5=C88,"R7",IF($W$5=C88,"R7",IF($AE$5=C88,"AT",IF($AE$6=C88,"AT",IF($AE$7=C88,"AT",IF($AE$9=C88,"AT",IF($AE$10=C88,"AT",IF($AE$11=C88,"AT",IF($AE$13=C88,"AT",IF($X$21=C88,"R3",IF($AE$14=C88,"AT",IF($AE$15=C88,"AT",IF($AF$5=C88,"GL",IF($AG$5=C88,"VE",IF($AF$14=C88,"S26",IF($AG$7=C88,"VE",IF($AG$7=C88,"VE","")))))))))))))))))))))))))))))))))))))))))))))))))</f>
        <v/>
      </c>
      <c r="F88" s="191"/>
      <c r="G88" s="191"/>
      <c r="H88" s="139">
        <v>1007</v>
      </c>
      <c r="I88" s="573" t="str">
        <f t="shared" ref="I88:I93" si="2">VLOOKUP(H88,$C$101:$D$133,2)</f>
        <v>N</v>
      </c>
      <c r="J88" s="191" t="str">
        <f t="shared" ref="J88:J93" si="3">IF($S$17=H88,"R6",IF($N$9=H88,"R6",IF($S$9=H88,"R6",IF($X$25=H88,"R6",IF($X$9=H88,"R6",IF($D$13=H88,"R5",IF($I$13=H88,"R5",IF($S$29=H88,"R5",IF($S$13=H88,"R5",IF($X$17=H88,"R5",IF($D$17=H88,"R4",IF($D$21=H88,"R3",IF($D$9=H88,"R4",IF($I$17=H88,"R4",IF($I$9=H88,"R4",IF($N$17=H88,"R3",IF($X$13=H88,"R3",IF($I$21=H88,"R3",IF($N$21=H88,"R3",IF($S$21=H88,"R3",IF($D$29=H88,"R2",IF($I$25=H88,"R2",IF($N$25=H88,"R2",IF($S$25=H88,"R2",IF($D$25=H88,"R1",IF($I$29=H88,"R1",IF($N$29=H88,"R1",IF($N$13=H88,"R1",IF($X$29=H88,"R1",IF($C$5=H88,"R7",IF($H$5=H88,"R7",IF($M$5=H88,"R7",IF($R$5=H88,"R7",IF($W$5=H88,"R7",IF($AE$5=H88,"AT",IF($AE$6=H88,"AT",IF($AE$7=H88,"AT",IF($AE$9=H88,"AT",IF($AE$10=H88,"AT",IF($AE$11=H88,"AT",IF($AE$13=H88,"AT",IF($X$21=H88,"R3",IF($AE$14=H88,"AT",IF($AE$15=H88,"AT",IF($AF$5=H88,"GL",IF($AG$5=H88,"VE",IF($AF$14=H88,"S26",IF($AG$7=H88,"VE",IF($AG$7=H88,"VE","")))))))))))))))))))))))))))))))))))))))))))))))))</f>
        <v/>
      </c>
      <c r="K88" s="191"/>
      <c r="L88" s="191"/>
      <c r="M88" s="139">
        <v>1013</v>
      </c>
      <c r="N88" s="573" t="str">
        <f t="shared" ref="N88:N93" si="4">VLOOKUP(M88,$C$101:$D$133,2)</f>
        <v>T</v>
      </c>
      <c r="O88" s="191" t="str">
        <f t="shared" ref="O88:O93" si="5">IF($S$17=M88,"R6",IF($N$9=M88,"R6",IF($S$9=M88,"R6",IF($X$25=M88,"R6",IF($X$9=M88,"R6",IF($D$13=M88,"R5",IF($I$13=M88,"R5",IF($S$29=M88,"R5",IF($S$13=M88,"R5",IF($X$17=M88,"R5",IF($D$17=M88,"R4",IF($D$21=M88,"R3",IF($D$9=M88,"R4",IF($I$17=M88,"R4",IF($I$9=M88,"R4",IF($N$17=M88,"R3",IF($X$13=M88,"R3",IF($I$21=M88,"R3",IF($N$21=M88,"R3",IF($S$21=M88,"R3",IF($D$29=M88,"R2",IF($I$25=M88,"R2",IF($N$25=M88,"R2",IF($S$25=M88,"R2",IF($D$25=M88,"R1",IF($I$29=M88,"R1",IF($N$29=M88,"R1",IF($N$13=M88,"R1",IF($X$29=M88,"R1",IF($C$5=M88,"R7",IF($H$5=M88,"R7",IF($M$5=M88,"R7",IF($R$5=M88,"R7",IF($W$5=M88,"R7",IF($AE$5=M88,"AT",IF($AE$6=M88,"AT",IF($AE$7=M88,"AT",IF($AE$9=M88,"AT",IF($AE$10=M88,"AT",IF($AE$11=M88,"AT",IF($AE$13=M88,"AT",IF($X$21=M88,"R3",IF($AE$14=M88,"AT",IF($AE$15=M88,"AT",IF($AF$5=M88,"GL",IF($AG$5=M88,"VE",IF($AF$14=M88,"S26",IF($AG$7=M88,"VE",IF($AG$7=M88,"VE","")))))))))))))))))))))))))))))))))))))))))))))))))</f>
        <v/>
      </c>
      <c r="P88" s="191"/>
      <c r="Q88" s="191"/>
      <c r="R88" s="139">
        <v>1019</v>
      </c>
      <c r="S88" s="573" t="str">
        <f t="shared" ref="S88:S93" si="6">VLOOKUP(R88,$C$101:$D$133,2)</f>
        <v>T</v>
      </c>
      <c r="T88" s="191" t="str">
        <f t="shared" ref="T88:T93" si="7">IF($S$17=R88,"R6",IF($N$9=R88,"R6",IF($S$9=R88,"R6",IF($X$25=R88,"R6",IF($X$9=R88,"R6",IF($D$13=R88,"R5",IF($I$13=R88,"R5",IF($S$29=R88,"R5",IF($S$13=R88,"R5",IF($X$17=R88,"R5",IF($D$17=R88,"R4",IF($D$21=R88,"R3",IF($D$9=R88,"R4",IF($I$17=R88,"R4",IF($I$9=R88,"R4",IF($N$17=R88,"R3",IF($X$13=R88,"R3",IF($I$21=R88,"R3",IF($N$21=R88,"R3",IF($S$21=R88,"R3",IF($D$29=R88,"R2",IF($I$25=R88,"R2",IF($N$25=R88,"R2",IF($S$25=R88,"R2",IF($D$25=R88,"R1",IF($I$29=R88,"R1",IF($N$29=R88,"R1",IF($N$13=R88,"R1",IF($X$29=R88,"R1",IF($C$5=R88,"R7",IF($H$5=R88,"R7",IF($M$5=R88,"R7",IF($R$5=R88,"R7",IF($W$5=R88,"R7",IF($AE$5=R88,"AT",IF($AE$6=R88,"AT",IF($AE$7=R88,"AT",IF($AE$9=R88,"AT",IF($AE$10=R88,"AT",IF($AE$11=R88,"AT",IF($AE$13=R88,"AT",IF($X$21=R88,"R3",IF($AE$14=R88,"AT",IF($AE$15=R88,"AT",IF($AF$5=R88,"GL",IF($AG$5=R88,"VE",IF($AF$14=R88,"S26",IF($AG$7=R88,"VE",IF($AG$7=R88,"VE","")))))))))))))))))))))))))))))))))))))))))))))))))</f>
        <v/>
      </c>
      <c r="U88" s="191"/>
      <c r="V88" s="191"/>
      <c r="W88" s="139">
        <v>1025</v>
      </c>
      <c r="X88" s="573" t="str">
        <f t="shared" ref="X88:X93" si="8">VLOOKUP(W88,$C$101:$D$133,2)</f>
        <v>T</v>
      </c>
      <c r="Y88" s="191" t="str">
        <f t="shared" ref="Y88:Y93" si="9">IF($S$17=W88,"R6",IF($N$9=W88,"R6",IF($S$9=W88,"R6",IF($X$25=W88,"R6",IF($X$9=W88,"R6",IF($D$13=W88,"R5",IF($I$13=W88,"R5",IF($S$29=W88,"R5",IF($S$13=W88,"R5",IF($X$17=W88,"R5",IF($D$17=W88,"R4",IF($D$21=W88,"R3",IF($D$9=W88,"R4",IF($I$17=W88,"R4",IF($I$9=W88,"R4",IF($N$17=W88,"R3",IF($X$13=W88,"R3",IF($I$21=W88,"R3",IF($N$21=W88,"R3",IF($S$21=W88,"R3",IF($D$29=W88,"R2",IF($I$25=W88,"R2",IF($N$25=W88,"R2",IF($S$25=W88,"R2",IF($D$25=W88,"R1",IF($I$29=W88,"R1",IF($N$29=W88,"R1",IF($N$13=W88,"R1",IF($X$29=W88,"R1",IF($C$5=W88,"R7",IF($H$5=W88,"R7",IF($M$5=W88,"R7",IF($R$5=W88,"R7",IF($W$5=W88,"R7",IF($AE$5=W88,"AT",IF($AE$6=W88,"AT",IF($AE$7=W88,"AT",IF($AE$9=W88,"AT",IF($AE$10=W88,"AT",IF($AE$11=W88,"AT",IF($AE$13=W88,"AT",IF($X$21=W88,"R3",IF($AE$14=W88,"AT",IF($AE$15=W88,"AT",IF($AF$5=W88,"GL",IF($AG$5=W88,"VE",IF($AF$14=W88,"S26",IF($AG$7=W88,"VE",IF($AG$7=W88,"VE","")))))))))))))))))))))))))))))))))))))))))))))))))</f>
        <v/>
      </c>
      <c r="Z88" s="191"/>
      <c r="AA88" s="191"/>
      <c r="AB88" s="139">
        <v>1031</v>
      </c>
      <c r="AC88" s="573" t="str">
        <f>VLOOKUP(AB88,$C$101:$D$133,2)</f>
        <v>L</v>
      </c>
      <c r="AD88" s="191" t="str">
        <f>IF($S$17=AB88,"R6",IF($N$9=AB88,"R6",IF($S$9=AB88,"R6",IF($X$25=AB88,"R6",IF($X$9=AB88,"R6",IF($D$13=AB88,"R5",IF($I$13=AB88,"R5",IF($S$29=AB88,"R5",IF($S$13=AB88,"R5",IF($X$17=AB88,"R5",IF($D$17=AB88,"R4",IF($D$21=AB88,"R3",IF($D$9=AB88,"R4",IF($I$17=AB88,"R4",IF($I$9=AB88,"R4",IF($N$17=AB88,"R3",IF($X$13=AB88,"R3",IF($I$21=AB88,"R3",IF($N$21=AB88,"R3",IF($S$21=AB88,"R3",IF($D$29=AB88,"R2",IF($I$25=AB88,"R2",IF($N$25=AB88,"R2",IF($S$25=AB88,"R2",IF($D$25=AB88,"R1",IF($I$29=AB88,"R1",IF($N$29=AB88,"R1",IF($N$13=AB88,"R1",IF($X$29=AB88,"R1",IF($C$5=AB88,"R7",IF($H$5=AB88,"R7",IF($M$5=AB88,"R7",IF($R$5=AB88,"R7",IF($W$5=AB88,"R7",IF($AE$5=AB88,"AT",IF($AE$6=AB88,"AT",IF($AE$7=AB88,"AT",IF($AE$9=AB88,"AT",IF($AE$10=AB88,"AT",IF($AE$11=AB88,"AT",IF($AE$13=AB88,"AT",IF($X$21=AB88,"R3",IF($AE$14=AB88,"AT",IF($AE$15=AB88,"AT",IF($AF$5=AB88,"GL",IF($AG$5=AB88,"VE",IF($AF$14=AB88,"S26",IF($AG$7=AB88,"VE",IF($AG$7=AB88,"VE","")))))))))))))))))))))))))))))))))))))))))))))))))</f>
        <v/>
      </c>
      <c r="AE88" s="88"/>
      <c r="AF88" s="94"/>
      <c r="AG88" s="94"/>
    </row>
    <row r="89" spans="3:45" ht="15.75" customHeight="1" x14ac:dyDescent="0.3">
      <c r="C89" s="139">
        <v>1002</v>
      </c>
      <c r="D89" s="573" t="str">
        <f t="shared" si="0"/>
        <v>T</v>
      </c>
      <c r="E89" s="191" t="str">
        <f t="shared" si="1"/>
        <v/>
      </c>
      <c r="F89" s="191"/>
      <c r="G89" s="191"/>
      <c r="H89" s="139">
        <v>1008</v>
      </c>
      <c r="I89" s="573" t="str">
        <f t="shared" si="2"/>
        <v>L</v>
      </c>
      <c r="J89" s="191" t="str">
        <f t="shared" si="3"/>
        <v/>
      </c>
      <c r="K89" s="191"/>
      <c r="L89" s="191"/>
      <c r="M89" s="139">
        <v>1014</v>
      </c>
      <c r="N89" s="573" t="str">
        <f t="shared" si="4"/>
        <v>T</v>
      </c>
      <c r="O89" s="191" t="str">
        <f t="shared" si="5"/>
        <v/>
      </c>
      <c r="P89" s="191"/>
      <c r="Q89" s="191"/>
      <c r="R89" s="139">
        <v>1020</v>
      </c>
      <c r="S89" s="573" t="str">
        <f t="shared" si="6"/>
        <v>N</v>
      </c>
      <c r="T89" s="191" t="str">
        <f t="shared" si="7"/>
        <v/>
      </c>
      <c r="U89" s="191"/>
      <c r="V89" s="191"/>
      <c r="W89" s="139">
        <v>1026</v>
      </c>
      <c r="X89" s="573" t="str">
        <f t="shared" si="8"/>
        <v>N</v>
      </c>
      <c r="Y89" s="191" t="str">
        <f t="shared" si="9"/>
        <v/>
      </c>
      <c r="Z89" s="191"/>
      <c r="AA89" s="191"/>
      <c r="AB89" s="139">
        <v>1032</v>
      </c>
      <c r="AC89" s="573" t="str">
        <f>VLOOKUP(AB89,$C$101:$D$133,2)</f>
        <v>L</v>
      </c>
      <c r="AD89" s="191" t="str">
        <f>IF($S$17=AB89,"R6",IF($N$9=AB89,"R6",IF($S$9=AB89,"R6",IF($X$25=AB89,"R6",IF($X$9=AB89,"R6",IF($D$13=AB89,"R5",IF($I$13=AB89,"R5",IF($S$29=AB89,"R5",IF($S$13=AB89,"R5",IF($X$17=AB89,"R5",IF($D$17=AB89,"R4",IF($D$21=AB89,"R3",IF($D$9=AB89,"R4",IF($I$17=AB89,"R4",IF($I$9=AB89,"R4",IF($N$17=AB89,"R3",IF($X$13=AB89,"R3",IF($I$21=AB89,"R3",IF($N$21=AB89,"R3",IF($S$21=AB89,"R3",IF($D$29=AB89,"R2",IF($I$25=AB89,"R2",IF($N$25=AB89,"R2",IF($S$25=AB89,"R2",IF($D$25=AB89,"R1",IF($I$29=AB89,"R1",IF($N$29=AB89,"R1",IF($N$13=AB89,"R1",IF($X$29=AB89,"R1",IF($C$5=AB89,"R7",IF($H$5=AB89,"R7",IF($M$5=AB89,"R7",IF($R$5=AB89,"R7",IF($W$5=AB89,"R7",IF($AE$5=AB89,"AT",IF($AE$6=AB89,"AT",IF($AE$7=AB89,"AT",IF($AE$9=AB89,"AT",IF($AE$10=AB89,"AT",IF($AE$11=AB89,"AT",IF($AE$13=AB89,"AT",IF($X$21=AB89,"R3",IF($AE$14=AB89,"AT",IF($AE$15=AB89,"AT",IF($AF$5=AB89,"GL",IF($AG$5=AB89,"VE",IF($AF$14=AB89,"S26",IF($AG$7=AB89,"VE",IF($AG$7=AB89,"VE","")))))))))))))))))))))))))))))))))))))))))))))))))</f>
        <v/>
      </c>
    </row>
    <row r="90" spans="3:45" ht="15.75" customHeight="1" x14ac:dyDescent="0.3">
      <c r="C90" s="139">
        <v>1003</v>
      </c>
      <c r="D90" s="573" t="str">
        <f t="shared" si="0"/>
        <v>N</v>
      </c>
      <c r="E90" s="191" t="str">
        <f t="shared" si="1"/>
        <v/>
      </c>
      <c r="F90" s="191"/>
      <c r="G90" s="191"/>
      <c r="H90" s="139">
        <v>1009</v>
      </c>
      <c r="I90" s="573" t="str">
        <f t="shared" si="2"/>
        <v>N</v>
      </c>
      <c r="J90" s="191" t="str">
        <f t="shared" si="3"/>
        <v/>
      </c>
      <c r="K90" s="191"/>
      <c r="L90" s="191"/>
      <c r="M90" s="139">
        <v>1015</v>
      </c>
      <c r="N90" s="573" t="str">
        <f t="shared" si="4"/>
        <v>T</v>
      </c>
      <c r="O90" s="191" t="str">
        <f t="shared" si="5"/>
        <v/>
      </c>
      <c r="P90" s="191"/>
      <c r="Q90" s="191"/>
      <c r="R90" s="139">
        <v>1021</v>
      </c>
      <c r="S90" s="573" t="str">
        <f t="shared" si="6"/>
        <v>N</v>
      </c>
      <c r="T90" s="191" t="str">
        <f t="shared" si="7"/>
        <v/>
      </c>
      <c r="U90" s="191"/>
      <c r="V90" s="191"/>
      <c r="W90" s="139">
        <v>1027</v>
      </c>
      <c r="X90" s="573" t="str">
        <f t="shared" si="8"/>
        <v>L</v>
      </c>
      <c r="Y90" s="191" t="str">
        <f t="shared" si="9"/>
        <v/>
      </c>
      <c r="Z90" s="191"/>
      <c r="AA90" s="191"/>
      <c r="AB90" s="139">
        <v>1033</v>
      </c>
      <c r="AC90" s="573" t="str">
        <f>VLOOKUP(AB90,$C$101:$D$133,2)</f>
        <v>L</v>
      </c>
      <c r="AD90" s="191" t="str">
        <f>IF($S$17=AB90,"R6",IF($N$9=AB90,"R6",IF($S$9=AB90,"R6",IF($X$25=AB90,"R6",IF($X$9=AB90,"R6",IF($D$13=AB90,"R5",IF($I$13=AB90,"R5",IF($S$29=AB90,"R5",IF($S$13=AB90,"R5",IF($X$17=AB90,"R5",IF($D$17=AB90,"R4",IF($D$21=AB90,"R3",IF($D$9=AB90,"R4",IF($I$17=AB90,"R4",IF($I$9=AB90,"R4",IF($N$17=AB90,"R3",IF($X$13=AB90,"R3",IF($I$21=AB90,"R3",IF($N$21=AB90,"R3",IF($S$21=AB90,"R3",IF($D$29=AB90,"R2",IF($I$25=AB90,"R2",IF($N$25=AB90,"R2",IF($S$25=AB90,"R2",IF($D$25=AB90,"R1",IF($I$29=AB90,"R1",IF($N$29=AB90,"R1",IF($N$13=AB90,"R1",IF($X$29=AB90,"R1",IF($C$5=AB90,"R7",IF($H$5=AB90,"R7",IF($M$5=AB90,"R7",IF($R$5=AB90,"R7",IF($W$5=AB90,"R7",IF($AE$5=AB90,"AT",IF($AE$6=AB90,"AT",IF($AE$7=AB90,"AT",IF($AE$9=AB90,"AT",IF($AE$10=AB90,"AT",IF($AE$11=AB90,"AT",IF($AE$13=AB90,"AT",IF($X$21=AB90,"R3",IF($AE$14=AB90,"AT",IF($AE$15=AB90,"AT",IF($AF$5=AB90,"GL",IF($AG$5=AB90,"VE",IF($AF$14=AB90,"S26",IF($AG$7=AB90,"VE",IF($AG$7=AB90,"VE","")))))))))))))))))))))))))))))))))))))))))))))))))</f>
        <v/>
      </c>
      <c r="AM90" s="85" t="s">
        <v>2</v>
      </c>
    </row>
    <row r="91" spans="3:45" ht="15.75" customHeight="1" x14ac:dyDescent="0.3">
      <c r="C91" s="139">
        <v>1004</v>
      </c>
      <c r="D91" s="573" t="str">
        <f t="shared" si="0"/>
        <v>L</v>
      </c>
      <c r="E91" s="191" t="str">
        <f t="shared" si="1"/>
        <v/>
      </c>
      <c r="F91" s="191"/>
      <c r="G91" s="191"/>
      <c r="H91" s="139">
        <v>1010</v>
      </c>
      <c r="I91" s="573" t="str">
        <f t="shared" si="2"/>
        <v>T</v>
      </c>
      <c r="J91" s="191" t="str">
        <f t="shared" si="3"/>
        <v/>
      </c>
      <c r="K91" s="191"/>
      <c r="L91" s="191"/>
      <c r="M91" s="139">
        <v>1016</v>
      </c>
      <c r="N91" s="573" t="str">
        <f t="shared" si="4"/>
        <v>T</v>
      </c>
      <c r="O91" s="191" t="str">
        <f t="shared" si="5"/>
        <v/>
      </c>
      <c r="P91" s="191"/>
      <c r="Q91" s="191"/>
      <c r="R91" s="139">
        <v>1022</v>
      </c>
      <c r="S91" s="573" t="str">
        <f t="shared" si="6"/>
        <v>L</v>
      </c>
      <c r="T91" s="191" t="str">
        <f t="shared" si="7"/>
        <v/>
      </c>
      <c r="U91" s="191"/>
      <c r="V91" s="191"/>
      <c r="W91" s="139">
        <v>1028</v>
      </c>
      <c r="X91" s="573" t="str">
        <f t="shared" si="8"/>
        <v>T</v>
      </c>
      <c r="Y91" s="191" t="str">
        <f t="shared" si="9"/>
        <v/>
      </c>
      <c r="Z91" s="191"/>
      <c r="AA91" s="191"/>
      <c r="AB91" s="191"/>
      <c r="AC91" s="191"/>
      <c r="AD91" s="191"/>
      <c r="AM91" s="1320" t="s">
        <v>60</v>
      </c>
      <c r="AN91" s="1320"/>
      <c r="AO91" s="1320"/>
      <c r="AP91" s="1320"/>
      <c r="AQ91" s="1320"/>
      <c r="AR91" s="1320"/>
      <c r="AS91" s="1320"/>
    </row>
    <row r="92" spans="3:45" ht="15.75" customHeight="1" x14ac:dyDescent="0.3">
      <c r="C92" s="139">
        <v>1005</v>
      </c>
      <c r="D92" s="573" t="str">
        <f t="shared" si="0"/>
        <v>T</v>
      </c>
      <c r="E92" s="191" t="str">
        <f t="shared" si="1"/>
        <v/>
      </c>
      <c r="F92" s="191"/>
      <c r="G92" s="191"/>
      <c r="H92" s="139">
        <v>1011</v>
      </c>
      <c r="I92" s="573" t="str">
        <f t="shared" si="2"/>
        <v>N</v>
      </c>
      <c r="J92" s="191" t="str">
        <f t="shared" si="3"/>
        <v/>
      </c>
      <c r="K92" s="191"/>
      <c r="L92" s="191"/>
      <c r="M92" s="139">
        <v>1017</v>
      </c>
      <c r="N92" s="573" t="str">
        <f t="shared" si="4"/>
        <v>T</v>
      </c>
      <c r="O92" s="191" t="str">
        <f t="shared" si="5"/>
        <v/>
      </c>
      <c r="P92" s="191"/>
      <c r="Q92" s="191"/>
      <c r="R92" s="139">
        <v>1023</v>
      </c>
      <c r="S92" s="573" t="str">
        <f t="shared" si="6"/>
        <v>L</v>
      </c>
      <c r="T92" s="191" t="str">
        <f t="shared" si="7"/>
        <v/>
      </c>
      <c r="U92" s="191"/>
      <c r="V92" s="191"/>
      <c r="W92" s="139">
        <v>1029</v>
      </c>
      <c r="X92" s="573" t="str">
        <f t="shared" si="8"/>
        <v>L</v>
      </c>
      <c r="Y92" s="191" t="str">
        <f t="shared" si="9"/>
        <v/>
      </c>
      <c r="Z92" s="191"/>
      <c r="AA92" s="191"/>
      <c r="AB92" s="191"/>
      <c r="AC92" s="191"/>
      <c r="AD92" s="191"/>
      <c r="AM92" s="1321">
        <f ca="1">TODAY()</f>
        <v>45613</v>
      </c>
      <c r="AN92" s="1322"/>
      <c r="AO92" s="1322"/>
      <c r="AP92" s="1322"/>
      <c r="AQ92" s="1323"/>
      <c r="AR92" s="1320" t="s">
        <v>61</v>
      </c>
      <c r="AS92" s="1320"/>
    </row>
    <row r="93" spans="3:45" ht="15.75" customHeight="1" x14ac:dyDescent="0.3">
      <c r="C93" s="139">
        <v>1006</v>
      </c>
      <c r="D93" s="573" t="str">
        <f t="shared" si="0"/>
        <v>N</v>
      </c>
      <c r="E93" s="191" t="str">
        <f t="shared" si="1"/>
        <v/>
      </c>
      <c r="F93" s="191"/>
      <c r="G93" s="191"/>
      <c r="H93" s="139">
        <v>1012</v>
      </c>
      <c r="I93" s="573" t="str">
        <f t="shared" si="2"/>
        <v>L</v>
      </c>
      <c r="J93" s="191" t="str">
        <f t="shared" si="3"/>
        <v/>
      </c>
      <c r="K93" s="191"/>
      <c r="L93" s="191"/>
      <c r="M93" s="139">
        <v>1018</v>
      </c>
      <c r="N93" s="573" t="str">
        <f t="shared" si="4"/>
        <v>L</v>
      </c>
      <c r="O93" s="191" t="str">
        <f t="shared" si="5"/>
        <v/>
      </c>
      <c r="P93" s="191"/>
      <c r="Q93" s="191"/>
      <c r="R93" s="139">
        <v>1024</v>
      </c>
      <c r="S93" s="573" t="str">
        <f t="shared" si="6"/>
        <v>T</v>
      </c>
      <c r="T93" s="191" t="str">
        <f t="shared" si="7"/>
        <v/>
      </c>
      <c r="U93" s="191"/>
      <c r="V93" s="191"/>
      <c r="W93" s="139">
        <v>1030</v>
      </c>
      <c r="X93" s="573" t="str">
        <f t="shared" si="8"/>
        <v>L</v>
      </c>
      <c r="Y93" s="191" t="str">
        <f t="shared" si="9"/>
        <v/>
      </c>
      <c r="Z93" s="191"/>
      <c r="AA93" s="191"/>
      <c r="AB93" s="191"/>
      <c r="AC93" s="191"/>
      <c r="AD93" s="191"/>
      <c r="AM93" s="514" t="s">
        <v>62</v>
      </c>
      <c r="AN93" s="514" t="s">
        <v>63</v>
      </c>
      <c r="AO93" s="514" t="s">
        <v>64</v>
      </c>
      <c r="AP93" s="514" t="s">
        <v>65</v>
      </c>
      <c r="AQ93" s="514" t="s">
        <v>66</v>
      </c>
      <c r="AR93" s="514" t="s">
        <v>67</v>
      </c>
      <c r="AS93" s="514" t="s">
        <v>68</v>
      </c>
    </row>
    <row r="94" spans="3:45" ht="25.5" customHeight="1" x14ac:dyDescent="0.3"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 t="s">
        <v>69</v>
      </c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C94" s="94"/>
      <c r="AD94" s="94"/>
      <c r="AM94" s="207" t="str">
        <f>AB55</f>
        <v>91/12</v>
      </c>
      <c r="AN94" s="207">
        <f>$I$29</f>
        <v>0</v>
      </c>
      <c r="AO94" s="526">
        <v>0.37291666666666662</v>
      </c>
      <c r="AP94" s="207" t="s">
        <v>252</v>
      </c>
      <c r="AQ94" s="521"/>
      <c r="AR94" s="522"/>
      <c r="AS94" s="522"/>
    </row>
    <row r="95" spans="3:45" ht="25.5" customHeight="1" x14ac:dyDescent="0.3">
      <c r="AM95" s="521" t="str">
        <f>AB44</f>
        <v>91/05</v>
      </c>
      <c r="AN95" s="521">
        <f>$S$29</f>
        <v>0</v>
      </c>
      <c r="AO95" s="526">
        <v>0.38194444444444442</v>
      </c>
      <c r="AP95" s="521" t="s">
        <v>252</v>
      </c>
      <c r="AQ95" s="207"/>
      <c r="AR95" s="523"/>
      <c r="AS95" s="523"/>
    </row>
    <row r="96" spans="3:45" ht="25.5" customHeight="1" x14ac:dyDescent="0.3">
      <c r="P96" s="85" t="s">
        <v>2</v>
      </c>
      <c r="AM96" s="207" t="str">
        <f>AB56</f>
        <v>92/11</v>
      </c>
      <c r="AN96" s="207">
        <f>$N$25</f>
        <v>0</v>
      </c>
      <c r="AO96" s="526">
        <v>0.39097222222222222</v>
      </c>
      <c r="AP96" s="207" t="s">
        <v>4799</v>
      </c>
      <c r="AQ96" s="207"/>
      <c r="AR96" s="523"/>
      <c r="AS96" s="523"/>
    </row>
    <row r="97" spans="3:45" ht="25.5" customHeight="1" x14ac:dyDescent="0.3">
      <c r="AM97" s="207" t="str">
        <f>AB61</f>
        <v>91/15</v>
      </c>
      <c r="AN97" s="207">
        <f>D29</f>
        <v>0</v>
      </c>
      <c r="AO97" s="526">
        <v>0.39166666666666666</v>
      </c>
      <c r="AP97" s="207" t="s">
        <v>252</v>
      </c>
      <c r="AQ97" s="207"/>
      <c r="AR97" s="523"/>
      <c r="AS97" s="523"/>
    </row>
    <row r="98" spans="3:45" ht="25.5" customHeight="1" x14ac:dyDescent="0.3">
      <c r="AM98" s="207" t="str">
        <f>AB37</f>
        <v>91/02</v>
      </c>
      <c r="AN98" s="207">
        <f>$S$21</f>
        <v>0</v>
      </c>
      <c r="AO98" s="526">
        <v>0.40763888888888888</v>
      </c>
      <c r="AP98" s="207" t="s">
        <v>252</v>
      </c>
      <c r="AQ98" s="207"/>
      <c r="AR98" s="523"/>
      <c r="AS98" s="523"/>
    </row>
    <row r="99" spans="3:45" ht="25.5" customHeight="1" x14ac:dyDescent="0.3">
      <c r="AM99" s="207" t="str">
        <f>AB43</f>
        <v>92/06</v>
      </c>
      <c r="AN99" s="207">
        <f>$X$29</f>
        <v>0</v>
      </c>
      <c r="AO99" s="526">
        <v>0.41111111111111115</v>
      </c>
      <c r="AP99" s="207" t="s">
        <v>252</v>
      </c>
      <c r="AQ99" s="207"/>
      <c r="AR99" s="523"/>
      <c r="AS99" s="523"/>
    </row>
    <row r="100" spans="3:45" ht="25.5" customHeight="1" x14ac:dyDescent="0.3">
      <c r="J100" s="90"/>
      <c r="K100" s="90"/>
      <c r="AM100" s="207" t="str">
        <f>AB53</f>
        <v>91/11</v>
      </c>
      <c r="AN100" s="207">
        <f>$N$29</f>
        <v>0</v>
      </c>
      <c r="AO100" s="526">
        <v>0.41736111111111113</v>
      </c>
      <c r="AP100" s="207" t="s">
        <v>252</v>
      </c>
      <c r="AQ100" s="207"/>
      <c r="AR100" s="523"/>
      <c r="AS100" s="523"/>
    </row>
    <row r="101" spans="3:45" ht="25.5" customHeight="1" x14ac:dyDescent="0.3">
      <c r="C101" s="85">
        <v>1001</v>
      </c>
      <c r="D101" s="85" t="str">
        <f>'Semaine P1 30 old'!D101</f>
        <v>L</v>
      </c>
      <c r="J101" s="90"/>
      <c r="K101" s="90"/>
    </row>
    <row r="102" spans="3:45" ht="13.5" customHeight="1" x14ac:dyDescent="0.3">
      <c r="C102" s="85">
        <v>1002</v>
      </c>
      <c r="D102" s="85" t="str">
        <f>'Semaine P1 30 old'!D102</f>
        <v>T</v>
      </c>
      <c r="J102" s="90"/>
      <c r="K102" s="90"/>
    </row>
    <row r="103" spans="3:45" ht="13.5" customHeight="1" x14ac:dyDescent="0.3">
      <c r="C103" s="85">
        <v>1003</v>
      </c>
      <c r="D103" s="85" t="str">
        <f>'Semaine P1 30 old'!D103</f>
        <v>N</v>
      </c>
      <c r="J103" s="90"/>
      <c r="K103" s="90"/>
    </row>
    <row r="104" spans="3:45" ht="13.5" customHeight="1" x14ac:dyDescent="0.3">
      <c r="C104" s="85">
        <v>1004</v>
      </c>
      <c r="D104" s="85" t="str">
        <f>'Semaine P1 30 old'!D104</f>
        <v>L</v>
      </c>
      <c r="J104" s="90"/>
      <c r="K104" s="90"/>
    </row>
    <row r="105" spans="3:45" ht="13.5" customHeight="1" x14ac:dyDescent="0.3">
      <c r="C105" s="85">
        <v>1005</v>
      </c>
      <c r="D105" s="85" t="str">
        <f>'Semaine P1 30 old'!D105</f>
        <v>T</v>
      </c>
    </row>
    <row r="106" spans="3:45" ht="13.5" customHeight="1" x14ac:dyDescent="0.3">
      <c r="C106" s="85">
        <v>1006</v>
      </c>
      <c r="D106" s="85" t="str">
        <f>'Semaine P1 30 old'!D106</f>
        <v>N</v>
      </c>
    </row>
    <row r="107" spans="3:45" ht="13.5" customHeight="1" x14ac:dyDescent="0.3">
      <c r="C107" s="85">
        <v>1007</v>
      </c>
      <c r="D107" s="85" t="str">
        <f>'Semaine P1 30 old'!D107</f>
        <v>N</v>
      </c>
      <c r="AE107" s="85" t="s">
        <v>59</v>
      </c>
    </row>
    <row r="108" spans="3:45" ht="13.5" customHeight="1" x14ac:dyDescent="0.3">
      <c r="C108" s="85">
        <v>1008</v>
      </c>
      <c r="D108" s="85" t="str">
        <f>'Semaine P1 30 old'!D108</f>
        <v>L</v>
      </c>
    </row>
    <row r="109" spans="3:45" ht="13.5" customHeight="1" x14ac:dyDescent="0.3">
      <c r="C109" s="85">
        <v>1009</v>
      </c>
      <c r="D109" s="85" t="str">
        <f>'Semaine P1 30 old'!D109</f>
        <v>N</v>
      </c>
    </row>
    <row r="110" spans="3:45" ht="13.5" customHeight="1" x14ac:dyDescent="0.3">
      <c r="C110" s="85">
        <v>1010</v>
      </c>
      <c r="D110" s="85" t="str">
        <f>'Semaine P1 30 old'!D110</f>
        <v>T</v>
      </c>
    </row>
    <row r="111" spans="3:45" ht="13.5" customHeight="1" x14ac:dyDescent="0.3">
      <c r="C111" s="85">
        <v>1011</v>
      </c>
      <c r="D111" s="85" t="str">
        <f>'Semaine P1 30 old'!D111</f>
        <v>N</v>
      </c>
    </row>
    <row r="112" spans="3:45" ht="13.5" customHeight="1" x14ac:dyDescent="0.3">
      <c r="C112" s="85">
        <v>1012</v>
      </c>
      <c r="D112" s="85" t="str">
        <f>'Semaine P1 30 old'!D112</f>
        <v>L</v>
      </c>
    </row>
    <row r="113" spans="3:4" ht="13.5" customHeight="1" x14ac:dyDescent="0.3">
      <c r="C113" s="85">
        <v>1013</v>
      </c>
      <c r="D113" s="85" t="str">
        <f>'Semaine P1 30 old'!D113</f>
        <v>T</v>
      </c>
    </row>
    <row r="114" spans="3:4" ht="13.5" customHeight="1" x14ac:dyDescent="0.3">
      <c r="C114" s="85">
        <v>1014</v>
      </c>
      <c r="D114" s="85" t="str">
        <f>'Semaine P1 30 old'!D114</f>
        <v>T</v>
      </c>
    </row>
    <row r="115" spans="3:4" ht="13.5" customHeight="1" x14ac:dyDescent="0.3">
      <c r="C115" s="85">
        <v>1015</v>
      </c>
      <c r="D115" s="85" t="str">
        <f>'Semaine P1 30 old'!D115</f>
        <v>T</v>
      </c>
    </row>
    <row r="116" spans="3:4" ht="13.5" customHeight="1" x14ac:dyDescent="0.3">
      <c r="C116" s="85">
        <v>1016</v>
      </c>
      <c r="D116" s="85" t="str">
        <f>'Semaine P1 30 old'!D116</f>
        <v>T</v>
      </c>
    </row>
    <row r="117" spans="3:4" ht="13.5" customHeight="1" x14ac:dyDescent="0.3">
      <c r="C117" s="85">
        <v>1017</v>
      </c>
      <c r="D117" s="85" t="str">
        <f>'Semaine P1 30 old'!D117</f>
        <v>T</v>
      </c>
    </row>
    <row r="118" spans="3:4" ht="13.5" customHeight="1" x14ac:dyDescent="0.3">
      <c r="C118" s="85">
        <v>1018</v>
      </c>
      <c r="D118" s="85" t="str">
        <f>'Semaine P1 30 old'!D118</f>
        <v>L</v>
      </c>
    </row>
    <row r="119" spans="3:4" ht="13.5" customHeight="1" x14ac:dyDescent="0.3">
      <c r="C119" s="85">
        <v>1019</v>
      </c>
      <c r="D119" s="85" t="str">
        <f>'Semaine P1 30 old'!D119</f>
        <v>T</v>
      </c>
    </row>
    <row r="120" spans="3:4" ht="13.5" customHeight="1" x14ac:dyDescent="0.3">
      <c r="C120" s="85">
        <v>1020</v>
      </c>
      <c r="D120" s="85" t="str">
        <f>'Semaine P1 30 old'!D120</f>
        <v>N</v>
      </c>
    </row>
    <row r="121" spans="3:4" ht="13.5" customHeight="1" x14ac:dyDescent="0.3">
      <c r="C121" s="85">
        <v>1021</v>
      </c>
      <c r="D121" s="85" t="str">
        <f>'Semaine P1 30 old'!D121</f>
        <v>N</v>
      </c>
    </row>
    <row r="122" spans="3:4" ht="13.5" customHeight="1" x14ac:dyDescent="0.3">
      <c r="C122" s="85">
        <v>1022</v>
      </c>
      <c r="D122" s="85" t="str">
        <f>'Semaine P1 30 old'!D122</f>
        <v>L</v>
      </c>
    </row>
    <row r="123" spans="3:4" ht="13.5" customHeight="1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" x14ac:dyDescent="0.3">
      <c r="C129" s="85">
        <v>1029</v>
      </c>
      <c r="D129" s="85" t="str">
        <f>'Semaine P1 30 old'!D129</f>
        <v>L</v>
      </c>
    </row>
    <row r="130" spans="3:4" x14ac:dyDescent="0.3">
      <c r="C130" s="85">
        <v>1030</v>
      </c>
      <c r="D130" s="85" t="str">
        <f>'Semaine P1 30 old'!D130</f>
        <v>L</v>
      </c>
    </row>
    <row r="131" spans="3:4" x14ac:dyDescent="0.3">
      <c r="C131" s="85">
        <v>1031</v>
      </c>
      <c r="D131" s="85" t="str">
        <f>'Semaine P1 30 old'!D131</f>
        <v>L</v>
      </c>
    </row>
    <row r="132" spans="3:4" x14ac:dyDescent="0.3">
      <c r="C132" s="85">
        <v>1032</v>
      </c>
      <c r="D132" s="85" t="str">
        <f>'Semaine P1 30 old'!D132</f>
        <v>L</v>
      </c>
    </row>
    <row r="133" spans="3:4" x14ac:dyDescent="0.3">
      <c r="C133" s="85">
        <v>1033</v>
      </c>
      <c r="D133" s="85" t="str">
        <f>'Semaine P1 30 old'!D133</f>
        <v>L</v>
      </c>
    </row>
    <row r="155" spans="1:10" x14ac:dyDescent="0.3">
      <c r="A155" s="90"/>
      <c r="B155" s="90"/>
      <c r="C155" s="90"/>
      <c r="D155" s="90"/>
      <c r="E155" s="90"/>
      <c r="F155" s="90"/>
      <c r="G155" s="90"/>
      <c r="H155" s="90"/>
      <c r="I155" s="90"/>
      <c r="J155" s="90"/>
    </row>
    <row r="156" spans="1:10" x14ac:dyDescent="0.3">
      <c r="A156" s="90"/>
      <c r="B156" s="90"/>
      <c r="C156" s="90"/>
      <c r="D156" s="90"/>
      <c r="E156" s="90"/>
      <c r="F156" s="90"/>
      <c r="G156" s="90"/>
      <c r="H156" s="90"/>
      <c r="I156" s="90"/>
      <c r="J156" s="90"/>
    </row>
    <row r="157" spans="1:10" x14ac:dyDescent="0.3">
      <c r="A157" s="90"/>
      <c r="B157" s="90"/>
      <c r="C157" s="90"/>
      <c r="D157" s="90"/>
      <c r="E157" s="90"/>
      <c r="F157" s="90"/>
      <c r="G157" s="90"/>
      <c r="H157" s="90"/>
      <c r="I157" s="90"/>
      <c r="J157" s="90"/>
    </row>
    <row r="158" spans="1:10" x14ac:dyDescent="0.3">
      <c r="A158" s="90"/>
      <c r="B158" s="90"/>
      <c r="C158" s="90"/>
      <c r="D158" s="90"/>
      <c r="E158" s="90"/>
      <c r="F158" s="90"/>
      <c r="G158" s="90"/>
      <c r="H158" s="90"/>
      <c r="I158" s="90"/>
      <c r="J158" s="90"/>
    </row>
    <row r="159" spans="1:10" x14ac:dyDescent="0.3">
      <c r="A159" s="90"/>
      <c r="B159" s="90"/>
      <c r="C159" s="90"/>
      <c r="D159" s="90"/>
      <c r="E159" s="90"/>
      <c r="F159" s="90"/>
      <c r="G159" s="90"/>
      <c r="H159" s="90"/>
      <c r="I159" s="90"/>
      <c r="J159" s="90"/>
    </row>
    <row r="160" spans="1:10" x14ac:dyDescent="0.3">
      <c r="A160" s="90"/>
      <c r="B160" s="90"/>
      <c r="C160" s="90"/>
      <c r="D160" s="90"/>
      <c r="E160" s="90"/>
      <c r="F160" s="90"/>
      <c r="G160" s="90"/>
      <c r="H160" s="90"/>
      <c r="I160" s="90"/>
      <c r="J160" s="90"/>
    </row>
    <row r="161" spans="1:10" x14ac:dyDescent="0.3">
      <c r="A161" s="90"/>
      <c r="B161" s="90"/>
      <c r="C161" s="90"/>
      <c r="D161" s="90"/>
      <c r="E161" s="90"/>
      <c r="F161" s="90"/>
      <c r="G161" s="90"/>
      <c r="H161" s="90"/>
      <c r="I161" s="90"/>
      <c r="J161" s="90"/>
    </row>
    <row r="162" spans="1:10" x14ac:dyDescent="0.3">
      <c r="A162" s="90"/>
      <c r="B162" s="90"/>
      <c r="C162" s="90"/>
      <c r="D162" s="90"/>
      <c r="E162" s="90"/>
      <c r="F162" s="90"/>
      <c r="G162" s="90"/>
      <c r="H162" s="90"/>
      <c r="I162" s="90"/>
      <c r="J162" s="90"/>
    </row>
    <row r="163" spans="1:10" x14ac:dyDescent="0.3">
      <c r="A163" s="90"/>
      <c r="B163" s="90"/>
      <c r="C163" s="90"/>
      <c r="D163" s="90"/>
      <c r="E163" s="90"/>
      <c r="F163" s="90"/>
      <c r="G163" s="90"/>
      <c r="H163" s="90"/>
      <c r="I163" s="90"/>
      <c r="J163" s="90"/>
    </row>
    <row r="164" spans="1:10" x14ac:dyDescent="0.3">
      <c r="A164" s="90"/>
      <c r="B164" s="90"/>
      <c r="C164" s="90"/>
      <c r="D164" s="90"/>
      <c r="E164" s="90"/>
      <c r="F164" s="90"/>
      <c r="G164" s="90"/>
      <c r="H164" s="90"/>
      <c r="I164" s="90"/>
      <c r="J164" s="90"/>
    </row>
    <row r="165" spans="1:10" x14ac:dyDescent="0.3">
      <c r="A165" s="90"/>
      <c r="B165" s="90"/>
      <c r="C165" s="90"/>
      <c r="D165" s="90"/>
      <c r="E165" s="90"/>
      <c r="F165" s="90"/>
      <c r="G165" s="90"/>
      <c r="H165" s="90"/>
      <c r="I165" s="90"/>
      <c r="J165" s="90"/>
    </row>
    <row r="166" spans="1:10" x14ac:dyDescent="0.3">
      <c r="A166" s="90"/>
      <c r="B166" s="90"/>
      <c r="C166" s="90"/>
      <c r="D166" s="90"/>
      <c r="E166" s="90"/>
      <c r="F166" s="90"/>
      <c r="G166" s="90"/>
      <c r="H166" s="90"/>
      <c r="I166" s="90"/>
      <c r="J166" s="90"/>
    </row>
    <row r="167" spans="1:10" x14ac:dyDescent="0.3">
      <c r="A167" s="90"/>
      <c r="B167" s="90"/>
      <c r="C167" s="90"/>
      <c r="D167" s="90"/>
      <c r="E167" s="90"/>
      <c r="F167" s="90"/>
      <c r="G167" s="90"/>
      <c r="H167" s="90"/>
      <c r="I167" s="90"/>
      <c r="J167" s="90"/>
    </row>
    <row r="168" spans="1:10" x14ac:dyDescent="0.3">
      <c r="A168" s="90"/>
      <c r="B168" s="90"/>
      <c r="C168" s="90"/>
      <c r="D168" s="90"/>
      <c r="E168" s="90"/>
      <c r="F168" s="90"/>
      <c r="G168" s="90"/>
      <c r="H168" s="90"/>
      <c r="I168" s="90"/>
      <c r="J168" s="90"/>
    </row>
    <row r="169" spans="1:10" x14ac:dyDescent="0.3">
      <c r="A169" s="90"/>
      <c r="B169" s="90"/>
      <c r="C169" s="90"/>
      <c r="D169" s="90"/>
      <c r="E169" s="90"/>
      <c r="F169" s="90"/>
      <c r="G169" s="90"/>
      <c r="H169" s="90"/>
      <c r="I169" s="90"/>
      <c r="J169" s="90"/>
    </row>
    <row r="170" spans="1:10" x14ac:dyDescent="0.3">
      <c r="A170" s="90"/>
      <c r="B170" s="90"/>
      <c r="C170" s="90"/>
      <c r="D170" s="90"/>
      <c r="E170" s="90"/>
      <c r="F170" s="90"/>
      <c r="G170" s="90"/>
      <c r="H170" s="90"/>
      <c r="I170" s="90"/>
      <c r="J170" s="90"/>
    </row>
    <row r="171" spans="1:10" x14ac:dyDescent="0.3">
      <c r="A171" s="90"/>
      <c r="B171" s="90"/>
      <c r="C171" s="90"/>
      <c r="D171" s="90"/>
      <c r="E171" s="90"/>
      <c r="F171" s="90"/>
      <c r="G171" s="90"/>
      <c r="H171" s="90"/>
      <c r="I171" s="90"/>
      <c r="J171" s="90"/>
    </row>
    <row r="172" spans="1:10" x14ac:dyDescent="0.3">
      <c r="A172" s="90"/>
      <c r="B172" s="90"/>
      <c r="C172" s="90"/>
      <c r="D172" s="90"/>
      <c r="E172" s="90"/>
      <c r="F172" s="90"/>
      <c r="G172" s="90"/>
      <c r="H172" s="90"/>
      <c r="I172" s="90"/>
      <c r="J172" s="90"/>
    </row>
    <row r="173" spans="1:10" x14ac:dyDescent="0.3">
      <c r="A173" s="90"/>
      <c r="B173" s="90"/>
      <c r="C173" s="90"/>
      <c r="D173" s="90"/>
      <c r="E173" s="90"/>
      <c r="F173" s="90"/>
      <c r="G173" s="90"/>
      <c r="H173" s="90"/>
      <c r="I173" s="90"/>
      <c r="J173" s="90"/>
    </row>
    <row r="174" spans="1:10" x14ac:dyDescent="0.3">
      <c r="A174" s="90"/>
      <c r="B174" s="90"/>
      <c r="C174" s="90"/>
      <c r="D174" s="90"/>
      <c r="E174" s="90"/>
      <c r="F174" s="90"/>
      <c r="G174" s="90"/>
      <c r="H174" s="90"/>
      <c r="I174" s="90"/>
      <c r="J174" s="90"/>
    </row>
    <row r="175" spans="1:10" x14ac:dyDescent="0.3">
      <c r="A175" s="90"/>
      <c r="B175" s="90"/>
      <c r="C175" s="90"/>
      <c r="D175" s="90"/>
      <c r="E175" s="90"/>
      <c r="F175" s="90"/>
      <c r="G175" s="90"/>
      <c r="H175" s="90"/>
      <c r="I175" s="90"/>
      <c r="J175" s="90"/>
    </row>
    <row r="176" spans="1:10" x14ac:dyDescent="0.3">
      <c r="A176" s="90"/>
      <c r="B176" s="90"/>
      <c r="C176" s="90"/>
      <c r="D176" s="90"/>
      <c r="E176" s="90"/>
      <c r="F176" s="90"/>
      <c r="G176" s="90"/>
      <c r="H176" s="90"/>
      <c r="I176" s="90"/>
      <c r="J176" s="90"/>
    </row>
    <row r="177" spans="1:10" x14ac:dyDescent="0.3">
      <c r="A177" s="90"/>
      <c r="B177" s="90"/>
      <c r="C177" s="90"/>
      <c r="D177" s="90"/>
      <c r="E177" s="90"/>
      <c r="F177" s="90"/>
      <c r="G177" s="90"/>
      <c r="H177" s="90"/>
      <c r="I177" s="90"/>
      <c r="J177" s="90"/>
    </row>
    <row r="178" spans="1:10" x14ac:dyDescent="0.3">
      <c r="A178" s="90"/>
      <c r="B178" s="90"/>
      <c r="C178" s="90"/>
      <c r="D178" s="90"/>
      <c r="E178" s="90"/>
      <c r="F178" s="90"/>
      <c r="G178" s="90"/>
      <c r="H178" s="90"/>
      <c r="I178" s="90"/>
      <c r="J178" s="90"/>
    </row>
    <row r="179" spans="1:10" x14ac:dyDescent="0.3">
      <c r="A179" s="90"/>
      <c r="B179" s="90"/>
      <c r="C179" s="90"/>
      <c r="D179" s="90"/>
      <c r="E179" s="90"/>
      <c r="F179" s="90"/>
      <c r="G179" s="90"/>
      <c r="H179" s="90"/>
      <c r="I179" s="90"/>
      <c r="J179" s="90"/>
    </row>
    <row r="180" spans="1:10" x14ac:dyDescent="0.3">
      <c r="A180" s="90"/>
      <c r="B180" s="90"/>
      <c r="C180" s="90"/>
      <c r="D180" s="90"/>
      <c r="E180" s="90"/>
      <c r="F180" s="90"/>
      <c r="G180" s="90"/>
      <c r="H180" s="90"/>
      <c r="I180" s="90"/>
      <c r="J180" s="90"/>
    </row>
    <row r="181" spans="1:10" x14ac:dyDescent="0.3">
      <c r="A181" s="90"/>
      <c r="B181" s="90"/>
      <c r="C181" s="90"/>
      <c r="D181" s="90"/>
      <c r="E181" s="90"/>
      <c r="F181" s="90"/>
      <c r="G181" s="90"/>
      <c r="H181" s="90"/>
      <c r="I181" s="90"/>
      <c r="J181" s="90"/>
    </row>
    <row r="182" spans="1:10" x14ac:dyDescent="0.3">
      <c r="A182" s="90"/>
      <c r="B182" s="90"/>
      <c r="C182" s="90"/>
      <c r="D182" s="90"/>
      <c r="E182" s="90"/>
      <c r="F182" s="90"/>
      <c r="G182" s="90"/>
      <c r="H182" s="90"/>
      <c r="I182" s="90"/>
      <c r="J182" s="90"/>
    </row>
    <row r="183" spans="1:10" x14ac:dyDescent="0.3">
      <c r="A183" s="90"/>
      <c r="B183" s="90"/>
      <c r="C183" s="90"/>
      <c r="D183" s="90"/>
      <c r="E183" s="90"/>
      <c r="F183" s="90"/>
      <c r="G183" s="90"/>
      <c r="H183" s="90"/>
      <c r="I183" s="90"/>
      <c r="J183" s="90"/>
    </row>
    <row r="184" spans="1:10" x14ac:dyDescent="0.3">
      <c r="A184" s="90"/>
      <c r="B184" s="90"/>
      <c r="C184" s="90"/>
      <c r="D184" s="90"/>
      <c r="E184" s="90"/>
      <c r="F184" s="90"/>
      <c r="G184" s="90"/>
      <c r="H184" s="90"/>
      <c r="I184" s="90"/>
      <c r="J184" s="90"/>
    </row>
    <row r="185" spans="1:10" x14ac:dyDescent="0.3">
      <c r="A185" s="90"/>
      <c r="B185" s="90"/>
      <c r="C185" s="90"/>
      <c r="D185" s="90"/>
      <c r="E185" s="90"/>
      <c r="F185" s="90"/>
      <c r="G185" s="90"/>
      <c r="H185" s="90"/>
      <c r="I185" s="90"/>
      <c r="J185" s="90"/>
    </row>
    <row r="186" spans="1:10" x14ac:dyDescent="0.3">
      <c r="A186" s="90"/>
      <c r="B186" s="90"/>
      <c r="C186" s="90"/>
      <c r="D186" s="90"/>
      <c r="E186" s="90"/>
      <c r="F186" s="90"/>
      <c r="G186" s="90"/>
      <c r="H186" s="90"/>
      <c r="I186" s="90"/>
      <c r="J186" s="90"/>
    </row>
    <row r="187" spans="1:10" x14ac:dyDescent="0.3">
      <c r="A187" s="90"/>
      <c r="B187" s="90"/>
      <c r="C187" s="90"/>
      <c r="D187" s="90"/>
      <c r="E187" s="90"/>
      <c r="F187" s="90"/>
      <c r="G187" s="90"/>
      <c r="H187" s="90"/>
      <c r="I187" s="90"/>
      <c r="J187" s="90"/>
    </row>
    <row r="188" spans="1:10" x14ac:dyDescent="0.3">
      <c r="A188" s="90"/>
      <c r="B188" s="90"/>
      <c r="C188" s="90"/>
      <c r="D188" s="90"/>
      <c r="E188" s="90"/>
      <c r="F188" s="90"/>
      <c r="G188" s="90"/>
      <c r="H188" s="90"/>
      <c r="I188" s="90"/>
      <c r="J188" s="90"/>
    </row>
    <row r="189" spans="1:10" x14ac:dyDescent="0.3">
      <c r="A189" s="90"/>
      <c r="B189" s="90"/>
      <c r="C189" s="90"/>
      <c r="D189" s="90"/>
      <c r="E189" s="90"/>
      <c r="F189" s="90"/>
      <c r="G189" s="90"/>
      <c r="H189" s="90"/>
      <c r="I189" s="90"/>
      <c r="J189" s="90"/>
    </row>
    <row r="190" spans="1:10" x14ac:dyDescent="0.3">
      <c r="A190" s="90"/>
      <c r="B190" s="90"/>
      <c r="C190" s="90"/>
      <c r="D190" s="90"/>
      <c r="E190" s="90"/>
      <c r="F190" s="90"/>
      <c r="G190" s="90"/>
      <c r="H190" s="90"/>
      <c r="I190" s="90"/>
      <c r="J190" s="90"/>
    </row>
    <row r="191" spans="1:10" x14ac:dyDescent="0.3">
      <c r="A191" s="90"/>
      <c r="B191" s="90"/>
      <c r="C191" s="90"/>
      <c r="D191" s="90"/>
      <c r="E191" s="90"/>
      <c r="F191" s="90"/>
      <c r="G191" s="90"/>
      <c r="H191" s="90"/>
      <c r="I191" s="90"/>
      <c r="J191" s="90"/>
    </row>
    <row r="192" spans="1:10" x14ac:dyDescent="0.3">
      <c r="A192" s="90"/>
      <c r="B192" s="90"/>
      <c r="C192" s="90"/>
      <c r="D192" s="90"/>
      <c r="E192" s="90"/>
      <c r="F192" s="90"/>
      <c r="G192" s="90"/>
      <c r="H192" s="90"/>
      <c r="I192" s="90"/>
      <c r="J192" s="90"/>
    </row>
    <row r="193" spans="1:10" x14ac:dyDescent="0.3">
      <c r="A193" s="90"/>
      <c r="B193" s="90"/>
      <c r="C193" s="90"/>
      <c r="D193" s="90"/>
      <c r="E193" s="90"/>
      <c r="F193" s="90"/>
      <c r="G193" s="90"/>
      <c r="H193" s="90"/>
      <c r="I193" s="90"/>
      <c r="J193" s="90"/>
    </row>
    <row r="194" spans="1:10" x14ac:dyDescent="0.3">
      <c r="A194" s="90"/>
      <c r="B194" s="90"/>
      <c r="C194" s="90"/>
      <c r="D194" s="90"/>
      <c r="E194" s="90"/>
      <c r="F194" s="90"/>
      <c r="G194" s="90"/>
      <c r="H194" s="90"/>
      <c r="I194" s="90"/>
      <c r="J194" s="90"/>
    </row>
    <row r="195" spans="1:10" x14ac:dyDescent="0.3">
      <c r="A195" s="90"/>
      <c r="B195" s="90"/>
      <c r="C195" s="90"/>
      <c r="D195" s="90"/>
      <c r="E195" s="90"/>
      <c r="F195" s="90"/>
      <c r="G195" s="90"/>
      <c r="H195" s="90"/>
      <c r="I195" s="90"/>
      <c r="J195" s="90"/>
    </row>
    <row r="196" spans="1:10" x14ac:dyDescent="0.3">
      <c r="A196" s="90"/>
      <c r="B196" s="90"/>
      <c r="C196" s="90"/>
      <c r="D196" s="90"/>
      <c r="E196" s="90"/>
      <c r="F196" s="90"/>
      <c r="G196" s="90"/>
      <c r="H196" s="90"/>
      <c r="I196" s="90"/>
      <c r="J196" s="90"/>
    </row>
    <row r="197" spans="1:10" x14ac:dyDescent="0.3">
      <c r="A197" s="90"/>
      <c r="B197" s="90"/>
      <c r="C197" s="90"/>
      <c r="D197" s="90"/>
      <c r="E197" s="90"/>
      <c r="F197" s="90"/>
      <c r="G197" s="90"/>
      <c r="H197" s="90"/>
      <c r="I197" s="90"/>
      <c r="J197" s="90"/>
    </row>
    <row r="198" spans="1:10" x14ac:dyDescent="0.3">
      <c r="A198" s="90"/>
      <c r="B198" s="90"/>
      <c r="C198" s="90"/>
      <c r="D198" s="90"/>
      <c r="E198" s="90"/>
      <c r="F198" s="90"/>
      <c r="G198" s="90"/>
      <c r="H198" s="90"/>
      <c r="I198" s="90"/>
      <c r="J198" s="90"/>
    </row>
    <row r="199" spans="1:10" x14ac:dyDescent="0.3">
      <c r="A199" s="90"/>
      <c r="B199" s="90"/>
      <c r="C199" s="90"/>
      <c r="D199" s="90"/>
      <c r="E199" s="90"/>
      <c r="F199" s="90"/>
      <c r="G199" s="90"/>
      <c r="H199" s="90"/>
      <c r="I199" s="90"/>
      <c r="J199" s="90"/>
    </row>
    <row r="200" spans="1:10" x14ac:dyDescent="0.3">
      <c r="A200" s="90"/>
      <c r="B200" s="90"/>
      <c r="C200" s="90"/>
      <c r="D200" s="90"/>
      <c r="E200" s="90"/>
      <c r="F200" s="90"/>
      <c r="G200" s="90"/>
      <c r="H200" s="90"/>
      <c r="I200" s="90"/>
      <c r="J200" s="90"/>
    </row>
    <row r="201" spans="1:10" x14ac:dyDescent="0.3">
      <c r="A201" s="90"/>
      <c r="B201" s="90"/>
      <c r="C201" s="90"/>
      <c r="D201" s="90"/>
      <c r="E201" s="90"/>
      <c r="F201" s="90"/>
      <c r="G201" s="90"/>
      <c r="H201" s="90"/>
      <c r="I201" s="90"/>
      <c r="J201" s="90"/>
    </row>
    <row r="202" spans="1:10" x14ac:dyDescent="0.3">
      <c r="A202" s="90"/>
      <c r="B202" s="90"/>
      <c r="C202" s="90"/>
      <c r="D202" s="90"/>
      <c r="E202" s="90"/>
      <c r="F202" s="90"/>
      <c r="G202" s="90"/>
      <c r="H202" s="90"/>
      <c r="I202" s="90"/>
      <c r="J202" s="90"/>
    </row>
    <row r="203" spans="1:10" x14ac:dyDescent="0.3">
      <c r="A203" s="90"/>
      <c r="B203" s="90"/>
      <c r="C203" s="90"/>
      <c r="D203" s="90"/>
      <c r="E203" s="90"/>
      <c r="F203" s="90"/>
      <c r="G203" s="90"/>
      <c r="H203" s="90"/>
      <c r="I203" s="90"/>
      <c r="J203" s="90"/>
    </row>
    <row r="204" spans="1:10" x14ac:dyDescent="0.3">
      <c r="A204" s="90"/>
      <c r="B204" s="90"/>
      <c r="C204" s="90"/>
      <c r="D204" s="90"/>
      <c r="E204" s="90"/>
      <c r="F204" s="90"/>
      <c r="G204" s="90"/>
      <c r="H204" s="90"/>
      <c r="I204" s="90"/>
      <c r="J204" s="90"/>
    </row>
    <row r="205" spans="1:10" x14ac:dyDescent="0.3">
      <c r="A205" s="90"/>
      <c r="B205" s="90"/>
      <c r="C205" s="90"/>
      <c r="D205" s="90"/>
      <c r="E205" s="90"/>
      <c r="F205" s="90"/>
      <c r="G205" s="90"/>
      <c r="H205" s="90"/>
      <c r="I205" s="90"/>
      <c r="J205" s="90"/>
    </row>
    <row r="206" spans="1:10" x14ac:dyDescent="0.3">
      <c r="A206" s="90"/>
      <c r="B206" s="90"/>
      <c r="C206" s="90"/>
      <c r="D206" s="90"/>
      <c r="E206" s="90"/>
      <c r="F206" s="90"/>
      <c r="G206" s="90"/>
      <c r="H206" s="90"/>
      <c r="I206" s="90"/>
      <c r="J206" s="90"/>
    </row>
    <row r="207" spans="1:10" x14ac:dyDescent="0.3">
      <c r="A207" s="90"/>
      <c r="B207" s="90"/>
      <c r="C207" s="90"/>
      <c r="D207" s="90"/>
      <c r="E207" s="90"/>
      <c r="F207" s="90"/>
      <c r="G207" s="90"/>
      <c r="H207" s="90"/>
      <c r="I207" s="90"/>
      <c r="J207" s="90"/>
    </row>
    <row r="208" spans="1:10" x14ac:dyDescent="0.3">
      <c r="A208" s="90"/>
      <c r="B208" s="90"/>
      <c r="C208" s="90"/>
      <c r="D208" s="90"/>
      <c r="E208" s="90"/>
      <c r="F208" s="90"/>
      <c r="G208" s="90"/>
      <c r="H208" s="90"/>
      <c r="I208" s="90"/>
      <c r="J208" s="90"/>
    </row>
    <row r="209" spans="1:10" x14ac:dyDescent="0.3">
      <c r="A209" s="90"/>
      <c r="B209" s="90"/>
      <c r="C209" s="90"/>
      <c r="D209" s="90"/>
      <c r="E209" s="90"/>
      <c r="F209" s="90"/>
      <c r="G209" s="90"/>
      <c r="H209" s="90"/>
      <c r="I209" s="90"/>
      <c r="J209" s="90"/>
    </row>
    <row r="210" spans="1:10" x14ac:dyDescent="0.3">
      <c r="A210" s="90"/>
      <c r="B210" s="90"/>
      <c r="C210" s="90"/>
      <c r="D210" s="90"/>
      <c r="E210" s="90"/>
      <c r="F210" s="90"/>
      <c r="G210" s="90"/>
      <c r="H210" s="90"/>
      <c r="I210" s="90"/>
      <c r="J210" s="90"/>
    </row>
    <row r="211" spans="1:10" x14ac:dyDescent="0.3">
      <c r="A211" s="90"/>
      <c r="B211" s="90"/>
      <c r="C211" s="90"/>
      <c r="D211" s="90"/>
      <c r="E211" s="90"/>
      <c r="F211" s="90"/>
      <c r="G211" s="90"/>
      <c r="H211" s="90"/>
      <c r="I211" s="90"/>
      <c r="J211" s="90"/>
    </row>
    <row r="212" spans="1:10" x14ac:dyDescent="0.3">
      <c r="A212" s="90"/>
      <c r="B212" s="90"/>
      <c r="C212" s="90"/>
      <c r="D212" s="90"/>
      <c r="E212" s="90"/>
      <c r="F212" s="90"/>
      <c r="G212" s="90"/>
      <c r="H212" s="90"/>
      <c r="I212" s="90"/>
      <c r="J212" s="90"/>
    </row>
    <row r="213" spans="1:10" x14ac:dyDescent="0.3">
      <c r="A213" s="90"/>
      <c r="B213" s="90"/>
      <c r="C213" s="90"/>
      <c r="D213" s="90"/>
      <c r="E213" s="90"/>
      <c r="F213" s="90"/>
      <c r="G213" s="90"/>
      <c r="H213" s="90"/>
      <c r="I213" s="90"/>
      <c r="J213" s="90"/>
    </row>
    <row r="214" spans="1:10" x14ac:dyDescent="0.3">
      <c r="A214" s="90"/>
      <c r="B214" s="90"/>
      <c r="C214" s="90"/>
      <c r="D214" s="90"/>
      <c r="E214" s="90"/>
      <c r="F214" s="90"/>
      <c r="G214" s="90"/>
      <c r="H214" s="90"/>
      <c r="I214" s="90"/>
      <c r="J214" s="90"/>
    </row>
    <row r="215" spans="1:10" x14ac:dyDescent="0.3">
      <c r="A215" s="90"/>
      <c r="B215" s="90"/>
      <c r="C215" s="90"/>
      <c r="D215" s="90"/>
      <c r="E215" s="90"/>
      <c r="F215" s="90"/>
      <c r="G215" s="90"/>
      <c r="H215" s="90"/>
      <c r="I215" s="90"/>
      <c r="J215" s="90"/>
    </row>
    <row r="216" spans="1:10" x14ac:dyDescent="0.3">
      <c r="A216" s="90"/>
      <c r="B216" s="90"/>
      <c r="C216" s="90"/>
      <c r="D216" s="90"/>
      <c r="E216" s="90"/>
      <c r="F216" s="90"/>
      <c r="G216" s="90"/>
      <c r="H216" s="90"/>
      <c r="I216" s="90"/>
      <c r="J216" s="90"/>
    </row>
    <row r="217" spans="1:10" x14ac:dyDescent="0.3">
      <c r="A217" s="90"/>
      <c r="B217" s="90"/>
      <c r="C217" s="90"/>
      <c r="D217" s="90"/>
      <c r="E217" s="90"/>
      <c r="F217" s="90"/>
      <c r="G217" s="90"/>
      <c r="H217" s="90"/>
      <c r="I217" s="90"/>
      <c r="J217" s="90"/>
    </row>
    <row r="218" spans="1:10" x14ac:dyDescent="0.3">
      <c r="A218" s="90"/>
      <c r="B218" s="90"/>
      <c r="C218" s="90"/>
      <c r="D218" s="90"/>
      <c r="E218" s="90"/>
      <c r="F218" s="90"/>
      <c r="G218" s="90"/>
      <c r="H218" s="90"/>
      <c r="I218" s="90"/>
      <c r="J218" s="90"/>
    </row>
    <row r="219" spans="1:10" x14ac:dyDescent="0.3">
      <c r="A219" s="90"/>
      <c r="B219" s="90"/>
      <c r="C219" s="90"/>
      <c r="D219" s="90"/>
      <c r="E219" s="90"/>
      <c r="F219" s="90"/>
      <c r="G219" s="90"/>
      <c r="H219" s="90"/>
      <c r="I219" s="90"/>
      <c r="J219" s="90"/>
    </row>
    <row r="220" spans="1:10" x14ac:dyDescent="0.3">
      <c r="A220" s="90"/>
      <c r="B220" s="90"/>
      <c r="C220" s="90"/>
      <c r="D220" s="90"/>
      <c r="E220" s="90"/>
      <c r="F220" s="90"/>
      <c r="G220" s="90"/>
      <c r="H220" s="90"/>
      <c r="I220" s="90"/>
      <c r="J220" s="90"/>
    </row>
    <row r="221" spans="1:10" x14ac:dyDescent="0.3">
      <c r="A221" s="90"/>
      <c r="B221" s="90"/>
      <c r="C221" s="90"/>
      <c r="D221" s="90"/>
      <c r="E221" s="90"/>
      <c r="F221" s="90"/>
      <c r="G221" s="90"/>
      <c r="H221" s="90"/>
      <c r="I221" s="90"/>
      <c r="J221" s="90"/>
    </row>
    <row r="222" spans="1:10" x14ac:dyDescent="0.3">
      <c r="A222" s="90"/>
      <c r="B222" s="90"/>
      <c r="C222" s="90"/>
      <c r="D222" s="90"/>
      <c r="E222" s="90"/>
      <c r="F222" s="90"/>
      <c r="G222" s="90"/>
      <c r="H222" s="90"/>
      <c r="I222" s="90"/>
      <c r="J222" s="90"/>
    </row>
    <row r="223" spans="1:10" x14ac:dyDescent="0.3">
      <c r="A223" s="90"/>
      <c r="B223" s="90"/>
      <c r="C223" s="90"/>
      <c r="D223" s="90"/>
      <c r="E223" s="90"/>
      <c r="F223" s="90"/>
      <c r="G223" s="90"/>
      <c r="H223" s="90"/>
      <c r="I223" s="90"/>
      <c r="J223" s="90"/>
    </row>
    <row r="224" spans="1:10" x14ac:dyDescent="0.3">
      <c r="A224" s="90"/>
      <c r="B224" s="90"/>
      <c r="C224" s="90"/>
      <c r="D224" s="90"/>
      <c r="E224" s="90"/>
      <c r="F224" s="90"/>
      <c r="G224" s="90"/>
      <c r="H224" s="90"/>
      <c r="I224" s="90"/>
      <c r="J224" s="90"/>
    </row>
    <row r="225" spans="1:10" x14ac:dyDescent="0.3">
      <c r="A225" s="90"/>
      <c r="B225" s="90"/>
      <c r="C225" s="90"/>
      <c r="D225" s="90"/>
      <c r="E225" s="90"/>
      <c r="F225" s="90"/>
      <c r="G225" s="90"/>
      <c r="H225" s="90"/>
      <c r="I225" s="90"/>
      <c r="J225" s="90"/>
    </row>
    <row r="226" spans="1:10" x14ac:dyDescent="0.3">
      <c r="A226" s="90"/>
      <c r="B226" s="90"/>
      <c r="C226" s="90"/>
      <c r="D226" s="90"/>
      <c r="E226" s="90"/>
      <c r="F226" s="90"/>
      <c r="G226" s="90"/>
      <c r="H226" s="90"/>
      <c r="I226" s="90"/>
      <c r="J226" s="90"/>
    </row>
    <row r="227" spans="1:10" x14ac:dyDescent="0.3">
      <c r="A227" s="90"/>
      <c r="B227" s="90"/>
      <c r="C227" s="90"/>
      <c r="D227" s="90"/>
      <c r="E227" s="90"/>
      <c r="F227" s="90"/>
      <c r="G227" s="90"/>
      <c r="H227" s="90"/>
      <c r="I227" s="90"/>
      <c r="J227" s="90"/>
    </row>
    <row r="228" spans="1:10" x14ac:dyDescent="0.3">
      <c r="A228" s="90"/>
      <c r="B228" s="90"/>
      <c r="C228" s="90"/>
      <c r="D228" s="90"/>
      <c r="E228" s="90"/>
      <c r="F228" s="90"/>
      <c r="G228" s="90"/>
      <c r="H228" s="90"/>
      <c r="I228" s="90"/>
      <c r="J228" s="90"/>
    </row>
    <row r="229" spans="1:10" x14ac:dyDescent="0.3">
      <c r="A229" s="90"/>
      <c r="B229" s="90"/>
      <c r="C229" s="90"/>
      <c r="D229" s="90"/>
      <c r="E229" s="90"/>
      <c r="F229" s="90"/>
      <c r="G229" s="90"/>
      <c r="H229" s="90"/>
      <c r="I229" s="90"/>
      <c r="J229" s="90"/>
    </row>
    <row r="230" spans="1:10" x14ac:dyDescent="0.3">
      <c r="A230" s="90"/>
      <c r="B230" s="90"/>
      <c r="C230" s="90"/>
      <c r="D230" s="90"/>
      <c r="E230" s="90"/>
      <c r="F230" s="90"/>
      <c r="G230" s="90"/>
      <c r="H230" s="90"/>
      <c r="I230" s="90"/>
      <c r="J230" s="90"/>
    </row>
    <row r="231" spans="1:10" x14ac:dyDescent="0.3">
      <c r="A231" s="90"/>
      <c r="B231" s="90"/>
      <c r="C231" s="90"/>
      <c r="D231" s="90"/>
      <c r="E231" s="90"/>
      <c r="F231" s="90"/>
      <c r="G231" s="90"/>
      <c r="H231" s="90"/>
      <c r="I231" s="90"/>
      <c r="J231" s="90"/>
    </row>
    <row r="232" spans="1:10" x14ac:dyDescent="0.3">
      <c r="A232" s="90"/>
      <c r="B232" s="90"/>
      <c r="C232" s="90"/>
      <c r="D232" s="90"/>
      <c r="E232" s="90"/>
      <c r="F232" s="90"/>
      <c r="G232" s="90"/>
      <c r="H232" s="90"/>
      <c r="I232" s="90"/>
      <c r="J232" s="90"/>
    </row>
    <row r="233" spans="1:10" x14ac:dyDescent="0.3">
      <c r="A233" s="90"/>
      <c r="B233" s="90"/>
      <c r="C233" s="90"/>
      <c r="D233" s="90"/>
      <c r="E233" s="90"/>
      <c r="F233" s="90"/>
      <c r="G233" s="90"/>
      <c r="H233" s="90"/>
      <c r="I233" s="90"/>
      <c r="J233" s="90"/>
    </row>
    <row r="234" spans="1:10" x14ac:dyDescent="0.3">
      <c r="A234" s="90"/>
      <c r="B234" s="90"/>
      <c r="C234" s="90"/>
      <c r="D234" s="90"/>
      <c r="E234" s="90"/>
      <c r="F234" s="90"/>
      <c r="G234" s="90"/>
      <c r="H234" s="90"/>
      <c r="I234" s="90"/>
      <c r="J234" s="90"/>
    </row>
    <row r="235" spans="1:10" x14ac:dyDescent="0.3">
      <c r="A235" s="90"/>
      <c r="B235" s="90"/>
      <c r="C235" s="90"/>
      <c r="D235" s="90"/>
      <c r="E235" s="90"/>
      <c r="F235" s="90"/>
      <c r="G235" s="90"/>
      <c r="H235" s="90"/>
      <c r="I235" s="90"/>
      <c r="J235" s="90"/>
    </row>
    <row r="236" spans="1:10" x14ac:dyDescent="0.3">
      <c r="A236" s="90"/>
      <c r="B236" s="90"/>
      <c r="C236" s="90"/>
      <c r="D236" s="90"/>
      <c r="E236" s="90"/>
      <c r="F236" s="90"/>
      <c r="G236" s="90"/>
      <c r="H236" s="90"/>
      <c r="I236" s="90"/>
      <c r="J236" s="90"/>
    </row>
    <row r="237" spans="1:10" x14ac:dyDescent="0.3">
      <c r="A237" s="90"/>
      <c r="B237" s="90"/>
      <c r="C237" s="90"/>
      <c r="D237" s="90"/>
      <c r="E237" s="90"/>
      <c r="F237" s="90"/>
      <c r="G237" s="90"/>
      <c r="H237" s="90"/>
      <c r="I237" s="90"/>
      <c r="J237" s="90"/>
    </row>
    <row r="238" spans="1:10" x14ac:dyDescent="0.3">
      <c r="A238" s="90"/>
      <c r="B238" s="90"/>
      <c r="C238" s="90"/>
      <c r="D238" s="90"/>
      <c r="E238" s="90"/>
      <c r="F238" s="90"/>
      <c r="G238" s="90"/>
      <c r="H238" s="90"/>
      <c r="I238" s="90"/>
      <c r="J238" s="90"/>
    </row>
    <row r="239" spans="1:10" x14ac:dyDescent="0.3">
      <c r="A239" s="90"/>
      <c r="B239" s="90"/>
      <c r="C239" s="90"/>
      <c r="D239" s="90"/>
      <c r="E239" s="90"/>
      <c r="F239" s="90"/>
      <c r="G239" s="90"/>
      <c r="H239" s="90"/>
      <c r="I239" s="90"/>
      <c r="J239" s="90"/>
    </row>
    <row r="240" spans="1:10" x14ac:dyDescent="0.3">
      <c r="A240" s="90"/>
      <c r="B240" s="90"/>
      <c r="C240" s="90"/>
      <c r="D240" s="90"/>
      <c r="E240" s="90"/>
      <c r="F240" s="90"/>
      <c r="G240" s="90"/>
      <c r="H240" s="90"/>
      <c r="I240" s="90"/>
      <c r="J240" s="90"/>
    </row>
    <row r="241" spans="1:10" x14ac:dyDescent="0.3">
      <c r="A241" s="90"/>
      <c r="B241" s="90"/>
      <c r="C241" s="90"/>
      <c r="D241" s="90"/>
      <c r="E241" s="90"/>
      <c r="F241" s="90"/>
      <c r="G241" s="90"/>
      <c r="H241" s="90"/>
      <c r="I241" s="90"/>
      <c r="J241" s="90"/>
    </row>
    <row r="242" spans="1:10" x14ac:dyDescent="0.3">
      <c r="A242" s="90"/>
      <c r="B242" s="90"/>
      <c r="C242" s="90"/>
      <c r="D242" s="90"/>
      <c r="E242" s="90"/>
      <c r="F242" s="90"/>
      <c r="G242" s="90"/>
      <c r="H242" s="90"/>
      <c r="I242" s="90"/>
      <c r="J242" s="90"/>
    </row>
    <row r="243" spans="1:10" x14ac:dyDescent="0.3">
      <c r="A243" s="90"/>
      <c r="B243" s="90"/>
      <c r="C243" s="90"/>
      <c r="D243" s="90"/>
      <c r="E243" s="90"/>
      <c r="F243" s="90"/>
      <c r="G243" s="90"/>
      <c r="H243" s="90"/>
      <c r="I243" s="90"/>
      <c r="J243" s="90"/>
    </row>
    <row r="244" spans="1:10" x14ac:dyDescent="0.3">
      <c r="A244" s="90"/>
      <c r="B244" s="90"/>
      <c r="C244" s="90"/>
      <c r="D244" s="90"/>
      <c r="E244" s="90"/>
      <c r="F244" s="90"/>
      <c r="G244" s="90"/>
      <c r="H244" s="90"/>
      <c r="I244" s="90"/>
      <c r="J244" s="90"/>
    </row>
    <row r="245" spans="1:10" x14ac:dyDescent="0.3">
      <c r="A245" s="90"/>
      <c r="B245" s="90"/>
      <c r="C245" s="90"/>
      <c r="D245" s="90"/>
      <c r="E245" s="90"/>
      <c r="F245" s="90"/>
      <c r="G245" s="90"/>
      <c r="H245" s="90"/>
      <c r="I245" s="90"/>
      <c r="J245" s="90"/>
    </row>
    <row r="246" spans="1:10" x14ac:dyDescent="0.3">
      <c r="A246" s="90"/>
      <c r="B246" s="90"/>
      <c r="C246" s="90"/>
      <c r="D246" s="90"/>
      <c r="E246" s="90"/>
      <c r="F246" s="90"/>
      <c r="G246" s="90"/>
      <c r="H246" s="90"/>
      <c r="I246" s="90"/>
      <c r="J246" s="90"/>
    </row>
    <row r="247" spans="1:10" x14ac:dyDescent="0.3">
      <c r="A247" s="90"/>
      <c r="B247" s="90"/>
      <c r="C247" s="90"/>
      <c r="D247" s="90"/>
      <c r="E247" s="90"/>
      <c r="F247" s="90"/>
      <c r="G247" s="90"/>
      <c r="H247" s="90"/>
      <c r="I247" s="90"/>
      <c r="J247" s="90"/>
    </row>
    <row r="248" spans="1:10" x14ac:dyDescent="0.3">
      <c r="A248" s="90"/>
      <c r="B248" s="90"/>
      <c r="C248" s="90"/>
      <c r="D248" s="90"/>
      <c r="E248" s="90"/>
      <c r="F248" s="90"/>
      <c r="G248" s="90"/>
      <c r="H248" s="90"/>
      <c r="I248" s="90"/>
      <c r="J248" s="90"/>
    </row>
    <row r="249" spans="1:10" x14ac:dyDescent="0.3">
      <c r="A249" s="90"/>
      <c r="B249" s="90"/>
      <c r="C249" s="90"/>
      <c r="D249" s="90"/>
      <c r="E249" s="90"/>
      <c r="F249" s="90"/>
      <c r="G249" s="90"/>
      <c r="H249" s="90"/>
      <c r="I249" s="90"/>
      <c r="J249" s="90"/>
    </row>
    <row r="250" spans="1:10" x14ac:dyDescent="0.3">
      <c r="A250" s="90"/>
      <c r="B250" s="90"/>
      <c r="C250" s="90"/>
      <c r="D250" s="90"/>
      <c r="E250" s="90"/>
      <c r="F250" s="90"/>
      <c r="G250" s="90"/>
      <c r="H250" s="90"/>
      <c r="I250" s="90"/>
      <c r="J250" s="90"/>
    </row>
    <row r="251" spans="1:10" x14ac:dyDescent="0.3">
      <c r="A251" s="90"/>
      <c r="B251" s="90"/>
      <c r="C251" s="90"/>
      <c r="D251" s="90"/>
      <c r="E251" s="90"/>
      <c r="F251" s="90"/>
      <c r="G251" s="90"/>
      <c r="H251" s="90"/>
      <c r="I251" s="90"/>
      <c r="J251" s="90"/>
    </row>
    <row r="252" spans="1:10" x14ac:dyDescent="0.3">
      <c r="A252" s="90"/>
      <c r="B252" s="90"/>
      <c r="C252" s="90"/>
      <c r="D252" s="90"/>
      <c r="E252" s="90"/>
      <c r="F252" s="90"/>
      <c r="G252" s="90"/>
      <c r="H252" s="90"/>
      <c r="I252" s="90"/>
      <c r="J252" s="90"/>
    </row>
    <row r="253" spans="1:10" x14ac:dyDescent="0.3">
      <c r="A253" s="90"/>
      <c r="B253" s="90"/>
      <c r="C253" s="90"/>
      <c r="D253" s="90"/>
      <c r="E253" s="90"/>
      <c r="F253" s="90"/>
      <c r="G253" s="90"/>
      <c r="H253" s="90"/>
      <c r="I253" s="90"/>
      <c r="J253" s="90"/>
    </row>
    <row r="254" spans="1:10" x14ac:dyDescent="0.3">
      <c r="A254" s="90"/>
      <c r="B254" s="90"/>
      <c r="C254" s="90"/>
      <c r="D254" s="90"/>
      <c r="E254" s="90"/>
      <c r="F254" s="90"/>
      <c r="G254" s="90"/>
      <c r="H254" s="90"/>
      <c r="I254" s="90"/>
      <c r="J254" s="90"/>
    </row>
    <row r="255" spans="1:10" x14ac:dyDescent="0.3">
      <c r="A255" s="90"/>
      <c r="B255" s="90"/>
      <c r="C255" s="90"/>
      <c r="D255" s="90"/>
      <c r="E255" s="90"/>
      <c r="F255" s="90"/>
      <c r="G255" s="90"/>
      <c r="H255" s="90"/>
      <c r="I255" s="90"/>
      <c r="J255" s="90"/>
    </row>
    <row r="256" spans="1:10" x14ac:dyDescent="0.3">
      <c r="A256" s="90"/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0" x14ac:dyDescent="0.3">
      <c r="A257" s="90"/>
      <c r="B257" s="90"/>
      <c r="C257" s="90"/>
      <c r="D257" s="90"/>
      <c r="E257" s="90"/>
      <c r="F257" s="90"/>
      <c r="G257" s="90"/>
      <c r="H257" s="90"/>
      <c r="I257" s="90"/>
      <c r="J257" s="90"/>
    </row>
    <row r="258" spans="1:10" x14ac:dyDescent="0.3">
      <c r="A258" s="90"/>
      <c r="B258" s="90"/>
      <c r="C258" s="90"/>
      <c r="D258" s="90"/>
      <c r="E258" s="90"/>
      <c r="F258" s="90"/>
      <c r="G258" s="90"/>
      <c r="H258" s="90"/>
      <c r="I258" s="90"/>
      <c r="J258" s="90"/>
    </row>
    <row r="259" spans="1:10" x14ac:dyDescent="0.3">
      <c r="A259" s="90"/>
      <c r="B259" s="90"/>
      <c r="C259" s="90"/>
      <c r="D259" s="90"/>
      <c r="E259" s="90"/>
      <c r="F259" s="90"/>
      <c r="G259" s="90"/>
      <c r="H259" s="90"/>
      <c r="I259" s="90"/>
      <c r="J259" s="90"/>
    </row>
    <row r="260" spans="1:10" x14ac:dyDescent="0.3">
      <c r="A260" s="90"/>
      <c r="B260" s="90"/>
      <c r="C260" s="90"/>
      <c r="D260" s="90"/>
      <c r="E260" s="90"/>
      <c r="F260" s="90"/>
      <c r="G260" s="90"/>
      <c r="H260" s="90"/>
      <c r="I260" s="90"/>
      <c r="J260" s="90"/>
    </row>
    <row r="261" spans="1:10" x14ac:dyDescent="0.3">
      <c r="A261" s="90"/>
      <c r="B261" s="90"/>
      <c r="C261" s="90"/>
      <c r="D261" s="90"/>
      <c r="E261" s="90"/>
      <c r="F261" s="90"/>
      <c r="G261" s="90"/>
      <c r="H261" s="90"/>
      <c r="I261" s="90"/>
      <c r="J261" s="90"/>
    </row>
    <row r="262" spans="1:10" x14ac:dyDescent="0.3">
      <c r="A262" s="90"/>
      <c r="B262" s="90"/>
      <c r="C262" s="90"/>
      <c r="D262" s="90"/>
      <c r="E262" s="90"/>
      <c r="F262" s="90"/>
      <c r="G262" s="90"/>
      <c r="H262" s="90"/>
      <c r="I262" s="90"/>
      <c r="J262" s="90"/>
    </row>
    <row r="263" spans="1:10" x14ac:dyDescent="0.3">
      <c r="A263" s="90"/>
      <c r="B263" s="90"/>
      <c r="C263" s="90"/>
      <c r="D263" s="90"/>
      <c r="E263" s="90"/>
      <c r="F263" s="90"/>
      <c r="G263" s="90"/>
      <c r="H263" s="90"/>
      <c r="I263" s="90"/>
      <c r="J263" s="90"/>
    </row>
    <row r="264" spans="1:10" x14ac:dyDescent="0.3">
      <c r="A264" s="90"/>
      <c r="B264" s="90"/>
      <c r="C264" s="90"/>
      <c r="D264" s="90"/>
      <c r="E264" s="90"/>
      <c r="F264" s="90"/>
      <c r="G264" s="90"/>
      <c r="H264" s="90"/>
      <c r="I264" s="90"/>
      <c r="J264" s="90"/>
    </row>
    <row r="265" spans="1:10" x14ac:dyDescent="0.3">
      <c r="A265" s="90"/>
      <c r="B265" s="90"/>
      <c r="C265" s="90"/>
      <c r="D265" s="90"/>
      <c r="E265" s="90"/>
      <c r="F265" s="90"/>
      <c r="G265" s="90"/>
      <c r="H265" s="90"/>
      <c r="I265" s="90"/>
      <c r="J265" s="90"/>
    </row>
    <row r="266" spans="1:10" x14ac:dyDescent="0.3">
      <c r="A266" s="90"/>
      <c r="B266" s="90"/>
      <c r="C266" s="90"/>
      <c r="D266" s="90"/>
      <c r="E266" s="90"/>
      <c r="F266" s="90"/>
      <c r="G266" s="90"/>
      <c r="H266" s="90"/>
      <c r="I266" s="90"/>
      <c r="J266" s="90"/>
    </row>
    <row r="267" spans="1:10" x14ac:dyDescent="0.3">
      <c r="A267" s="90"/>
      <c r="B267" s="90"/>
      <c r="C267" s="90"/>
      <c r="D267" s="90"/>
      <c r="E267" s="90"/>
      <c r="F267" s="90"/>
      <c r="G267" s="90"/>
      <c r="H267" s="90"/>
      <c r="I267" s="90"/>
      <c r="J267" s="90"/>
    </row>
    <row r="268" spans="1:10" x14ac:dyDescent="0.3">
      <c r="A268" s="90"/>
      <c r="B268" s="90"/>
      <c r="C268" s="90"/>
      <c r="D268" s="90"/>
      <c r="E268" s="90"/>
      <c r="F268" s="90"/>
      <c r="G268" s="90"/>
      <c r="H268" s="90"/>
      <c r="I268" s="90"/>
      <c r="J268" s="90"/>
    </row>
    <row r="269" spans="1:10" x14ac:dyDescent="0.3">
      <c r="A269" s="90"/>
      <c r="B269" s="90"/>
      <c r="C269" s="90"/>
      <c r="D269" s="90"/>
      <c r="E269" s="90"/>
      <c r="F269" s="90"/>
      <c r="G269" s="90"/>
      <c r="H269" s="90"/>
      <c r="I269" s="90"/>
      <c r="J269" s="90"/>
    </row>
    <row r="270" spans="1:10" x14ac:dyDescent="0.3">
      <c r="A270" s="90"/>
      <c r="B270" s="90"/>
      <c r="C270" s="90"/>
      <c r="D270" s="90"/>
      <c r="E270" s="90"/>
      <c r="F270" s="90"/>
      <c r="G270" s="90"/>
      <c r="H270" s="90"/>
      <c r="I270" s="90"/>
      <c r="J270" s="90"/>
    </row>
    <row r="271" spans="1:10" x14ac:dyDescent="0.3">
      <c r="A271" s="90"/>
      <c r="B271" s="90"/>
      <c r="C271" s="90"/>
      <c r="D271" s="90"/>
      <c r="E271" s="90"/>
      <c r="F271" s="90"/>
      <c r="G271" s="90"/>
      <c r="H271" s="90"/>
      <c r="I271" s="90"/>
      <c r="J271" s="90"/>
    </row>
    <row r="272" spans="1:10" x14ac:dyDescent="0.3">
      <c r="A272" s="90"/>
      <c r="B272" s="90"/>
      <c r="C272" s="90"/>
      <c r="D272" s="90"/>
      <c r="E272" s="90"/>
      <c r="F272" s="90"/>
      <c r="G272" s="90"/>
      <c r="H272" s="90"/>
      <c r="I272" s="90"/>
      <c r="J272" s="90"/>
    </row>
    <row r="273" spans="1:10" x14ac:dyDescent="0.3">
      <c r="A273" s="90"/>
      <c r="B273" s="90"/>
      <c r="C273" s="90"/>
      <c r="D273" s="90"/>
      <c r="E273" s="90"/>
      <c r="F273" s="90"/>
      <c r="G273" s="90"/>
      <c r="H273" s="90"/>
      <c r="I273" s="90"/>
      <c r="J273" s="90"/>
    </row>
    <row r="274" spans="1:10" x14ac:dyDescent="0.3">
      <c r="A274" s="90"/>
      <c r="B274" s="90"/>
      <c r="C274" s="90"/>
      <c r="D274" s="90"/>
      <c r="E274" s="90"/>
      <c r="F274" s="90"/>
      <c r="G274" s="90"/>
      <c r="H274" s="90"/>
      <c r="I274" s="90"/>
      <c r="J274" s="90"/>
    </row>
    <row r="275" spans="1:10" x14ac:dyDescent="0.3">
      <c r="A275" s="90"/>
      <c r="B275" s="90"/>
      <c r="C275" s="90"/>
      <c r="D275" s="90"/>
      <c r="E275" s="90"/>
      <c r="F275" s="90"/>
      <c r="G275" s="90"/>
      <c r="H275" s="90"/>
      <c r="I275" s="90"/>
      <c r="J275" s="90"/>
    </row>
    <row r="276" spans="1:10" x14ac:dyDescent="0.3">
      <c r="A276" s="90"/>
      <c r="B276" s="90"/>
      <c r="C276" s="90"/>
      <c r="D276" s="90"/>
      <c r="E276" s="90"/>
      <c r="F276" s="90"/>
      <c r="G276" s="90"/>
      <c r="H276" s="90"/>
      <c r="I276" s="90"/>
      <c r="J276" s="90"/>
    </row>
    <row r="277" spans="1:10" x14ac:dyDescent="0.3">
      <c r="A277" s="90"/>
      <c r="B277" s="90"/>
      <c r="C277" s="90"/>
      <c r="D277" s="90"/>
      <c r="E277" s="90"/>
      <c r="F277" s="90"/>
      <c r="G277" s="90"/>
      <c r="H277" s="90"/>
      <c r="I277" s="90"/>
      <c r="J277" s="90"/>
    </row>
    <row r="278" spans="1:10" x14ac:dyDescent="0.3">
      <c r="A278" s="90"/>
      <c r="B278" s="90"/>
      <c r="C278" s="90"/>
      <c r="D278" s="90"/>
      <c r="E278" s="90"/>
      <c r="F278" s="90"/>
      <c r="G278" s="90"/>
      <c r="H278" s="90"/>
      <c r="I278" s="90"/>
      <c r="J278" s="90"/>
    </row>
    <row r="279" spans="1:10" x14ac:dyDescent="0.3">
      <c r="A279" s="90"/>
      <c r="B279" s="90"/>
      <c r="C279" s="90"/>
      <c r="D279" s="90"/>
      <c r="E279" s="90"/>
      <c r="F279" s="90"/>
      <c r="G279" s="90"/>
      <c r="H279" s="90"/>
      <c r="I279" s="90"/>
      <c r="J279" s="90"/>
    </row>
    <row r="280" spans="1:10" x14ac:dyDescent="0.3">
      <c r="A280" s="90"/>
      <c r="B280" s="90"/>
      <c r="C280" s="90"/>
      <c r="D280" s="90"/>
      <c r="E280" s="90"/>
      <c r="F280" s="90"/>
      <c r="G280" s="90"/>
      <c r="H280" s="90"/>
      <c r="I280" s="90"/>
      <c r="J280" s="90"/>
    </row>
    <row r="281" spans="1:10" x14ac:dyDescent="0.3">
      <c r="A281" s="90"/>
      <c r="B281" s="90"/>
      <c r="C281" s="90"/>
      <c r="D281" s="90"/>
      <c r="E281" s="90"/>
      <c r="F281" s="90"/>
      <c r="G281" s="90"/>
      <c r="H281" s="90"/>
      <c r="I281" s="90"/>
      <c r="J281" s="90"/>
    </row>
    <row r="282" spans="1:10" x14ac:dyDescent="0.3">
      <c r="A282" s="90"/>
      <c r="B282" s="90"/>
      <c r="C282" s="90"/>
      <c r="D282" s="90"/>
      <c r="E282" s="90"/>
      <c r="F282" s="90"/>
      <c r="G282" s="90"/>
      <c r="H282" s="90"/>
      <c r="I282" s="90"/>
      <c r="J282" s="90"/>
    </row>
    <row r="283" spans="1:10" x14ac:dyDescent="0.3">
      <c r="A283" s="90"/>
      <c r="B283" s="90"/>
      <c r="C283" s="90"/>
      <c r="D283" s="90"/>
      <c r="E283" s="90"/>
      <c r="F283" s="90"/>
      <c r="G283" s="90"/>
      <c r="H283" s="90"/>
      <c r="I283" s="90"/>
      <c r="J283" s="90"/>
    </row>
    <row r="284" spans="1:10" x14ac:dyDescent="0.3">
      <c r="A284" s="90"/>
      <c r="B284" s="90"/>
      <c r="C284" s="90"/>
      <c r="D284" s="90"/>
      <c r="E284" s="90"/>
      <c r="F284" s="90"/>
      <c r="G284" s="90"/>
      <c r="H284" s="90"/>
      <c r="I284" s="90"/>
      <c r="J284" s="90"/>
    </row>
    <row r="285" spans="1:10" x14ac:dyDescent="0.3">
      <c r="A285" s="90"/>
      <c r="B285" s="90"/>
      <c r="C285" s="90"/>
      <c r="D285" s="90"/>
      <c r="E285" s="90"/>
      <c r="F285" s="90"/>
      <c r="G285" s="90"/>
      <c r="H285" s="90"/>
      <c r="I285" s="90"/>
      <c r="J285" s="90"/>
    </row>
    <row r="286" spans="1:10" x14ac:dyDescent="0.3">
      <c r="A286" s="90"/>
      <c r="B286" s="90"/>
      <c r="C286" s="90"/>
      <c r="D286" s="90"/>
      <c r="E286" s="90"/>
      <c r="F286" s="90"/>
      <c r="G286" s="90"/>
      <c r="H286" s="90"/>
      <c r="I286" s="90"/>
      <c r="J286" s="90"/>
    </row>
    <row r="287" spans="1:10" x14ac:dyDescent="0.3">
      <c r="A287" s="90"/>
      <c r="B287" s="90"/>
      <c r="C287" s="90"/>
      <c r="D287" s="90"/>
      <c r="E287" s="90"/>
      <c r="F287" s="90"/>
      <c r="G287" s="90"/>
      <c r="H287" s="90"/>
      <c r="I287" s="90"/>
      <c r="J287" s="90"/>
    </row>
    <row r="288" spans="1:10" x14ac:dyDescent="0.3">
      <c r="A288" s="90"/>
      <c r="B288" s="90"/>
      <c r="C288" s="90"/>
      <c r="D288" s="90"/>
      <c r="E288" s="90"/>
      <c r="F288" s="90"/>
      <c r="G288" s="90"/>
      <c r="H288" s="90"/>
      <c r="I288" s="90"/>
      <c r="J288" s="90"/>
    </row>
    <row r="289" spans="1:10" x14ac:dyDescent="0.3">
      <c r="A289" s="90"/>
      <c r="B289" s="90"/>
      <c r="C289" s="90"/>
      <c r="D289" s="90"/>
      <c r="E289" s="90"/>
      <c r="F289" s="90"/>
      <c r="G289" s="90"/>
      <c r="H289" s="90"/>
      <c r="I289" s="90"/>
      <c r="J289" s="90"/>
    </row>
    <row r="290" spans="1:10" x14ac:dyDescent="0.3">
      <c r="A290" s="90"/>
      <c r="B290" s="90"/>
      <c r="C290" s="90"/>
      <c r="D290" s="90"/>
      <c r="E290" s="90"/>
      <c r="F290" s="90"/>
      <c r="G290" s="90"/>
      <c r="H290" s="90"/>
      <c r="I290" s="90"/>
      <c r="J290" s="90"/>
    </row>
    <row r="291" spans="1:10" x14ac:dyDescent="0.3">
      <c r="A291" s="90"/>
      <c r="B291" s="90"/>
      <c r="C291" s="90"/>
      <c r="D291" s="90"/>
      <c r="E291" s="90"/>
      <c r="F291" s="90"/>
      <c r="G291" s="90"/>
      <c r="H291" s="90"/>
      <c r="I291" s="90"/>
      <c r="J291" s="90"/>
    </row>
    <row r="292" spans="1:10" x14ac:dyDescent="0.3">
      <c r="A292" s="90"/>
      <c r="B292" s="90"/>
      <c r="C292" s="90"/>
      <c r="D292" s="90"/>
      <c r="E292" s="90"/>
      <c r="F292" s="90"/>
      <c r="G292" s="90"/>
      <c r="H292" s="90"/>
      <c r="I292" s="90"/>
      <c r="J292" s="90"/>
    </row>
    <row r="293" spans="1:10" x14ac:dyDescent="0.3">
      <c r="A293" s="90"/>
      <c r="B293" s="90"/>
      <c r="C293" s="90"/>
      <c r="D293" s="90"/>
      <c r="E293" s="90"/>
      <c r="F293" s="90"/>
      <c r="G293" s="90"/>
      <c r="H293" s="90"/>
      <c r="I293" s="90"/>
      <c r="J293" s="90"/>
    </row>
    <row r="294" spans="1:10" x14ac:dyDescent="0.3">
      <c r="A294" s="90"/>
      <c r="B294" s="90"/>
      <c r="C294" s="90"/>
      <c r="D294" s="90"/>
      <c r="E294" s="90"/>
      <c r="F294" s="90"/>
      <c r="G294" s="90"/>
      <c r="H294" s="90"/>
      <c r="I294" s="90"/>
      <c r="J294" s="90"/>
    </row>
    <row r="295" spans="1:10" x14ac:dyDescent="0.3">
      <c r="A295" s="90"/>
      <c r="B295" s="90"/>
      <c r="C295" s="90"/>
      <c r="D295" s="90"/>
      <c r="E295" s="90"/>
      <c r="F295" s="90"/>
      <c r="G295" s="90"/>
      <c r="H295" s="90"/>
      <c r="I295" s="90"/>
      <c r="J295" s="90"/>
    </row>
    <row r="296" spans="1:10" x14ac:dyDescent="0.3">
      <c r="A296" s="90"/>
      <c r="B296" s="90"/>
      <c r="C296" s="90"/>
      <c r="D296" s="90"/>
      <c r="E296" s="90"/>
      <c r="F296" s="90"/>
      <c r="G296" s="90"/>
      <c r="H296" s="90"/>
      <c r="I296" s="90"/>
      <c r="J296" s="90"/>
    </row>
    <row r="297" spans="1:10" x14ac:dyDescent="0.3">
      <c r="A297" s="90"/>
      <c r="B297" s="90"/>
      <c r="C297" s="90"/>
      <c r="D297" s="90"/>
      <c r="E297" s="90"/>
      <c r="F297" s="90"/>
      <c r="G297" s="90"/>
      <c r="H297" s="90"/>
      <c r="I297" s="90"/>
      <c r="J297" s="90"/>
    </row>
    <row r="298" spans="1:10" x14ac:dyDescent="0.3">
      <c r="A298" s="90"/>
      <c r="B298" s="90"/>
      <c r="C298" s="90"/>
      <c r="D298" s="90"/>
      <c r="E298" s="90"/>
      <c r="F298" s="90"/>
      <c r="G298" s="90"/>
      <c r="H298" s="90"/>
      <c r="I298" s="90"/>
      <c r="J298" s="90"/>
    </row>
    <row r="299" spans="1:10" x14ac:dyDescent="0.3">
      <c r="A299" s="90"/>
      <c r="B299" s="90"/>
      <c r="C299" s="90"/>
      <c r="D299" s="90"/>
      <c r="E299" s="90"/>
      <c r="F299" s="90"/>
      <c r="G299" s="90"/>
      <c r="H299" s="90"/>
      <c r="I299" s="90"/>
      <c r="J299" s="90"/>
    </row>
    <row r="300" spans="1:10" x14ac:dyDescent="0.3">
      <c r="A300" s="90"/>
      <c r="B300" s="90"/>
      <c r="C300" s="90"/>
      <c r="D300" s="90"/>
      <c r="E300" s="90"/>
      <c r="F300" s="90"/>
      <c r="G300" s="90"/>
      <c r="H300" s="90"/>
      <c r="I300" s="90"/>
      <c r="J300" s="90"/>
    </row>
    <row r="301" spans="1:10" x14ac:dyDescent="0.3">
      <c r="A301" s="90"/>
      <c r="B301" s="90"/>
      <c r="C301" s="90"/>
      <c r="D301" s="90"/>
      <c r="E301" s="90"/>
      <c r="F301" s="90"/>
      <c r="G301" s="90"/>
      <c r="H301" s="90"/>
      <c r="I301" s="90"/>
      <c r="J301" s="90"/>
    </row>
    <row r="302" spans="1:10" x14ac:dyDescent="0.3">
      <c r="A302" s="90"/>
      <c r="B302" s="90"/>
      <c r="C302" s="90"/>
      <c r="D302" s="90"/>
      <c r="E302" s="90"/>
      <c r="F302" s="90"/>
      <c r="G302" s="90"/>
      <c r="H302" s="90"/>
      <c r="I302" s="90"/>
      <c r="J302" s="90"/>
    </row>
    <row r="303" spans="1:10" x14ac:dyDescent="0.3">
      <c r="A303" s="90"/>
      <c r="B303" s="90"/>
      <c r="C303" s="90"/>
      <c r="D303" s="90"/>
      <c r="E303" s="90"/>
      <c r="F303" s="90"/>
      <c r="G303" s="90"/>
      <c r="H303" s="90"/>
      <c r="I303" s="90"/>
      <c r="J303" s="90"/>
    </row>
    <row r="304" spans="1:10" x14ac:dyDescent="0.3">
      <c r="A304" s="90"/>
      <c r="B304" s="90"/>
      <c r="C304" s="90"/>
      <c r="D304" s="90"/>
      <c r="E304" s="90"/>
      <c r="F304" s="90"/>
      <c r="G304" s="90"/>
      <c r="H304" s="90"/>
      <c r="I304" s="90"/>
      <c r="J304" s="90"/>
    </row>
    <row r="305" spans="1:10" x14ac:dyDescent="0.3">
      <c r="A305" s="90"/>
      <c r="B305" s="90"/>
      <c r="C305" s="90"/>
      <c r="D305" s="90"/>
      <c r="E305" s="90"/>
      <c r="F305" s="90"/>
      <c r="G305" s="90"/>
      <c r="H305" s="90"/>
      <c r="I305" s="90"/>
      <c r="J305" s="90"/>
    </row>
    <row r="306" spans="1:10" x14ac:dyDescent="0.3">
      <c r="A306" s="90"/>
      <c r="B306" s="90"/>
      <c r="C306" s="90"/>
      <c r="D306" s="90"/>
      <c r="E306" s="90"/>
      <c r="F306" s="90"/>
      <c r="G306" s="90"/>
      <c r="H306" s="90"/>
      <c r="I306" s="90"/>
      <c r="J306" s="90"/>
    </row>
    <row r="307" spans="1:10" x14ac:dyDescent="0.3">
      <c r="A307" s="90"/>
      <c r="B307" s="90"/>
      <c r="C307" s="90"/>
      <c r="D307" s="90"/>
      <c r="E307" s="90"/>
      <c r="F307" s="90"/>
      <c r="G307" s="90"/>
      <c r="H307" s="90"/>
      <c r="I307" s="90"/>
      <c r="J307" s="90"/>
    </row>
    <row r="308" spans="1:10" x14ac:dyDescent="0.3">
      <c r="A308" s="90"/>
      <c r="B308" s="90"/>
      <c r="C308" s="90"/>
      <c r="D308" s="90"/>
      <c r="E308" s="90"/>
      <c r="F308" s="90"/>
      <c r="G308" s="90"/>
      <c r="H308" s="90"/>
      <c r="I308" s="90"/>
      <c r="J308" s="90"/>
    </row>
    <row r="309" spans="1:10" x14ac:dyDescent="0.3">
      <c r="A309" s="90"/>
      <c r="B309" s="90"/>
      <c r="C309" s="90"/>
      <c r="D309" s="90"/>
      <c r="E309" s="90"/>
      <c r="F309" s="90"/>
      <c r="G309" s="90"/>
      <c r="H309" s="90"/>
      <c r="I309" s="90"/>
      <c r="J309" s="90"/>
    </row>
    <row r="310" spans="1:10" x14ac:dyDescent="0.3">
      <c r="A310" s="90"/>
      <c r="B310" s="90"/>
      <c r="C310" s="90"/>
      <c r="D310" s="90"/>
      <c r="E310" s="90"/>
      <c r="F310" s="90"/>
      <c r="G310" s="90"/>
      <c r="H310" s="90"/>
      <c r="I310" s="90"/>
      <c r="J310" s="90"/>
    </row>
    <row r="311" spans="1:10" x14ac:dyDescent="0.3">
      <c r="A311" s="90"/>
      <c r="B311" s="90"/>
      <c r="C311" s="90"/>
      <c r="D311" s="90"/>
      <c r="E311" s="90"/>
      <c r="F311" s="90"/>
      <c r="G311" s="90"/>
      <c r="H311" s="90"/>
      <c r="I311" s="90"/>
      <c r="J311" s="90"/>
    </row>
    <row r="312" spans="1:10" x14ac:dyDescent="0.3">
      <c r="A312" s="90"/>
      <c r="B312" s="90"/>
      <c r="C312" s="90"/>
      <c r="D312" s="90"/>
      <c r="E312" s="90"/>
      <c r="F312" s="90"/>
      <c r="G312" s="90"/>
      <c r="H312" s="90"/>
      <c r="I312" s="90"/>
      <c r="J312" s="90"/>
    </row>
    <row r="313" spans="1:10" x14ac:dyDescent="0.3">
      <c r="A313" s="90"/>
      <c r="B313" s="90"/>
      <c r="C313" s="90"/>
      <c r="D313" s="90"/>
      <c r="E313" s="90"/>
      <c r="F313" s="90"/>
      <c r="G313" s="90"/>
      <c r="H313" s="90"/>
      <c r="I313" s="90"/>
      <c r="J313" s="90"/>
    </row>
    <row r="314" spans="1:10" x14ac:dyDescent="0.3">
      <c r="A314" s="90"/>
      <c r="B314" s="90"/>
      <c r="C314" s="90"/>
      <c r="D314" s="90"/>
      <c r="E314" s="90"/>
      <c r="F314" s="90"/>
      <c r="G314" s="90"/>
      <c r="H314" s="90"/>
      <c r="I314" s="90"/>
      <c r="J314" s="90"/>
    </row>
    <row r="315" spans="1:10" x14ac:dyDescent="0.3">
      <c r="A315" s="90"/>
      <c r="B315" s="90"/>
      <c r="C315" s="90"/>
      <c r="D315" s="90"/>
      <c r="E315" s="90"/>
      <c r="F315" s="90"/>
      <c r="G315" s="90"/>
      <c r="H315" s="90"/>
      <c r="I315" s="90"/>
      <c r="J315" s="90"/>
    </row>
    <row r="316" spans="1:10" x14ac:dyDescent="0.3">
      <c r="A316" s="90"/>
      <c r="B316" s="90"/>
      <c r="C316" s="90"/>
      <c r="D316" s="90"/>
      <c r="E316" s="90"/>
      <c r="F316" s="90"/>
      <c r="G316" s="90"/>
      <c r="H316" s="90"/>
      <c r="I316" s="90"/>
      <c r="J316" s="90"/>
    </row>
    <row r="317" spans="1:10" x14ac:dyDescent="0.3">
      <c r="A317" s="90"/>
      <c r="B317" s="90"/>
      <c r="C317" s="90"/>
      <c r="D317" s="90"/>
      <c r="E317" s="90"/>
      <c r="F317" s="90"/>
      <c r="G317" s="90"/>
      <c r="H317" s="90"/>
      <c r="I317" s="90"/>
      <c r="J317" s="90"/>
    </row>
    <row r="318" spans="1:10" x14ac:dyDescent="0.3">
      <c r="A318" s="90"/>
      <c r="B318" s="90"/>
      <c r="C318" s="90"/>
      <c r="D318" s="90"/>
      <c r="E318" s="90"/>
      <c r="F318" s="90"/>
      <c r="G318" s="90"/>
      <c r="H318" s="90"/>
      <c r="I318" s="90"/>
      <c r="J318" s="90"/>
    </row>
    <row r="319" spans="1:10" x14ac:dyDescent="0.3">
      <c r="A319" s="90"/>
      <c r="B319" s="90"/>
      <c r="C319" s="90"/>
      <c r="D319" s="90"/>
      <c r="E319" s="90"/>
      <c r="F319" s="90"/>
      <c r="G319" s="90"/>
      <c r="H319" s="90"/>
      <c r="I319" s="90"/>
      <c r="J319" s="90"/>
    </row>
    <row r="320" spans="1:10" x14ac:dyDescent="0.3">
      <c r="A320" s="90"/>
      <c r="B320" s="90"/>
      <c r="C320" s="90"/>
      <c r="D320" s="90"/>
      <c r="E320" s="90"/>
      <c r="F320" s="90"/>
      <c r="G320" s="90"/>
      <c r="H320" s="90"/>
      <c r="I320" s="90"/>
      <c r="J320" s="90"/>
    </row>
    <row r="321" spans="1:10" x14ac:dyDescent="0.3">
      <c r="A321" s="90"/>
      <c r="B321" s="90"/>
      <c r="C321" s="90"/>
      <c r="D321" s="90"/>
      <c r="E321" s="90"/>
      <c r="F321" s="90"/>
      <c r="G321" s="90"/>
      <c r="H321" s="90"/>
      <c r="I321" s="90"/>
      <c r="J321" s="90"/>
    </row>
    <row r="322" spans="1:10" x14ac:dyDescent="0.3">
      <c r="A322" s="90"/>
      <c r="B322" s="90"/>
      <c r="C322" s="90"/>
      <c r="D322" s="90"/>
      <c r="E322" s="90"/>
      <c r="F322" s="90"/>
      <c r="G322" s="90"/>
      <c r="H322" s="90"/>
      <c r="I322" s="90"/>
      <c r="J322" s="90"/>
    </row>
    <row r="323" spans="1:10" x14ac:dyDescent="0.3">
      <c r="A323" s="90"/>
      <c r="B323" s="90"/>
      <c r="C323" s="90"/>
      <c r="D323" s="90"/>
      <c r="E323" s="90"/>
      <c r="F323" s="90"/>
      <c r="G323" s="90"/>
      <c r="H323" s="90"/>
      <c r="I323" s="90"/>
      <c r="J323" s="90"/>
    </row>
    <row r="324" spans="1:10" x14ac:dyDescent="0.3">
      <c r="A324" s="90"/>
      <c r="B324" s="90"/>
      <c r="C324" s="90"/>
      <c r="D324" s="90"/>
      <c r="E324" s="90"/>
      <c r="F324" s="90"/>
      <c r="G324" s="90"/>
      <c r="H324" s="90"/>
      <c r="I324" s="90"/>
      <c r="J324" s="90"/>
    </row>
    <row r="325" spans="1:10" x14ac:dyDescent="0.3">
      <c r="A325" s="90"/>
      <c r="B325" s="90"/>
      <c r="C325" s="90"/>
      <c r="D325" s="90"/>
      <c r="E325" s="90"/>
      <c r="F325" s="90"/>
      <c r="G325" s="90"/>
      <c r="H325" s="90"/>
      <c r="I325" s="90"/>
      <c r="J325" s="90"/>
    </row>
    <row r="326" spans="1:10" x14ac:dyDescent="0.3">
      <c r="A326" s="90"/>
      <c r="B326" s="90"/>
      <c r="C326" s="90"/>
      <c r="D326" s="90"/>
      <c r="E326" s="90"/>
      <c r="F326" s="90"/>
      <c r="G326" s="90"/>
      <c r="H326" s="90"/>
      <c r="I326" s="90"/>
      <c r="J326" s="90"/>
    </row>
    <row r="327" spans="1:10" x14ac:dyDescent="0.3">
      <c r="A327" s="90"/>
      <c r="B327" s="90"/>
      <c r="C327" s="90"/>
      <c r="D327" s="90"/>
      <c r="E327" s="90"/>
      <c r="F327" s="90"/>
      <c r="G327" s="90"/>
      <c r="H327" s="90"/>
      <c r="I327" s="90"/>
      <c r="J327" s="90"/>
    </row>
    <row r="328" spans="1:10" x14ac:dyDescent="0.3">
      <c r="A328" s="90"/>
      <c r="B328" s="90"/>
      <c r="C328" s="90"/>
      <c r="D328" s="90"/>
      <c r="E328" s="90"/>
      <c r="F328" s="90"/>
      <c r="G328" s="90"/>
      <c r="H328" s="90"/>
      <c r="I328" s="90"/>
      <c r="J328" s="90"/>
    </row>
    <row r="329" spans="1:10" x14ac:dyDescent="0.3">
      <c r="A329" s="90"/>
      <c r="B329" s="90"/>
      <c r="C329" s="90"/>
      <c r="D329" s="90"/>
      <c r="E329" s="90"/>
      <c r="F329" s="90"/>
      <c r="G329" s="90"/>
      <c r="H329" s="90"/>
      <c r="I329" s="90"/>
      <c r="J329" s="90"/>
    </row>
    <row r="330" spans="1:10" x14ac:dyDescent="0.3">
      <c r="A330" s="90"/>
      <c r="B330" s="90"/>
      <c r="C330" s="90"/>
      <c r="D330" s="90"/>
      <c r="E330" s="90"/>
      <c r="F330" s="90"/>
      <c r="G330" s="90"/>
      <c r="H330" s="90"/>
      <c r="I330" s="90"/>
      <c r="J330" s="90"/>
    </row>
    <row r="331" spans="1:10" x14ac:dyDescent="0.3">
      <c r="A331" s="90"/>
      <c r="B331" s="90"/>
      <c r="C331" s="90"/>
      <c r="D331" s="90"/>
      <c r="E331" s="90"/>
      <c r="F331" s="90"/>
      <c r="G331" s="90"/>
      <c r="H331" s="90"/>
      <c r="I331" s="90"/>
      <c r="J331" s="90"/>
    </row>
    <row r="332" spans="1:10" x14ac:dyDescent="0.3">
      <c r="A332" s="90"/>
      <c r="B332" s="90"/>
      <c r="C332" s="90"/>
      <c r="D332" s="90"/>
      <c r="E332" s="90"/>
      <c r="F332" s="90"/>
      <c r="G332" s="90"/>
      <c r="H332" s="90"/>
      <c r="I332" s="90"/>
      <c r="J332" s="90"/>
    </row>
    <row r="333" spans="1:10" x14ac:dyDescent="0.3">
      <c r="A333" s="90"/>
      <c r="B333" s="90"/>
      <c r="C333" s="90"/>
      <c r="D333" s="90"/>
      <c r="E333" s="90"/>
      <c r="F333" s="90"/>
      <c r="G333" s="90"/>
      <c r="H333" s="90"/>
      <c r="I333" s="90"/>
      <c r="J333" s="90"/>
    </row>
    <row r="334" spans="1:10" x14ac:dyDescent="0.3">
      <c r="A334" s="90"/>
      <c r="B334" s="90"/>
      <c r="C334" s="90"/>
      <c r="D334" s="90"/>
      <c r="E334" s="90"/>
      <c r="F334" s="90"/>
      <c r="G334" s="90"/>
      <c r="H334" s="90"/>
      <c r="I334" s="90"/>
      <c r="J334" s="90"/>
    </row>
    <row r="335" spans="1:10" x14ac:dyDescent="0.3">
      <c r="A335" s="90"/>
      <c r="B335" s="90"/>
      <c r="C335" s="90"/>
      <c r="D335" s="90"/>
      <c r="E335" s="90"/>
      <c r="F335" s="90"/>
      <c r="G335" s="90"/>
      <c r="H335" s="90"/>
      <c r="I335" s="90"/>
      <c r="J335" s="90"/>
    </row>
    <row r="336" spans="1:10" x14ac:dyDescent="0.3">
      <c r="A336" s="90"/>
      <c r="B336" s="90"/>
      <c r="C336" s="90"/>
      <c r="D336" s="90"/>
      <c r="E336" s="90"/>
      <c r="F336" s="90"/>
      <c r="G336" s="90"/>
      <c r="H336" s="90"/>
      <c r="I336" s="90"/>
      <c r="J336" s="90"/>
    </row>
    <row r="337" spans="1:10" x14ac:dyDescent="0.3">
      <c r="A337" s="90"/>
      <c r="B337" s="90"/>
      <c r="C337" s="90"/>
      <c r="D337" s="90"/>
      <c r="E337" s="90"/>
      <c r="F337" s="90"/>
      <c r="G337" s="90"/>
      <c r="H337" s="90"/>
      <c r="I337" s="90"/>
      <c r="J337" s="90"/>
    </row>
    <row r="338" spans="1:10" x14ac:dyDescent="0.3">
      <c r="A338" s="90"/>
      <c r="B338" s="90"/>
      <c r="C338" s="90"/>
      <c r="D338" s="90"/>
      <c r="E338" s="90"/>
      <c r="F338" s="90"/>
      <c r="G338" s="90"/>
      <c r="H338" s="90"/>
      <c r="I338" s="90"/>
      <c r="J338" s="90"/>
    </row>
    <row r="339" spans="1:10" x14ac:dyDescent="0.3">
      <c r="A339" s="90"/>
      <c r="B339" s="90"/>
      <c r="C339" s="90"/>
      <c r="D339" s="90"/>
      <c r="E339" s="90"/>
      <c r="F339" s="90"/>
      <c r="G339" s="90"/>
      <c r="H339" s="90"/>
      <c r="I339" s="90"/>
      <c r="J339" s="90"/>
    </row>
    <row r="340" spans="1:10" x14ac:dyDescent="0.3">
      <c r="A340" s="90"/>
      <c r="B340" s="90"/>
      <c r="C340" s="90"/>
      <c r="D340" s="90"/>
      <c r="E340" s="90"/>
      <c r="F340" s="90"/>
      <c r="G340" s="90"/>
      <c r="H340" s="90"/>
      <c r="I340" s="90"/>
      <c r="J340" s="90"/>
    </row>
    <row r="341" spans="1:10" x14ac:dyDescent="0.3">
      <c r="A341" s="90"/>
      <c r="B341" s="90"/>
      <c r="C341" s="90"/>
      <c r="D341" s="90"/>
      <c r="E341" s="90"/>
      <c r="F341" s="90"/>
      <c r="G341" s="90"/>
      <c r="H341" s="90"/>
      <c r="I341" s="90"/>
      <c r="J341" s="90"/>
    </row>
    <row r="342" spans="1:10" x14ac:dyDescent="0.3">
      <c r="A342" s="90"/>
      <c r="B342" s="90"/>
      <c r="C342" s="90"/>
      <c r="D342" s="90"/>
      <c r="E342" s="90"/>
      <c r="F342" s="90"/>
      <c r="G342" s="90"/>
      <c r="H342" s="90"/>
      <c r="I342" s="90"/>
      <c r="J342" s="90"/>
    </row>
    <row r="343" spans="1:10" x14ac:dyDescent="0.3">
      <c r="A343" s="90"/>
      <c r="B343" s="90"/>
      <c r="C343" s="90"/>
      <c r="D343" s="90"/>
      <c r="E343" s="90"/>
      <c r="F343" s="90"/>
      <c r="G343" s="90"/>
      <c r="H343" s="90"/>
      <c r="I343" s="90"/>
      <c r="J343" s="90"/>
    </row>
    <row r="344" spans="1:10" x14ac:dyDescent="0.3">
      <c r="A344" s="90"/>
      <c r="B344" s="90"/>
      <c r="C344" s="90"/>
      <c r="D344" s="90"/>
      <c r="E344" s="90"/>
      <c r="F344" s="90"/>
      <c r="G344" s="90"/>
      <c r="H344" s="90"/>
      <c r="I344" s="90"/>
      <c r="J344" s="90"/>
    </row>
    <row r="345" spans="1:10" x14ac:dyDescent="0.3">
      <c r="A345" s="90"/>
      <c r="B345" s="90"/>
      <c r="C345" s="90"/>
      <c r="D345" s="90"/>
      <c r="E345" s="90"/>
      <c r="F345" s="90"/>
      <c r="G345" s="90"/>
      <c r="H345" s="90"/>
      <c r="I345" s="90"/>
      <c r="J345" s="90"/>
    </row>
    <row r="346" spans="1:10" x14ac:dyDescent="0.3">
      <c r="A346" s="90"/>
      <c r="B346" s="90"/>
      <c r="C346" s="90"/>
      <c r="D346" s="90"/>
      <c r="E346" s="90"/>
      <c r="F346" s="90"/>
      <c r="G346" s="90"/>
      <c r="H346" s="90"/>
      <c r="I346" s="90"/>
      <c r="J346" s="90"/>
    </row>
    <row r="347" spans="1:10" x14ac:dyDescent="0.3">
      <c r="A347" s="90"/>
      <c r="B347" s="90"/>
      <c r="C347" s="90"/>
      <c r="D347" s="90"/>
      <c r="E347" s="90"/>
      <c r="F347" s="90"/>
      <c r="G347" s="90"/>
      <c r="H347" s="90"/>
      <c r="I347" s="90"/>
      <c r="J347" s="90"/>
    </row>
    <row r="348" spans="1:10" x14ac:dyDescent="0.3">
      <c r="A348" s="90"/>
      <c r="B348" s="90"/>
      <c r="C348" s="90"/>
      <c r="D348" s="90"/>
      <c r="E348" s="90"/>
      <c r="F348" s="90"/>
      <c r="G348" s="90"/>
      <c r="H348" s="90"/>
      <c r="I348" s="90"/>
      <c r="J348" s="90"/>
    </row>
    <row r="349" spans="1:10" x14ac:dyDescent="0.3">
      <c r="A349" s="90"/>
      <c r="B349" s="90"/>
      <c r="C349" s="90"/>
      <c r="D349" s="90"/>
      <c r="E349" s="90"/>
      <c r="F349" s="90"/>
      <c r="G349" s="90"/>
      <c r="H349" s="90"/>
      <c r="I349" s="90"/>
      <c r="J349" s="90"/>
    </row>
    <row r="350" spans="1:10" x14ac:dyDescent="0.3">
      <c r="A350" s="90"/>
      <c r="B350" s="90"/>
      <c r="C350" s="90"/>
      <c r="D350" s="90"/>
      <c r="E350" s="90"/>
      <c r="F350" s="90"/>
      <c r="G350" s="90"/>
      <c r="H350" s="90"/>
      <c r="I350" s="90"/>
      <c r="J350" s="90"/>
    </row>
    <row r="351" spans="1:10" x14ac:dyDescent="0.3">
      <c r="A351" s="90"/>
      <c r="B351" s="90"/>
      <c r="C351" s="90"/>
      <c r="D351" s="90"/>
      <c r="E351" s="90"/>
      <c r="F351" s="90"/>
      <c r="G351" s="90"/>
      <c r="H351" s="90"/>
      <c r="I351" s="90"/>
      <c r="J351" s="90"/>
    </row>
    <row r="352" spans="1:10" x14ac:dyDescent="0.3">
      <c r="A352" s="90"/>
      <c r="B352" s="90"/>
      <c r="C352" s="90"/>
      <c r="D352" s="90"/>
      <c r="E352" s="90"/>
      <c r="F352" s="90"/>
      <c r="G352" s="90"/>
      <c r="H352" s="90"/>
      <c r="I352" s="90"/>
      <c r="J352" s="90"/>
    </row>
    <row r="353" spans="1:10" x14ac:dyDescent="0.3">
      <c r="A353" s="90"/>
      <c r="B353" s="90"/>
      <c r="C353" s="90"/>
      <c r="D353" s="90"/>
      <c r="E353" s="90"/>
      <c r="F353" s="90"/>
      <c r="G353" s="90"/>
      <c r="H353" s="90"/>
      <c r="I353" s="90"/>
      <c r="J353" s="90"/>
    </row>
    <row r="354" spans="1:10" x14ac:dyDescent="0.3">
      <c r="A354" s="90"/>
      <c r="B354" s="90"/>
      <c r="C354" s="90"/>
      <c r="D354" s="90"/>
      <c r="E354" s="90"/>
      <c r="F354" s="90"/>
      <c r="G354" s="90"/>
      <c r="H354" s="90"/>
      <c r="I354" s="90"/>
      <c r="J354" s="90"/>
    </row>
    <row r="355" spans="1:10" x14ac:dyDescent="0.3">
      <c r="A355" s="90"/>
      <c r="B355" s="90"/>
      <c r="C355" s="90"/>
      <c r="D355" s="90"/>
      <c r="E355" s="90"/>
      <c r="F355" s="90"/>
      <c r="G355" s="90"/>
      <c r="H355" s="90"/>
      <c r="I355" s="90"/>
      <c r="J355" s="90"/>
    </row>
    <row r="356" spans="1:10" x14ac:dyDescent="0.3">
      <c r="A356" s="90"/>
      <c r="B356" s="90"/>
      <c r="C356" s="90"/>
      <c r="D356" s="90"/>
      <c r="E356" s="90"/>
      <c r="F356" s="90"/>
      <c r="G356" s="90"/>
      <c r="H356" s="90"/>
      <c r="I356" s="90"/>
      <c r="J356" s="90"/>
    </row>
    <row r="357" spans="1:10" x14ac:dyDescent="0.3">
      <c r="A357" s="90"/>
      <c r="B357" s="90"/>
      <c r="C357" s="90"/>
      <c r="D357" s="90"/>
      <c r="E357" s="90"/>
      <c r="F357" s="90"/>
      <c r="G357" s="90"/>
      <c r="H357" s="90"/>
      <c r="I357" s="90"/>
      <c r="J357" s="90"/>
    </row>
    <row r="358" spans="1:10" x14ac:dyDescent="0.3">
      <c r="A358" s="90"/>
      <c r="B358" s="90"/>
      <c r="C358" s="90"/>
      <c r="D358" s="90"/>
      <c r="E358" s="90"/>
      <c r="F358" s="90"/>
      <c r="G358" s="90"/>
      <c r="H358" s="90"/>
      <c r="I358" s="90"/>
      <c r="J358" s="90"/>
    </row>
    <row r="359" spans="1:10" x14ac:dyDescent="0.3">
      <c r="A359" s="90"/>
      <c r="B359" s="90"/>
      <c r="C359" s="90"/>
      <c r="D359" s="90"/>
      <c r="E359" s="90"/>
      <c r="F359" s="90"/>
      <c r="G359" s="90"/>
      <c r="H359" s="90"/>
      <c r="I359" s="90"/>
      <c r="J359" s="90"/>
    </row>
    <row r="360" spans="1:10" x14ac:dyDescent="0.3">
      <c r="A360" s="90"/>
      <c r="B360" s="90"/>
      <c r="C360" s="90"/>
      <c r="D360" s="90"/>
      <c r="E360" s="90"/>
      <c r="F360" s="90"/>
      <c r="G360" s="90"/>
      <c r="H360" s="90"/>
      <c r="I360" s="90"/>
      <c r="J360" s="90"/>
    </row>
    <row r="361" spans="1:10" x14ac:dyDescent="0.3">
      <c r="A361" s="90"/>
      <c r="B361" s="90"/>
      <c r="C361" s="90"/>
      <c r="D361" s="90"/>
      <c r="E361" s="90"/>
      <c r="F361" s="90"/>
      <c r="G361" s="90"/>
      <c r="H361" s="90"/>
      <c r="I361" s="90"/>
      <c r="J361" s="90"/>
    </row>
    <row r="362" spans="1:10" x14ac:dyDescent="0.3">
      <c r="A362" s="90"/>
      <c r="B362" s="90"/>
      <c r="C362" s="90"/>
      <c r="D362" s="90"/>
      <c r="E362" s="90"/>
      <c r="F362" s="90"/>
      <c r="G362" s="90"/>
      <c r="H362" s="90"/>
      <c r="I362" s="90"/>
      <c r="J362" s="90"/>
    </row>
    <row r="363" spans="1:10" x14ac:dyDescent="0.3">
      <c r="A363" s="90"/>
      <c r="B363" s="90"/>
      <c r="C363" s="90"/>
      <c r="D363" s="90"/>
      <c r="E363" s="90"/>
      <c r="F363" s="90"/>
      <c r="G363" s="90"/>
      <c r="H363" s="90"/>
      <c r="I363" s="90"/>
      <c r="J363" s="90"/>
    </row>
    <row r="364" spans="1:10" x14ac:dyDescent="0.3">
      <c r="A364" s="90"/>
      <c r="B364" s="90"/>
      <c r="C364" s="90"/>
      <c r="D364" s="90"/>
      <c r="E364" s="90"/>
      <c r="F364" s="90"/>
      <c r="G364" s="90"/>
      <c r="H364" s="90"/>
      <c r="I364" s="90"/>
      <c r="J364" s="90"/>
    </row>
    <row r="365" spans="1:10" x14ac:dyDescent="0.3">
      <c r="A365" s="90"/>
      <c r="B365" s="90"/>
      <c r="C365" s="90"/>
      <c r="D365" s="90"/>
      <c r="E365" s="90"/>
      <c r="F365" s="90"/>
      <c r="G365" s="90"/>
      <c r="H365" s="90"/>
      <c r="I365" s="90"/>
      <c r="J365" s="90"/>
    </row>
    <row r="366" spans="1:10" x14ac:dyDescent="0.3">
      <c r="A366" s="90"/>
      <c r="B366" s="90"/>
      <c r="C366" s="90"/>
      <c r="D366" s="90"/>
      <c r="E366" s="90"/>
      <c r="F366" s="90"/>
      <c r="G366" s="90"/>
      <c r="H366" s="90"/>
      <c r="I366" s="90"/>
      <c r="J366" s="90"/>
    </row>
    <row r="367" spans="1:10" x14ac:dyDescent="0.3">
      <c r="A367" s="90"/>
      <c r="B367" s="90"/>
      <c r="C367" s="90"/>
      <c r="D367" s="90"/>
      <c r="E367" s="90"/>
      <c r="F367" s="90"/>
      <c r="G367" s="90"/>
      <c r="H367" s="90"/>
      <c r="I367" s="90"/>
      <c r="J367" s="90"/>
    </row>
    <row r="368" spans="1:10" x14ac:dyDescent="0.3">
      <c r="A368" s="90"/>
      <c r="B368" s="90"/>
      <c r="C368" s="90"/>
      <c r="D368" s="90"/>
      <c r="E368" s="90"/>
      <c r="F368" s="90"/>
      <c r="G368" s="90"/>
      <c r="H368" s="90"/>
      <c r="I368" s="90"/>
      <c r="J368" s="90"/>
    </row>
    <row r="369" spans="1:10" x14ac:dyDescent="0.3">
      <c r="A369" s="90"/>
      <c r="B369" s="90"/>
      <c r="C369" s="90"/>
      <c r="D369" s="90"/>
      <c r="E369" s="90"/>
      <c r="F369" s="90"/>
      <c r="G369" s="90"/>
      <c r="H369" s="90"/>
      <c r="I369" s="90"/>
      <c r="J369" s="90"/>
    </row>
    <row r="370" spans="1:10" x14ac:dyDescent="0.3">
      <c r="A370" s="90"/>
      <c r="B370" s="90"/>
      <c r="C370" s="90"/>
      <c r="D370" s="90"/>
      <c r="E370" s="90"/>
      <c r="F370" s="90"/>
      <c r="G370" s="90"/>
      <c r="H370" s="90"/>
      <c r="I370" s="90"/>
      <c r="J370" s="90"/>
    </row>
    <row r="371" spans="1:10" x14ac:dyDescent="0.3">
      <c r="A371" s="90"/>
      <c r="B371" s="90"/>
      <c r="C371" s="90"/>
      <c r="D371" s="90"/>
      <c r="E371" s="90"/>
      <c r="F371" s="90"/>
      <c r="G371" s="90"/>
      <c r="H371" s="90"/>
      <c r="I371" s="90"/>
      <c r="J371" s="90"/>
    </row>
    <row r="372" spans="1:10" x14ac:dyDescent="0.3">
      <c r="A372" s="90"/>
      <c r="B372" s="90"/>
      <c r="C372" s="90"/>
      <c r="D372" s="90"/>
      <c r="E372" s="90"/>
      <c r="F372" s="90"/>
      <c r="G372" s="90"/>
      <c r="H372" s="90"/>
      <c r="I372" s="90"/>
      <c r="J372" s="90"/>
    </row>
    <row r="373" spans="1:10" x14ac:dyDescent="0.3">
      <c r="A373" s="90"/>
      <c r="B373" s="90"/>
      <c r="C373" s="90"/>
      <c r="D373" s="90"/>
      <c r="E373" s="90"/>
      <c r="F373" s="90"/>
      <c r="G373" s="90"/>
      <c r="H373" s="90"/>
      <c r="I373" s="90"/>
      <c r="J373" s="90"/>
    </row>
    <row r="374" spans="1:10" x14ac:dyDescent="0.3">
      <c r="A374" s="90"/>
      <c r="B374" s="90"/>
      <c r="C374" s="90"/>
      <c r="D374" s="90"/>
      <c r="E374" s="90"/>
      <c r="F374" s="90"/>
      <c r="G374" s="90"/>
      <c r="H374" s="90"/>
      <c r="I374" s="90"/>
      <c r="J374" s="90"/>
    </row>
    <row r="375" spans="1:10" x14ac:dyDescent="0.3">
      <c r="A375" s="90"/>
      <c r="B375" s="90"/>
      <c r="C375" s="90"/>
      <c r="D375" s="90"/>
      <c r="E375" s="90"/>
      <c r="F375" s="90"/>
      <c r="G375" s="90"/>
      <c r="H375" s="90"/>
      <c r="I375" s="90"/>
      <c r="J375" s="90"/>
    </row>
    <row r="376" spans="1:10" x14ac:dyDescent="0.3">
      <c r="A376" s="90"/>
      <c r="B376" s="90"/>
      <c r="C376" s="90"/>
      <c r="D376" s="90"/>
      <c r="E376" s="90"/>
      <c r="F376" s="90"/>
      <c r="G376" s="90"/>
      <c r="H376" s="90"/>
      <c r="I376" s="90"/>
      <c r="J376" s="90"/>
    </row>
    <row r="377" spans="1:10" x14ac:dyDescent="0.3">
      <c r="A377" s="90"/>
      <c r="B377" s="90"/>
      <c r="C377" s="90"/>
      <c r="D377" s="90"/>
      <c r="E377" s="90"/>
      <c r="F377" s="90"/>
      <c r="G377" s="90"/>
      <c r="H377" s="90"/>
      <c r="I377" s="90"/>
      <c r="J377" s="90"/>
    </row>
    <row r="378" spans="1:10" x14ac:dyDescent="0.3">
      <c r="A378" s="90"/>
      <c r="B378" s="90"/>
      <c r="C378" s="90"/>
      <c r="D378" s="90"/>
      <c r="E378" s="90"/>
      <c r="F378" s="90"/>
      <c r="G378" s="90"/>
      <c r="H378" s="90"/>
      <c r="I378" s="90"/>
      <c r="J378" s="90"/>
    </row>
    <row r="379" spans="1:10" x14ac:dyDescent="0.3">
      <c r="A379" s="90"/>
      <c r="B379" s="90"/>
      <c r="C379" s="90"/>
      <c r="D379" s="90"/>
      <c r="E379" s="90"/>
      <c r="F379" s="90"/>
      <c r="G379" s="90"/>
      <c r="H379" s="90"/>
      <c r="I379" s="90"/>
      <c r="J379" s="90"/>
    </row>
    <row r="380" spans="1:10" x14ac:dyDescent="0.3">
      <c r="A380" s="90"/>
      <c r="B380" s="90"/>
      <c r="C380" s="90"/>
      <c r="D380" s="90"/>
      <c r="E380" s="90"/>
      <c r="F380" s="90"/>
      <c r="G380" s="90"/>
      <c r="H380" s="90"/>
      <c r="I380" s="90"/>
      <c r="J380" s="90"/>
    </row>
    <row r="381" spans="1:10" x14ac:dyDescent="0.3">
      <c r="A381" s="90"/>
      <c r="B381" s="90"/>
      <c r="C381" s="90"/>
      <c r="D381" s="90"/>
      <c r="E381" s="90"/>
      <c r="F381" s="90"/>
      <c r="G381" s="90"/>
      <c r="H381" s="90"/>
      <c r="I381" s="90"/>
      <c r="J381" s="90"/>
    </row>
    <row r="382" spans="1:10" x14ac:dyDescent="0.3">
      <c r="A382" s="90"/>
      <c r="B382" s="90"/>
      <c r="C382" s="90"/>
      <c r="D382" s="90"/>
      <c r="E382" s="90"/>
      <c r="F382" s="90"/>
      <c r="G382" s="90"/>
      <c r="H382" s="90"/>
      <c r="I382" s="90"/>
      <c r="J382" s="90"/>
    </row>
    <row r="383" spans="1:10" x14ac:dyDescent="0.3">
      <c r="A383" s="90"/>
      <c r="B383" s="90"/>
      <c r="C383" s="90"/>
      <c r="D383" s="90"/>
      <c r="E383" s="90"/>
      <c r="F383" s="90"/>
      <c r="G383" s="90"/>
      <c r="H383" s="90"/>
      <c r="I383" s="90"/>
      <c r="J383" s="90"/>
    </row>
    <row r="384" spans="1:10" x14ac:dyDescent="0.3">
      <c r="A384" s="90"/>
      <c r="B384" s="90"/>
      <c r="C384" s="90"/>
      <c r="D384" s="90"/>
      <c r="E384" s="90"/>
      <c r="F384" s="90"/>
      <c r="G384" s="90"/>
      <c r="H384" s="90"/>
      <c r="I384" s="90"/>
      <c r="J384" s="90"/>
    </row>
    <row r="385" spans="1:10" x14ac:dyDescent="0.3">
      <c r="A385" s="90"/>
      <c r="B385" s="90"/>
      <c r="C385" s="90"/>
      <c r="D385" s="90"/>
      <c r="E385" s="90"/>
      <c r="F385" s="90"/>
      <c r="G385" s="90"/>
      <c r="H385" s="90"/>
      <c r="I385" s="90"/>
      <c r="J385" s="90"/>
    </row>
    <row r="386" spans="1:10" x14ac:dyDescent="0.3">
      <c r="A386" s="90"/>
      <c r="B386" s="90"/>
      <c r="C386" s="90"/>
      <c r="D386" s="90"/>
      <c r="E386" s="90"/>
      <c r="F386" s="90"/>
      <c r="G386" s="90"/>
      <c r="H386" s="90"/>
      <c r="I386" s="90"/>
      <c r="J386" s="90"/>
    </row>
    <row r="387" spans="1:10" x14ac:dyDescent="0.3">
      <c r="A387" s="90"/>
      <c r="B387" s="90"/>
      <c r="C387" s="90"/>
      <c r="D387" s="90"/>
      <c r="E387" s="90"/>
      <c r="F387" s="90"/>
      <c r="G387" s="90"/>
      <c r="H387" s="90"/>
      <c r="I387" s="90"/>
      <c r="J387" s="90"/>
    </row>
    <row r="388" spans="1:10" x14ac:dyDescent="0.3">
      <c r="A388" s="90"/>
      <c r="B388" s="90"/>
      <c r="C388" s="90"/>
      <c r="D388" s="90"/>
      <c r="E388" s="90"/>
      <c r="F388" s="90"/>
      <c r="G388" s="90"/>
      <c r="H388" s="90"/>
      <c r="I388" s="90"/>
      <c r="J388" s="90"/>
    </row>
    <row r="389" spans="1:10" x14ac:dyDescent="0.3">
      <c r="A389" s="90"/>
      <c r="B389" s="90"/>
      <c r="C389" s="90"/>
      <c r="D389" s="90"/>
      <c r="E389" s="90"/>
      <c r="F389" s="90"/>
      <c r="G389" s="90"/>
      <c r="H389" s="90"/>
      <c r="I389" s="90"/>
      <c r="J389" s="90"/>
    </row>
    <row r="390" spans="1:10" x14ac:dyDescent="0.3">
      <c r="A390" s="90"/>
      <c r="B390" s="90"/>
      <c r="C390" s="90"/>
      <c r="D390" s="90"/>
      <c r="E390" s="90"/>
      <c r="F390" s="90"/>
      <c r="G390" s="90"/>
      <c r="H390" s="90"/>
      <c r="I390" s="90"/>
      <c r="J390" s="90"/>
    </row>
    <row r="391" spans="1:10" x14ac:dyDescent="0.3">
      <c r="A391" s="90"/>
      <c r="B391" s="90"/>
      <c r="C391" s="90"/>
      <c r="D391" s="90"/>
      <c r="E391" s="90"/>
      <c r="F391" s="90"/>
      <c r="G391" s="90"/>
      <c r="H391" s="90"/>
      <c r="I391" s="90"/>
      <c r="J391" s="90"/>
    </row>
    <row r="392" spans="1:10" x14ac:dyDescent="0.3">
      <c r="A392" s="90"/>
      <c r="B392" s="90"/>
      <c r="C392" s="90"/>
      <c r="D392" s="90"/>
      <c r="E392" s="90"/>
      <c r="F392" s="90"/>
      <c r="G392" s="90"/>
      <c r="H392" s="90"/>
      <c r="I392" s="90"/>
      <c r="J392" s="90"/>
    </row>
    <row r="393" spans="1:10" x14ac:dyDescent="0.3">
      <c r="A393" s="90"/>
      <c r="B393" s="90"/>
      <c r="C393" s="90"/>
      <c r="D393" s="90"/>
      <c r="E393" s="90"/>
      <c r="F393" s="90"/>
      <c r="G393" s="90"/>
      <c r="H393" s="90"/>
      <c r="I393" s="90"/>
      <c r="J393" s="90"/>
    </row>
    <row r="394" spans="1:10" x14ac:dyDescent="0.3">
      <c r="A394" s="90"/>
      <c r="B394" s="90"/>
      <c r="C394" s="90"/>
      <c r="D394" s="90"/>
      <c r="E394" s="90"/>
      <c r="F394" s="90"/>
      <c r="G394" s="90"/>
      <c r="H394" s="90"/>
      <c r="I394" s="90"/>
      <c r="J394" s="90"/>
    </row>
    <row r="395" spans="1:10" x14ac:dyDescent="0.3">
      <c r="A395" s="90"/>
      <c r="B395" s="90"/>
      <c r="C395" s="90"/>
      <c r="D395" s="90"/>
      <c r="E395" s="90"/>
      <c r="F395" s="90"/>
      <c r="G395" s="90"/>
      <c r="H395" s="90"/>
      <c r="I395" s="90"/>
      <c r="J395" s="90"/>
    </row>
    <row r="396" spans="1:10" x14ac:dyDescent="0.3">
      <c r="A396" s="90"/>
      <c r="B396" s="90"/>
      <c r="C396" s="90"/>
      <c r="D396" s="90"/>
      <c r="E396" s="90"/>
      <c r="F396" s="90"/>
      <c r="G396" s="90"/>
      <c r="H396" s="90"/>
      <c r="I396" s="90"/>
      <c r="J396" s="90"/>
    </row>
    <row r="397" spans="1:10" x14ac:dyDescent="0.3">
      <c r="A397" s="90"/>
      <c r="B397" s="90"/>
      <c r="C397" s="90"/>
      <c r="D397" s="90"/>
      <c r="E397" s="90"/>
      <c r="F397" s="90"/>
      <c r="G397" s="90"/>
      <c r="H397" s="90"/>
      <c r="I397" s="90"/>
      <c r="J397" s="90"/>
    </row>
    <row r="398" spans="1:10" x14ac:dyDescent="0.3">
      <c r="A398" s="90"/>
      <c r="B398" s="90"/>
      <c r="C398" s="90"/>
      <c r="D398" s="90"/>
      <c r="E398" s="90"/>
      <c r="F398" s="90"/>
      <c r="G398" s="90"/>
      <c r="H398" s="90"/>
      <c r="I398" s="90"/>
      <c r="J398" s="90"/>
    </row>
    <row r="399" spans="1:10" x14ac:dyDescent="0.3">
      <c r="A399" s="90"/>
      <c r="B399" s="90"/>
      <c r="C399" s="90"/>
      <c r="D399" s="90"/>
      <c r="E399" s="90"/>
      <c r="F399" s="90"/>
      <c r="G399" s="90"/>
      <c r="H399" s="90"/>
      <c r="I399" s="90"/>
      <c r="J399" s="90"/>
    </row>
    <row r="400" spans="1:10" x14ac:dyDescent="0.3">
      <c r="A400" s="90"/>
      <c r="B400" s="90"/>
      <c r="C400" s="90"/>
      <c r="D400" s="90"/>
      <c r="E400" s="90"/>
      <c r="F400" s="90"/>
      <c r="G400" s="90"/>
      <c r="H400" s="90"/>
      <c r="I400" s="90"/>
      <c r="J400" s="90"/>
    </row>
    <row r="401" spans="1:10" x14ac:dyDescent="0.3">
      <c r="A401" s="90"/>
      <c r="B401" s="90"/>
      <c r="C401" s="90"/>
      <c r="D401" s="90"/>
      <c r="E401" s="90"/>
      <c r="F401" s="90"/>
      <c r="G401" s="90"/>
      <c r="H401" s="90"/>
      <c r="I401" s="90"/>
      <c r="J401" s="90"/>
    </row>
    <row r="402" spans="1:10" x14ac:dyDescent="0.3">
      <c r="A402" s="90"/>
      <c r="B402" s="90"/>
      <c r="C402" s="90"/>
      <c r="D402" s="90"/>
      <c r="E402" s="90"/>
      <c r="F402" s="90"/>
      <c r="G402" s="90"/>
      <c r="H402" s="90"/>
      <c r="I402" s="90"/>
      <c r="J402" s="90"/>
    </row>
    <row r="403" spans="1:10" x14ac:dyDescent="0.3">
      <c r="A403" s="90"/>
      <c r="B403" s="90"/>
      <c r="C403" s="90"/>
      <c r="D403" s="90"/>
      <c r="E403" s="90"/>
      <c r="F403" s="90"/>
      <c r="G403" s="90"/>
      <c r="H403" s="90"/>
      <c r="I403" s="90"/>
      <c r="J403" s="90"/>
    </row>
    <row r="404" spans="1:10" x14ac:dyDescent="0.3">
      <c r="A404" s="90"/>
      <c r="B404" s="90"/>
      <c r="C404" s="90"/>
      <c r="D404" s="90"/>
      <c r="E404" s="90"/>
      <c r="F404" s="90"/>
      <c r="G404" s="90"/>
      <c r="H404" s="90"/>
      <c r="I404" s="90"/>
      <c r="J404" s="90"/>
    </row>
    <row r="405" spans="1:10" x14ac:dyDescent="0.3">
      <c r="A405" s="90"/>
      <c r="B405" s="90"/>
      <c r="C405" s="90"/>
      <c r="D405" s="90"/>
      <c r="E405" s="90"/>
      <c r="F405" s="90"/>
      <c r="G405" s="90"/>
      <c r="H405" s="90"/>
      <c r="I405" s="90"/>
      <c r="J405" s="90"/>
    </row>
    <row r="406" spans="1:10" x14ac:dyDescent="0.3">
      <c r="A406" s="90"/>
      <c r="B406" s="90"/>
      <c r="C406" s="90"/>
      <c r="D406" s="90"/>
      <c r="E406" s="90"/>
      <c r="F406" s="90"/>
      <c r="G406" s="90"/>
      <c r="H406" s="90"/>
      <c r="I406" s="90"/>
      <c r="J406" s="90"/>
    </row>
    <row r="407" spans="1:10" x14ac:dyDescent="0.3">
      <c r="A407" s="90"/>
      <c r="B407" s="90"/>
      <c r="C407" s="90"/>
      <c r="D407" s="90"/>
      <c r="E407" s="90"/>
      <c r="F407" s="90"/>
      <c r="G407" s="90"/>
      <c r="H407" s="90"/>
      <c r="I407" s="90"/>
      <c r="J407" s="90"/>
    </row>
    <row r="408" spans="1:10" x14ac:dyDescent="0.3">
      <c r="A408" s="90"/>
      <c r="B408" s="90"/>
      <c r="C408" s="90"/>
      <c r="D408" s="90"/>
      <c r="E408" s="90"/>
      <c r="F408" s="90"/>
      <c r="G408" s="90"/>
      <c r="H408" s="90"/>
      <c r="I408" s="90"/>
      <c r="J408" s="90"/>
    </row>
    <row r="409" spans="1:10" x14ac:dyDescent="0.3">
      <c r="A409" s="90"/>
      <c r="B409" s="90"/>
      <c r="C409" s="90"/>
      <c r="D409" s="90"/>
      <c r="E409" s="90"/>
      <c r="F409" s="90"/>
      <c r="G409" s="90"/>
      <c r="H409" s="90"/>
      <c r="I409" s="90"/>
      <c r="J409" s="90"/>
    </row>
    <row r="410" spans="1:10" x14ac:dyDescent="0.3">
      <c r="A410" s="90"/>
      <c r="B410" s="90"/>
      <c r="C410" s="90"/>
      <c r="D410" s="90"/>
      <c r="E410" s="90"/>
      <c r="F410" s="90"/>
      <c r="G410" s="90"/>
      <c r="H410" s="90"/>
      <c r="I410" s="90"/>
      <c r="J410" s="90"/>
    </row>
    <row r="411" spans="1:10" x14ac:dyDescent="0.3">
      <c r="A411" s="90"/>
      <c r="B411" s="90"/>
      <c r="C411" s="90"/>
      <c r="D411" s="90"/>
      <c r="E411" s="90"/>
      <c r="F411" s="90"/>
      <c r="G411" s="90"/>
      <c r="H411" s="90"/>
      <c r="I411" s="90"/>
      <c r="J411" s="90"/>
    </row>
    <row r="412" spans="1:10" x14ac:dyDescent="0.3">
      <c r="A412" s="90"/>
      <c r="B412" s="90"/>
      <c r="C412" s="90"/>
      <c r="D412" s="90"/>
      <c r="E412" s="90"/>
      <c r="F412" s="90"/>
      <c r="G412" s="90"/>
      <c r="H412" s="90"/>
      <c r="I412" s="90"/>
      <c r="J412" s="90"/>
    </row>
    <row r="413" spans="1:10" x14ac:dyDescent="0.3">
      <c r="A413" s="90"/>
      <c r="B413" s="90"/>
      <c r="C413" s="90"/>
      <c r="D413" s="90"/>
      <c r="E413" s="90"/>
      <c r="F413" s="90"/>
      <c r="G413" s="90"/>
      <c r="H413" s="90"/>
      <c r="I413" s="90"/>
      <c r="J413" s="90"/>
    </row>
    <row r="414" spans="1:10" x14ac:dyDescent="0.3">
      <c r="A414" s="90"/>
      <c r="B414" s="90"/>
      <c r="C414" s="90"/>
      <c r="D414" s="90"/>
      <c r="E414" s="90"/>
      <c r="F414" s="90"/>
      <c r="G414" s="90"/>
      <c r="H414" s="90"/>
      <c r="I414" s="90"/>
      <c r="J414" s="90"/>
    </row>
    <row r="415" spans="1:10" x14ac:dyDescent="0.3">
      <c r="A415" s="90"/>
      <c r="B415" s="90"/>
      <c r="C415" s="90"/>
      <c r="D415" s="90"/>
      <c r="E415" s="90"/>
      <c r="F415" s="90"/>
      <c r="G415" s="90"/>
      <c r="H415" s="90"/>
      <c r="I415" s="90"/>
      <c r="J415" s="90"/>
    </row>
    <row r="416" spans="1:10" x14ac:dyDescent="0.3">
      <c r="A416" s="90"/>
      <c r="B416" s="90"/>
      <c r="C416" s="90"/>
      <c r="D416" s="90"/>
      <c r="E416" s="90"/>
      <c r="F416" s="90"/>
      <c r="G416" s="90"/>
      <c r="H416" s="90"/>
      <c r="I416" s="90"/>
      <c r="J416" s="90"/>
    </row>
    <row r="417" spans="1:10" x14ac:dyDescent="0.3">
      <c r="A417" s="90"/>
      <c r="B417" s="90"/>
      <c r="C417" s="90"/>
      <c r="D417" s="90"/>
      <c r="E417" s="90"/>
      <c r="F417" s="90"/>
      <c r="G417" s="90"/>
      <c r="H417" s="90"/>
      <c r="I417" s="90"/>
      <c r="J417" s="90"/>
    </row>
    <row r="418" spans="1:10" x14ac:dyDescent="0.3">
      <c r="A418" s="90"/>
      <c r="B418" s="90"/>
      <c r="C418" s="90"/>
      <c r="D418" s="90"/>
      <c r="E418" s="90"/>
      <c r="F418" s="90"/>
      <c r="G418" s="90"/>
      <c r="H418" s="90"/>
      <c r="I418" s="90"/>
      <c r="J418" s="90"/>
    </row>
    <row r="419" spans="1:10" x14ac:dyDescent="0.3">
      <c r="A419" s="90"/>
      <c r="B419" s="90"/>
      <c r="C419" s="90"/>
      <c r="D419" s="90"/>
      <c r="E419" s="90"/>
      <c r="F419" s="90"/>
      <c r="G419" s="90"/>
      <c r="H419" s="90"/>
      <c r="I419" s="90"/>
      <c r="J419" s="90"/>
    </row>
    <row r="420" spans="1:10" x14ac:dyDescent="0.3">
      <c r="A420" s="90"/>
      <c r="B420" s="90"/>
      <c r="C420" s="90"/>
      <c r="D420" s="90"/>
      <c r="E420" s="90"/>
      <c r="F420" s="90"/>
      <c r="G420" s="90"/>
      <c r="H420" s="90"/>
      <c r="I420" s="90"/>
      <c r="J420" s="90"/>
    </row>
    <row r="421" spans="1:10" x14ac:dyDescent="0.3">
      <c r="A421" s="90"/>
      <c r="B421" s="90"/>
      <c r="C421" s="90"/>
      <c r="D421" s="90"/>
      <c r="E421" s="90"/>
      <c r="F421" s="90"/>
      <c r="G421" s="90"/>
      <c r="H421" s="90"/>
      <c r="I421" s="90"/>
      <c r="J421" s="90"/>
    </row>
    <row r="422" spans="1:10" x14ac:dyDescent="0.3">
      <c r="A422" s="90"/>
      <c r="B422" s="90"/>
      <c r="C422" s="90"/>
      <c r="D422" s="90"/>
      <c r="E422" s="90"/>
      <c r="F422" s="90"/>
      <c r="G422" s="90"/>
      <c r="H422" s="90"/>
      <c r="I422" s="90"/>
      <c r="J422" s="90"/>
    </row>
    <row r="423" spans="1:10" x14ac:dyDescent="0.3">
      <c r="A423" s="90"/>
      <c r="B423" s="90"/>
      <c r="C423" s="90"/>
      <c r="D423" s="90"/>
      <c r="E423" s="90"/>
      <c r="F423" s="90"/>
      <c r="G423" s="90"/>
      <c r="H423" s="90"/>
      <c r="I423" s="90"/>
      <c r="J423" s="90"/>
    </row>
    <row r="424" spans="1:10" x14ac:dyDescent="0.3">
      <c r="A424" s="90"/>
      <c r="B424" s="90"/>
      <c r="C424" s="90"/>
      <c r="D424" s="90"/>
      <c r="E424" s="90"/>
      <c r="F424" s="90"/>
      <c r="G424" s="90"/>
      <c r="H424" s="90"/>
      <c r="I424" s="90"/>
      <c r="J424" s="90"/>
    </row>
    <row r="425" spans="1:10" x14ac:dyDescent="0.3">
      <c r="A425" s="90"/>
      <c r="B425" s="90"/>
      <c r="C425" s="90"/>
      <c r="D425" s="90"/>
      <c r="E425" s="90"/>
      <c r="F425" s="90"/>
      <c r="G425" s="90"/>
      <c r="H425" s="90"/>
      <c r="I425" s="90"/>
      <c r="J425" s="90"/>
    </row>
    <row r="426" spans="1:10" x14ac:dyDescent="0.3">
      <c r="A426" s="90"/>
      <c r="B426" s="90"/>
      <c r="C426" s="90"/>
      <c r="D426" s="90"/>
      <c r="E426" s="90"/>
      <c r="F426" s="90"/>
      <c r="G426" s="90"/>
      <c r="H426" s="90"/>
      <c r="I426" s="90"/>
      <c r="J426" s="90"/>
    </row>
    <row r="427" spans="1:10" x14ac:dyDescent="0.3">
      <c r="A427" s="90"/>
      <c r="B427" s="90"/>
      <c r="C427" s="90"/>
      <c r="D427" s="90"/>
      <c r="E427" s="90"/>
      <c r="F427" s="90"/>
      <c r="G427" s="90"/>
      <c r="H427" s="90"/>
      <c r="I427" s="90"/>
      <c r="J427" s="90"/>
    </row>
    <row r="428" spans="1:10" x14ac:dyDescent="0.3">
      <c r="A428" s="90"/>
      <c r="B428" s="90"/>
      <c r="C428" s="90"/>
      <c r="D428" s="90"/>
      <c r="E428" s="90"/>
      <c r="F428" s="90"/>
      <c r="G428" s="90"/>
      <c r="H428" s="90"/>
      <c r="I428" s="90"/>
      <c r="J428" s="90"/>
    </row>
    <row r="429" spans="1:10" x14ac:dyDescent="0.3">
      <c r="A429" s="90"/>
      <c r="B429" s="90"/>
      <c r="C429" s="90"/>
      <c r="D429" s="90"/>
      <c r="E429" s="90"/>
      <c r="F429" s="90"/>
      <c r="G429" s="90"/>
      <c r="H429" s="90"/>
      <c r="I429" s="90"/>
      <c r="J429" s="90"/>
    </row>
    <row r="430" spans="1:10" x14ac:dyDescent="0.3">
      <c r="A430" s="90"/>
      <c r="B430" s="90"/>
      <c r="C430" s="90"/>
      <c r="D430" s="90"/>
      <c r="E430" s="90"/>
      <c r="F430" s="90"/>
      <c r="G430" s="90"/>
      <c r="H430" s="90"/>
      <c r="I430" s="90"/>
      <c r="J430" s="90"/>
    </row>
    <row r="431" spans="1:10" x14ac:dyDescent="0.3">
      <c r="A431" s="90"/>
      <c r="B431" s="90"/>
      <c r="C431" s="90"/>
      <c r="D431" s="90"/>
      <c r="E431" s="90"/>
      <c r="F431" s="90"/>
      <c r="G431" s="90"/>
      <c r="H431" s="90"/>
      <c r="I431" s="90"/>
      <c r="J431" s="90"/>
    </row>
    <row r="432" spans="1:10" x14ac:dyDescent="0.3">
      <c r="A432" s="90"/>
      <c r="B432" s="90"/>
      <c r="C432" s="90"/>
      <c r="D432" s="90"/>
      <c r="E432" s="90"/>
      <c r="F432" s="90"/>
      <c r="G432" s="90"/>
      <c r="H432" s="90"/>
      <c r="I432" s="90"/>
      <c r="J432" s="90"/>
    </row>
    <row r="433" spans="1:10" x14ac:dyDescent="0.3">
      <c r="A433" s="90"/>
      <c r="B433" s="90"/>
      <c r="C433" s="90"/>
      <c r="D433" s="90"/>
      <c r="E433" s="90"/>
      <c r="F433" s="90"/>
      <c r="G433" s="90"/>
      <c r="H433" s="90"/>
      <c r="I433" s="90"/>
      <c r="J433" s="90"/>
    </row>
    <row r="434" spans="1:10" x14ac:dyDescent="0.3">
      <c r="A434" s="90"/>
      <c r="B434" s="90"/>
      <c r="C434" s="90"/>
      <c r="D434" s="90"/>
      <c r="E434" s="90"/>
      <c r="F434" s="90"/>
      <c r="G434" s="90"/>
      <c r="H434" s="90"/>
      <c r="I434" s="90"/>
      <c r="J434" s="90"/>
    </row>
    <row r="435" spans="1:10" x14ac:dyDescent="0.3">
      <c r="A435" s="90"/>
      <c r="B435" s="90"/>
      <c r="C435" s="90"/>
      <c r="D435" s="90"/>
      <c r="E435" s="90"/>
      <c r="F435" s="90"/>
      <c r="G435" s="90"/>
      <c r="H435" s="90"/>
      <c r="I435" s="90"/>
      <c r="J435" s="90"/>
    </row>
    <row r="436" spans="1:10" x14ac:dyDescent="0.3">
      <c r="A436" s="90"/>
      <c r="B436" s="90"/>
      <c r="C436" s="90"/>
      <c r="D436" s="90"/>
      <c r="E436" s="90"/>
      <c r="F436" s="90"/>
      <c r="G436" s="90"/>
      <c r="H436" s="90"/>
      <c r="I436" s="90"/>
      <c r="J436" s="90"/>
    </row>
    <row r="437" spans="1:10" x14ac:dyDescent="0.3">
      <c r="A437" s="90"/>
      <c r="B437" s="90"/>
      <c r="C437" s="90"/>
      <c r="D437" s="90"/>
      <c r="E437" s="90"/>
      <c r="F437" s="90"/>
      <c r="G437" s="90"/>
      <c r="H437" s="90"/>
      <c r="I437" s="90"/>
      <c r="J437" s="90"/>
    </row>
    <row r="438" spans="1:10" x14ac:dyDescent="0.3">
      <c r="A438" s="90"/>
      <c r="B438" s="90"/>
      <c r="C438" s="90"/>
      <c r="D438" s="90"/>
      <c r="E438" s="90"/>
      <c r="F438" s="90"/>
      <c r="G438" s="90"/>
      <c r="H438" s="90"/>
      <c r="I438" s="90"/>
      <c r="J438" s="90"/>
    </row>
    <row r="439" spans="1:10" x14ac:dyDescent="0.3">
      <c r="A439" s="90"/>
      <c r="B439" s="90"/>
      <c r="C439" s="90"/>
      <c r="D439" s="90"/>
      <c r="E439" s="90"/>
      <c r="F439" s="90"/>
      <c r="G439" s="90"/>
      <c r="H439" s="90"/>
      <c r="I439" s="90"/>
      <c r="J439" s="90"/>
    </row>
    <row r="440" spans="1:10" x14ac:dyDescent="0.3">
      <c r="A440" s="90"/>
      <c r="B440" s="90"/>
      <c r="C440" s="90"/>
      <c r="D440" s="90"/>
      <c r="E440" s="90"/>
      <c r="F440" s="90"/>
      <c r="G440" s="90"/>
      <c r="H440" s="90"/>
      <c r="I440" s="90"/>
      <c r="J440" s="90"/>
    </row>
    <row r="441" spans="1:10" x14ac:dyDescent="0.3">
      <c r="A441" s="90"/>
      <c r="B441" s="90"/>
      <c r="C441" s="90"/>
      <c r="D441" s="90"/>
      <c r="E441" s="90"/>
      <c r="F441" s="90"/>
      <c r="G441" s="90"/>
      <c r="H441" s="90"/>
      <c r="I441" s="90"/>
      <c r="J441" s="90"/>
    </row>
    <row r="442" spans="1:10" x14ac:dyDescent="0.3">
      <c r="A442" s="90"/>
      <c r="B442" s="90"/>
      <c r="C442" s="90"/>
      <c r="D442" s="90"/>
      <c r="E442" s="90"/>
      <c r="F442" s="90"/>
      <c r="G442" s="90"/>
      <c r="H442" s="90"/>
      <c r="I442" s="90"/>
      <c r="J442" s="90"/>
    </row>
    <row r="443" spans="1:10" x14ac:dyDescent="0.3">
      <c r="A443" s="90"/>
      <c r="B443" s="90"/>
      <c r="C443" s="90"/>
      <c r="D443" s="90"/>
      <c r="E443" s="90"/>
      <c r="F443" s="90"/>
      <c r="G443" s="90"/>
      <c r="H443" s="90"/>
      <c r="I443" s="90"/>
      <c r="J443" s="90"/>
    </row>
    <row r="444" spans="1:10" x14ac:dyDescent="0.3">
      <c r="A444" s="90"/>
      <c r="B444" s="90"/>
      <c r="C444" s="90"/>
      <c r="D444" s="90"/>
      <c r="E444" s="90"/>
      <c r="F444" s="90"/>
      <c r="G444" s="90"/>
      <c r="H444" s="90"/>
      <c r="I444" s="90"/>
      <c r="J444" s="90"/>
    </row>
    <row r="445" spans="1:10" x14ac:dyDescent="0.3">
      <c r="A445" s="90"/>
      <c r="B445" s="90"/>
      <c r="C445" s="90"/>
      <c r="D445" s="90"/>
      <c r="E445" s="90"/>
      <c r="F445" s="90"/>
      <c r="G445" s="90"/>
      <c r="H445" s="90"/>
      <c r="I445" s="90"/>
      <c r="J445" s="90"/>
    </row>
    <row r="446" spans="1:10" x14ac:dyDescent="0.3">
      <c r="A446" s="90"/>
      <c r="B446" s="90"/>
      <c r="C446" s="90"/>
      <c r="D446" s="90"/>
      <c r="E446" s="90"/>
      <c r="F446" s="90"/>
      <c r="G446" s="90"/>
      <c r="H446" s="90"/>
      <c r="I446" s="90"/>
      <c r="J446" s="90"/>
    </row>
    <row r="447" spans="1:10" x14ac:dyDescent="0.3">
      <c r="A447" s="90"/>
      <c r="B447" s="90"/>
      <c r="C447" s="90"/>
      <c r="D447" s="90"/>
      <c r="E447" s="90"/>
      <c r="F447" s="90"/>
      <c r="G447" s="90"/>
      <c r="H447" s="90"/>
      <c r="I447" s="90"/>
      <c r="J447" s="90"/>
    </row>
    <row r="448" spans="1:10" x14ac:dyDescent="0.3">
      <c r="A448" s="90"/>
      <c r="B448" s="90"/>
      <c r="C448" s="90"/>
      <c r="D448" s="90"/>
      <c r="E448" s="90"/>
      <c r="F448" s="90"/>
      <c r="G448" s="90"/>
      <c r="H448" s="90"/>
      <c r="I448" s="90"/>
      <c r="J448" s="90"/>
    </row>
    <row r="449" spans="1:10" x14ac:dyDescent="0.3">
      <c r="A449" s="90"/>
      <c r="B449" s="90"/>
      <c r="C449" s="90"/>
      <c r="D449" s="90"/>
      <c r="E449" s="90"/>
      <c r="F449" s="90"/>
      <c r="G449" s="90"/>
      <c r="H449" s="90"/>
      <c r="I449" s="90"/>
      <c r="J449" s="90"/>
    </row>
    <row r="450" spans="1:10" x14ac:dyDescent="0.3">
      <c r="A450" s="90"/>
      <c r="B450" s="90"/>
      <c r="C450" s="90"/>
      <c r="D450" s="90"/>
      <c r="E450" s="90"/>
      <c r="F450" s="90"/>
      <c r="G450" s="90"/>
      <c r="H450" s="90"/>
      <c r="I450" s="90"/>
      <c r="J450" s="90"/>
    </row>
    <row r="451" spans="1:10" x14ac:dyDescent="0.3">
      <c r="A451" s="90"/>
      <c r="B451" s="90"/>
      <c r="C451" s="90"/>
      <c r="D451" s="90"/>
      <c r="E451" s="90"/>
      <c r="F451" s="90"/>
      <c r="G451" s="90"/>
      <c r="H451" s="90"/>
      <c r="I451" s="90"/>
      <c r="J451" s="90"/>
    </row>
    <row r="452" spans="1:10" x14ac:dyDescent="0.3">
      <c r="A452" s="90"/>
      <c r="B452" s="90"/>
      <c r="C452" s="90"/>
      <c r="D452" s="90"/>
      <c r="E452" s="90"/>
      <c r="F452" s="90"/>
      <c r="G452" s="90"/>
      <c r="H452" s="90"/>
      <c r="I452" s="90"/>
      <c r="J452" s="90"/>
    </row>
    <row r="453" spans="1:10" x14ac:dyDescent="0.3">
      <c r="A453" s="90"/>
      <c r="B453" s="90"/>
      <c r="C453" s="90"/>
      <c r="D453" s="90"/>
      <c r="E453" s="90"/>
      <c r="F453" s="90"/>
      <c r="G453" s="90"/>
      <c r="H453" s="90"/>
      <c r="I453" s="90"/>
      <c r="J453" s="90"/>
    </row>
    <row r="454" spans="1:10" x14ac:dyDescent="0.3">
      <c r="A454" s="90"/>
      <c r="B454" s="90"/>
      <c r="C454" s="90"/>
      <c r="D454" s="90"/>
      <c r="E454" s="90"/>
      <c r="F454" s="90"/>
      <c r="G454" s="90"/>
      <c r="H454" s="90"/>
      <c r="I454" s="90"/>
      <c r="J454" s="90"/>
    </row>
    <row r="455" spans="1:10" x14ac:dyDescent="0.3">
      <c r="A455" s="90"/>
      <c r="B455" s="90"/>
      <c r="C455" s="90"/>
      <c r="D455" s="90"/>
      <c r="E455" s="90"/>
      <c r="F455" s="90"/>
      <c r="G455" s="90"/>
      <c r="H455" s="90"/>
      <c r="I455" s="90"/>
      <c r="J455" s="90"/>
    </row>
    <row r="456" spans="1:10" x14ac:dyDescent="0.3">
      <c r="A456" s="90"/>
      <c r="B456" s="90"/>
      <c r="C456" s="90"/>
      <c r="D456" s="90"/>
      <c r="E456" s="90"/>
      <c r="F456" s="90"/>
      <c r="G456" s="90"/>
      <c r="H456" s="90"/>
      <c r="I456" s="90"/>
      <c r="J456" s="90"/>
    </row>
    <row r="457" spans="1:10" x14ac:dyDescent="0.3">
      <c r="A457" s="90"/>
      <c r="B457" s="90"/>
      <c r="C457" s="90"/>
      <c r="D457" s="90"/>
      <c r="E457" s="90"/>
      <c r="F457" s="90"/>
      <c r="G457" s="90"/>
      <c r="H457" s="90"/>
      <c r="I457" s="90"/>
      <c r="J457" s="90"/>
    </row>
    <row r="458" spans="1:10" x14ac:dyDescent="0.3">
      <c r="A458" s="90"/>
      <c r="B458" s="90"/>
      <c r="C458" s="90"/>
      <c r="D458" s="90"/>
      <c r="E458" s="90"/>
      <c r="F458" s="90"/>
      <c r="G458" s="90"/>
      <c r="H458" s="90"/>
      <c r="I458" s="90"/>
      <c r="J458" s="90"/>
    </row>
    <row r="459" spans="1:10" x14ac:dyDescent="0.3">
      <c r="A459" s="90"/>
      <c r="B459" s="90"/>
      <c r="C459" s="90"/>
      <c r="D459" s="90"/>
      <c r="E459" s="90"/>
      <c r="F459" s="90"/>
      <c r="G459" s="90"/>
      <c r="H459" s="90"/>
      <c r="I459" s="90"/>
      <c r="J459" s="90"/>
    </row>
    <row r="460" spans="1:10" x14ac:dyDescent="0.3">
      <c r="A460" s="90"/>
      <c r="B460" s="90"/>
      <c r="C460" s="90"/>
      <c r="D460" s="90"/>
      <c r="E460" s="90"/>
      <c r="F460" s="90"/>
      <c r="G460" s="90"/>
      <c r="H460" s="90"/>
      <c r="I460" s="90"/>
      <c r="J460" s="90"/>
    </row>
    <row r="461" spans="1:10" x14ac:dyDescent="0.3">
      <c r="A461" s="90"/>
      <c r="B461" s="90"/>
      <c r="C461" s="90"/>
      <c r="D461" s="90"/>
      <c r="E461" s="90"/>
      <c r="F461" s="90"/>
      <c r="G461" s="90"/>
      <c r="H461" s="90"/>
      <c r="I461" s="90"/>
      <c r="J461" s="90"/>
    </row>
    <row r="462" spans="1:10" x14ac:dyDescent="0.3">
      <c r="A462" s="90"/>
      <c r="B462" s="90"/>
      <c r="C462" s="90"/>
      <c r="D462" s="90"/>
      <c r="E462" s="90"/>
      <c r="F462" s="90"/>
      <c r="G462" s="90"/>
      <c r="H462" s="90"/>
      <c r="I462" s="90"/>
      <c r="J462" s="90"/>
    </row>
    <row r="463" spans="1:10" x14ac:dyDescent="0.3">
      <c r="A463" s="90"/>
      <c r="B463" s="90"/>
      <c r="C463" s="90"/>
      <c r="D463" s="90"/>
      <c r="E463" s="90"/>
      <c r="F463" s="90"/>
      <c r="G463" s="90"/>
      <c r="H463" s="90"/>
      <c r="I463" s="90"/>
      <c r="J463" s="90"/>
    </row>
    <row r="464" spans="1:10" x14ac:dyDescent="0.3">
      <c r="A464" s="90"/>
      <c r="B464" s="90"/>
      <c r="C464" s="90"/>
      <c r="D464" s="90"/>
      <c r="E464" s="90"/>
      <c r="F464" s="90"/>
      <c r="G464" s="90"/>
      <c r="H464" s="90"/>
      <c r="I464" s="90"/>
      <c r="J464" s="90"/>
    </row>
    <row r="465" spans="1:10" x14ac:dyDescent="0.3">
      <c r="A465" s="90"/>
      <c r="B465" s="90"/>
      <c r="C465" s="90"/>
      <c r="D465" s="90"/>
      <c r="E465" s="90"/>
      <c r="F465" s="90"/>
      <c r="G465" s="90"/>
      <c r="H465" s="90"/>
      <c r="I465" s="90"/>
      <c r="J465" s="90"/>
    </row>
    <row r="466" spans="1:10" x14ac:dyDescent="0.3">
      <c r="A466" s="90"/>
      <c r="B466" s="90"/>
      <c r="C466" s="90"/>
      <c r="D466" s="90"/>
      <c r="E466" s="90"/>
      <c r="F466" s="90"/>
      <c r="G466" s="90"/>
      <c r="H466" s="90"/>
      <c r="I466" s="90"/>
      <c r="J466" s="90"/>
    </row>
    <row r="467" spans="1:10" x14ac:dyDescent="0.3">
      <c r="A467" s="90"/>
      <c r="B467" s="90"/>
      <c r="C467" s="90"/>
      <c r="D467" s="90"/>
      <c r="E467" s="90"/>
      <c r="F467" s="90"/>
      <c r="G467" s="90"/>
      <c r="H467" s="90"/>
      <c r="I467" s="90"/>
      <c r="J467" s="90"/>
    </row>
    <row r="468" spans="1:10" x14ac:dyDescent="0.3">
      <c r="A468" s="90"/>
      <c r="B468" s="90"/>
      <c r="C468" s="90"/>
      <c r="D468" s="90"/>
      <c r="E468" s="90"/>
      <c r="F468" s="90"/>
      <c r="G468" s="90"/>
      <c r="H468" s="90"/>
      <c r="I468" s="90"/>
      <c r="J468" s="90"/>
    </row>
    <row r="469" spans="1:10" x14ac:dyDescent="0.3">
      <c r="A469" s="90"/>
      <c r="B469" s="90"/>
      <c r="C469" s="90"/>
      <c r="D469" s="90"/>
      <c r="E469" s="90"/>
      <c r="F469" s="90"/>
      <c r="G469" s="90"/>
      <c r="H469" s="90"/>
      <c r="I469" s="90"/>
      <c r="J469" s="90"/>
    </row>
    <row r="470" spans="1:10" x14ac:dyDescent="0.3">
      <c r="A470" s="90"/>
      <c r="B470" s="90"/>
      <c r="C470" s="90"/>
      <c r="D470" s="90"/>
      <c r="E470" s="90"/>
      <c r="F470" s="90"/>
      <c r="G470" s="90"/>
      <c r="H470" s="90"/>
      <c r="I470" s="90"/>
      <c r="J470" s="90"/>
    </row>
    <row r="471" spans="1:10" x14ac:dyDescent="0.3">
      <c r="A471" s="90"/>
      <c r="B471" s="90"/>
      <c r="C471" s="90"/>
      <c r="D471" s="90"/>
      <c r="E471" s="90"/>
      <c r="F471" s="90"/>
      <c r="G471" s="90"/>
      <c r="H471" s="90"/>
      <c r="I471" s="90"/>
      <c r="J471" s="90"/>
    </row>
    <row r="472" spans="1:10" x14ac:dyDescent="0.3">
      <c r="A472" s="90"/>
      <c r="B472" s="90"/>
      <c r="C472" s="90"/>
      <c r="D472" s="90"/>
      <c r="E472" s="90"/>
      <c r="F472" s="90"/>
      <c r="G472" s="90"/>
      <c r="H472" s="90"/>
      <c r="I472" s="90"/>
      <c r="J472" s="90"/>
    </row>
    <row r="473" spans="1:10" x14ac:dyDescent="0.3">
      <c r="A473" s="90"/>
      <c r="B473" s="90"/>
      <c r="C473" s="90"/>
      <c r="D473" s="90"/>
      <c r="E473" s="90"/>
      <c r="F473" s="90"/>
      <c r="G473" s="90"/>
      <c r="H473" s="90"/>
      <c r="I473" s="90"/>
      <c r="J473" s="90"/>
    </row>
    <row r="474" spans="1:10" x14ac:dyDescent="0.3">
      <c r="A474" s="90"/>
      <c r="B474" s="90"/>
      <c r="C474" s="90"/>
      <c r="D474" s="90"/>
      <c r="E474" s="90"/>
      <c r="F474" s="90"/>
      <c r="G474" s="90"/>
      <c r="H474" s="90"/>
      <c r="I474" s="90"/>
      <c r="J474" s="90"/>
    </row>
    <row r="475" spans="1:10" x14ac:dyDescent="0.3">
      <c r="A475" s="90"/>
      <c r="B475" s="90"/>
      <c r="C475" s="90"/>
      <c r="D475" s="90"/>
      <c r="E475" s="90"/>
      <c r="F475" s="90"/>
      <c r="G475" s="90"/>
      <c r="H475" s="90"/>
      <c r="I475" s="90"/>
      <c r="J475" s="90"/>
    </row>
    <row r="476" spans="1:10" x14ac:dyDescent="0.3">
      <c r="A476" s="90"/>
      <c r="B476" s="90"/>
      <c r="C476" s="90"/>
      <c r="D476" s="90"/>
      <c r="E476" s="90"/>
      <c r="F476" s="90"/>
      <c r="G476" s="90"/>
      <c r="H476" s="90"/>
      <c r="I476" s="90"/>
      <c r="J476" s="90"/>
    </row>
    <row r="477" spans="1:10" x14ac:dyDescent="0.3">
      <c r="A477" s="90"/>
      <c r="B477" s="90"/>
      <c r="C477" s="90"/>
      <c r="D477" s="90"/>
      <c r="E477" s="90"/>
      <c r="F477" s="90"/>
      <c r="G477" s="90"/>
      <c r="H477" s="90"/>
      <c r="I477" s="90"/>
      <c r="J477" s="90"/>
    </row>
    <row r="478" spans="1:10" x14ac:dyDescent="0.3">
      <c r="A478" s="90"/>
      <c r="B478" s="90"/>
      <c r="C478" s="90"/>
      <c r="D478" s="90"/>
      <c r="E478" s="90"/>
      <c r="F478" s="90"/>
      <c r="G478" s="90"/>
      <c r="H478" s="90"/>
      <c r="I478" s="90"/>
      <c r="J478" s="90"/>
    </row>
    <row r="479" spans="1:10" x14ac:dyDescent="0.3">
      <c r="A479" s="90"/>
      <c r="B479" s="90"/>
      <c r="C479" s="90"/>
      <c r="D479" s="90"/>
      <c r="E479" s="90"/>
      <c r="F479" s="90"/>
      <c r="G479" s="90"/>
      <c r="H479" s="90"/>
      <c r="I479" s="90"/>
      <c r="J479" s="90"/>
    </row>
    <row r="480" spans="1:10" x14ac:dyDescent="0.3">
      <c r="A480" s="90"/>
      <c r="B480" s="90"/>
      <c r="C480" s="90"/>
      <c r="D480" s="90"/>
      <c r="E480" s="90"/>
      <c r="F480" s="90"/>
      <c r="G480" s="90"/>
      <c r="H480" s="90"/>
      <c r="I480" s="90"/>
      <c r="J480" s="90"/>
    </row>
    <row r="481" spans="1:10" x14ac:dyDescent="0.3">
      <c r="A481" s="90"/>
      <c r="B481" s="90"/>
      <c r="C481" s="90"/>
      <c r="D481" s="90"/>
      <c r="E481" s="90"/>
      <c r="F481" s="90"/>
      <c r="G481" s="90"/>
      <c r="H481" s="90"/>
      <c r="I481" s="90"/>
      <c r="J481" s="90"/>
    </row>
    <row r="482" spans="1:10" x14ac:dyDescent="0.3">
      <c r="A482" s="90"/>
      <c r="B482" s="90"/>
      <c r="C482" s="90"/>
      <c r="D482" s="90"/>
      <c r="E482" s="90"/>
      <c r="F482" s="90"/>
      <c r="G482" s="90"/>
      <c r="H482" s="90"/>
      <c r="I482" s="90"/>
      <c r="J482" s="90"/>
    </row>
    <row r="483" spans="1:10" x14ac:dyDescent="0.3">
      <c r="A483" s="90"/>
      <c r="B483" s="90"/>
      <c r="C483" s="90"/>
      <c r="D483" s="90"/>
      <c r="E483" s="90"/>
      <c r="F483" s="90"/>
      <c r="G483" s="90"/>
      <c r="H483" s="90"/>
      <c r="I483" s="90"/>
      <c r="J483" s="90"/>
    </row>
    <row r="484" spans="1:10" x14ac:dyDescent="0.3">
      <c r="A484" s="90"/>
      <c r="B484" s="90"/>
      <c r="C484" s="90"/>
      <c r="D484" s="90"/>
      <c r="E484" s="90"/>
      <c r="F484" s="90"/>
      <c r="G484" s="90"/>
      <c r="H484" s="90"/>
      <c r="I484" s="90"/>
      <c r="J484" s="90"/>
    </row>
    <row r="485" spans="1:10" x14ac:dyDescent="0.3">
      <c r="A485" s="90"/>
      <c r="B485" s="90"/>
      <c r="C485" s="90"/>
      <c r="D485" s="90"/>
      <c r="E485" s="90"/>
      <c r="F485" s="90"/>
      <c r="G485" s="90"/>
      <c r="H485" s="90"/>
      <c r="I485" s="90"/>
      <c r="J485" s="90"/>
    </row>
    <row r="486" spans="1:10" x14ac:dyDescent="0.3">
      <c r="A486" s="90"/>
      <c r="B486" s="90"/>
      <c r="C486" s="90"/>
      <c r="D486" s="90"/>
      <c r="E486" s="90"/>
      <c r="F486" s="90"/>
      <c r="G486" s="90"/>
      <c r="H486" s="90"/>
      <c r="I486" s="90"/>
      <c r="J486" s="90"/>
    </row>
    <row r="487" spans="1:10" x14ac:dyDescent="0.3">
      <c r="A487" s="90"/>
      <c r="B487" s="90"/>
      <c r="C487" s="90"/>
      <c r="D487" s="90"/>
      <c r="E487" s="90"/>
      <c r="F487" s="90"/>
      <c r="G487" s="90"/>
      <c r="H487" s="90"/>
      <c r="I487" s="90"/>
      <c r="J487" s="90"/>
    </row>
    <row r="488" spans="1:10" x14ac:dyDescent="0.3">
      <c r="A488" s="90"/>
      <c r="B488" s="90"/>
      <c r="C488" s="90"/>
      <c r="D488" s="90"/>
      <c r="E488" s="90"/>
      <c r="F488" s="90"/>
      <c r="G488" s="90"/>
      <c r="H488" s="90"/>
      <c r="I488" s="90"/>
      <c r="J488" s="90"/>
    </row>
    <row r="489" spans="1:10" x14ac:dyDescent="0.3">
      <c r="A489" s="90"/>
      <c r="B489" s="90"/>
      <c r="C489" s="90"/>
      <c r="D489" s="90"/>
      <c r="E489" s="90"/>
      <c r="F489" s="90"/>
      <c r="G489" s="90"/>
      <c r="H489" s="90"/>
      <c r="I489" s="90"/>
      <c r="J489" s="90"/>
    </row>
    <row r="490" spans="1:10" x14ac:dyDescent="0.3">
      <c r="A490" s="90"/>
      <c r="B490" s="90"/>
      <c r="C490" s="90"/>
      <c r="D490" s="90"/>
      <c r="E490" s="90"/>
      <c r="F490" s="90"/>
      <c r="G490" s="90"/>
      <c r="H490" s="90"/>
      <c r="I490" s="90"/>
      <c r="J490" s="90"/>
    </row>
    <row r="491" spans="1:10" x14ac:dyDescent="0.3">
      <c r="A491" s="90"/>
      <c r="B491" s="90"/>
      <c r="C491" s="90"/>
      <c r="D491" s="90"/>
      <c r="E491" s="90"/>
      <c r="F491" s="90"/>
      <c r="G491" s="90"/>
      <c r="H491" s="90"/>
      <c r="I491" s="90"/>
      <c r="J491" s="90"/>
    </row>
    <row r="492" spans="1:10" x14ac:dyDescent="0.3">
      <c r="A492" s="90"/>
      <c r="B492" s="90"/>
      <c r="C492" s="90"/>
      <c r="D492" s="90"/>
      <c r="E492" s="90"/>
      <c r="F492" s="90"/>
      <c r="G492" s="90"/>
      <c r="H492" s="90"/>
      <c r="I492" s="90"/>
      <c r="J492" s="90"/>
    </row>
    <row r="493" spans="1:10" x14ac:dyDescent="0.3">
      <c r="A493" s="90"/>
      <c r="B493" s="90"/>
      <c r="C493" s="90"/>
      <c r="D493" s="90"/>
      <c r="E493" s="90"/>
      <c r="F493" s="90"/>
      <c r="G493" s="90"/>
      <c r="H493" s="90"/>
      <c r="I493" s="90"/>
      <c r="J493" s="90"/>
    </row>
    <row r="494" spans="1:10" x14ac:dyDescent="0.3">
      <c r="A494" s="90"/>
      <c r="B494" s="90"/>
      <c r="C494" s="90"/>
      <c r="D494" s="90"/>
      <c r="E494" s="90"/>
      <c r="F494" s="90"/>
      <c r="G494" s="90"/>
      <c r="H494" s="90"/>
      <c r="I494" s="90"/>
      <c r="J494" s="90"/>
    </row>
    <row r="495" spans="1:10" x14ac:dyDescent="0.3">
      <c r="A495" s="90"/>
      <c r="B495" s="90"/>
      <c r="C495" s="90"/>
      <c r="D495" s="90"/>
      <c r="E495" s="90"/>
      <c r="F495" s="90"/>
      <c r="G495" s="90"/>
      <c r="H495" s="90"/>
      <c r="I495" s="90"/>
      <c r="J495" s="90"/>
    </row>
    <row r="496" spans="1:10" x14ac:dyDescent="0.3">
      <c r="A496" s="90"/>
      <c r="B496" s="90"/>
      <c r="C496" s="90"/>
      <c r="D496" s="90"/>
      <c r="E496" s="90"/>
      <c r="F496" s="90"/>
      <c r="G496" s="90"/>
      <c r="H496" s="90"/>
      <c r="I496" s="90"/>
      <c r="J496" s="90"/>
    </row>
    <row r="497" spans="1:10" x14ac:dyDescent="0.3">
      <c r="A497" s="90"/>
      <c r="B497" s="90"/>
      <c r="C497" s="90"/>
      <c r="D497" s="90"/>
      <c r="E497" s="90"/>
      <c r="F497" s="90"/>
      <c r="G497" s="90"/>
      <c r="H497" s="90"/>
      <c r="I497" s="90"/>
      <c r="J497" s="90"/>
    </row>
    <row r="498" spans="1:10" x14ac:dyDescent="0.3">
      <c r="A498" s="90"/>
      <c r="B498" s="90"/>
      <c r="C498" s="90"/>
      <c r="D498" s="90"/>
      <c r="E498" s="90"/>
      <c r="F498" s="90"/>
      <c r="G498" s="90"/>
      <c r="H498" s="90"/>
      <c r="I498" s="90"/>
      <c r="J498" s="90"/>
    </row>
    <row r="499" spans="1:10" x14ac:dyDescent="0.3">
      <c r="A499" s="90"/>
      <c r="B499" s="90"/>
      <c r="C499" s="90"/>
      <c r="D499" s="90"/>
      <c r="E499" s="90"/>
      <c r="F499" s="90"/>
      <c r="G499" s="90"/>
      <c r="H499" s="90"/>
      <c r="I499" s="90"/>
      <c r="J499" s="90"/>
    </row>
    <row r="500" spans="1:10" x14ac:dyDescent="0.3">
      <c r="A500" s="90"/>
      <c r="B500" s="90"/>
      <c r="C500" s="90"/>
      <c r="D500" s="90"/>
      <c r="E500" s="90"/>
      <c r="F500" s="90"/>
      <c r="G500" s="90"/>
      <c r="H500" s="90"/>
      <c r="I500" s="90"/>
      <c r="J500" s="90"/>
    </row>
    <row r="501" spans="1:10" x14ac:dyDescent="0.3">
      <c r="A501" s="90"/>
      <c r="B501" s="90"/>
      <c r="C501" s="90"/>
      <c r="D501" s="90"/>
      <c r="E501" s="90"/>
      <c r="F501" s="90"/>
      <c r="G501" s="90"/>
      <c r="H501" s="90"/>
      <c r="I501" s="90"/>
      <c r="J501" s="90"/>
    </row>
    <row r="502" spans="1:10" x14ac:dyDescent="0.3">
      <c r="A502" s="90"/>
      <c r="B502" s="90"/>
      <c r="C502" s="90"/>
      <c r="D502" s="90"/>
      <c r="E502" s="90"/>
      <c r="F502" s="90"/>
      <c r="G502" s="90"/>
      <c r="H502" s="90"/>
      <c r="I502" s="90"/>
      <c r="J502" s="90"/>
    </row>
    <row r="503" spans="1:10" x14ac:dyDescent="0.3">
      <c r="A503" s="90"/>
      <c r="B503" s="90"/>
      <c r="C503" s="90"/>
      <c r="D503" s="90"/>
      <c r="E503" s="90"/>
      <c r="F503" s="90"/>
      <c r="G503" s="90"/>
      <c r="H503" s="90"/>
      <c r="I503" s="90"/>
      <c r="J503" s="90"/>
    </row>
    <row r="504" spans="1:10" x14ac:dyDescent="0.3">
      <c r="A504" s="90"/>
      <c r="B504" s="90"/>
      <c r="C504" s="90"/>
      <c r="D504" s="90"/>
      <c r="E504" s="90"/>
      <c r="F504" s="90"/>
      <c r="G504" s="90"/>
      <c r="H504" s="90"/>
      <c r="I504" s="90"/>
      <c r="J504" s="90"/>
    </row>
    <row r="505" spans="1:10" x14ac:dyDescent="0.3">
      <c r="A505" s="90"/>
      <c r="B505" s="90"/>
      <c r="C505" s="90"/>
      <c r="D505" s="90"/>
      <c r="E505" s="90"/>
      <c r="F505" s="90"/>
      <c r="G505" s="90"/>
      <c r="H505" s="90"/>
      <c r="I505" s="90"/>
      <c r="J505" s="90"/>
    </row>
    <row r="506" spans="1:10" x14ac:dyDescent="0.3">
      <c r="A506" s="90"/>
      <c r="B506" s="90"/>
      <c r="C506" s="90"/>
      <c r="D506" s="90"/>
      <c r="E506" s="90"/>
      <c r="F506" s="90"/>
      <c r="G506" s="90"/>
      <c r="H506" s="90"/>
      <c r="I506" s="90"/>
      <c r="J506" s="90"/>
    </row>
    <row r="507" spans="1:10" x14ac:dyDescent="0.3">
      <c r="A507" s="90"/>
      <c r="B507" s="90"/>
      <c r="C507" s="90"/>
      <c r="D507" s="90"/>
      <c r="E507" s="90"/>
      <c r="F507" s="90"/>
      <c r="G507" s="90"/>
      <c r="H507" s="90"/>
      <c r="I507" s="90"/>
      <c r="J507" s="90"/>
    </row>
    <row r="508" spans="1:10" x14ac:dyDescent="0.3">
      <c r="A508" s="90"/>
      <c r="B508" s="90"/>
      <c r="C508" s="90"/>
      <c r="D508" s="90"/>
      <c r="E508" s="90"/>
      <c r="F508" s="90"/>
      <c r="G508" s="90"/>
      <c r="H508" s="90"/>
      <c r="I508" s="90"/>
      <c r="J508" s="90"/>
    </row>
    <row r="509" spans="1:10" x14ac:dyDescent="0.3">
      <c r="A509" s="90"/>
      <c r="B509" s="90"/>
      <c r="C509" s="90"/>
      <c r="D509" s="90"/>
      <c r="E509" s="90"/>
      <c r="F509" s="90"/>
      <c r="G509" s="90"/>
      <c r="H509" s="90"/>
      <c r="I509" s="90"/>
      <c r="J509" s="90"/>
    </row>
    <row r="510" spans="1:10" x14ac:dyDescent="0.3">
      <c r="A510" s="90"/>
      <c r="B510" s="90"/>
      <c r="C510" s="90"/>
      <c r="D510" s="90"/>
      <c r="E510" s="90"/>
      <c r="F510" s="90"/>
      <c r="G510" s="90"/>
      <c r="H510" s="90"/>
      <c r="I510" s="90"/>
      <c r="J510" s="90"/>
    </row>
    <row r="511" spans="1:10" x14ac:dyDescent="0.3">
      <c r="A511" s="90"/>
      <c r="B511" s="90"/>
      <c r="C511" s="90"/>
      <c r="D511" s="90"/>
      <c r="E511" s="90"/>
      <c r="F511" s="90"/>
      <c r="G511" s="90"/>
      <c r="H511" s="90"/>
      <c r="I511" s="90"/>
      <c r="J511" s="90"/>
    </row>
    <row r="512" spans="1:10" x14ac:dyDescent="0.3">
      <c r="A512" s="90"/>
      <c r="B512" s="90"/>
      <c r="C512" s="90"/>
      <c r="D512" s="90"/>
      <c r="E512" s="90"/>
      <c r="F512" s="90"/>
      <c r="G512" s="90"/>
      <c r="H512" s="90"/>
      <c r="I512" s="90"/>
      <c r="J512" s="90"/>
    </row>
    <row r="513" spans="1:10" x14ac:dyDescent="0.3">
      <c r="A513" s="90"/>
      <c r="B513" s="90"/>
      <c r="C513" s="90"/>
      <c r="D513" s="90"/>
      <c r="E513" s="90"/>
      <c r="F513" s="90"/>
      <c r="G513" s="90"/>
      <c r="H513" s="90"/>
      <c r="I513" s="90"/>
      <c r="J513" s="90"/>
    </row>
    <row r="514" spans="1:10" x14ac:dyDescent="0.3">
      <c r="A514" s="90"/>
      <c r="B514" s="90"/>
      <c r="C514" s="90"/>
      <c r="D514" s="90"/>
      <c r="E514" s="90"/>
      <c r="F514" s="90"/>
      <c r="G514" s="90"/>
      <c r="H514" s="90"/>
      <c r="I514" s="90"/>
      <c r="J514" s="90"/>
    </row>
    <row r="515" spans="1:10" x14ac:dyDescent="0.3">
      <c r="A515" s="90"/>
      <c r="B515" s="90"/>
      <c r="C515" s="90"/>
      <c r="D515" s="90"/>
      <c r="E515" s="90"/>
      <c r="F515" s="90"/>
      <c r="G515" s="90"/>
      <c r="H515" s="90"/>
      <c r="I515" s="90"/>
      <c r="J515" s="90"/>
    </row>
    <row r="516" spans="1:10" x14ac:dyDescent="0.3">
      <c r="A516" s="90"/>
      <c r="B516" s="90"/>
      <c r="C516" s="90"/>
      <c r="D516" s="90"/>
      <c r="E516" s="90"/>
      <c r="F516" s="90"/>
      <c r="G516" s="90"/>
      <c r="H516" s="90"/>
      <c r="I516" s="90"/>
      <c r="J516" s="90"/>
    </row>
    <row r="517" spans="1:10" x14ac:dyDescent="0.3">
      <c r="A517" s="90"/>
      <c r="B517" s="90"/>
      <c r="C517" s="90"/>
      <c r="D517" s="90"/>
      <c r="E517" s="90"/>
      <c r="F517" s="90"/>
      <c r="G517" s="90"/>
      <c r="H517" s="90"/>
      <c r="I517" s="90"/>
      <c r="J517" s="90"/>
    </row>
    <row r="518" spans="1:10" x14ac:dyDescent="0.3">
      <c r="A518" s="90"/>
      <c r="B518" s="90"/>
      <c r="C518" s="90"/>
      <c r="D518" s="90"/>
      <c r="E518" s="90"/>
      <c r="F518" s="90"/>
      <c r="G518" s="90"/>
      <c r="H518" s="90"/>
      <c r="I518" s="90"/>
      <c r="J518" s="90"/>
    </row>
    <row r="519" spans="1:10" x14ac:dyDescent="0.3">
      <c r="A519" s="90"/>
      <c r="B519" s="90"/>
      <c r="C519" s="90"/>
      <c r="D519" s="90"/>
      <c r="E519" s="90"/>
      <c r="F519" s="90"/>
      <c r="G519" s="90"/>
      <c r="H519" s="90"/>
      <c r="I519" s="90"/>
      <c r="J519" s="90"/>
    </row>
    <row r="520" spans="1:10" x14ac:dyDescent="0.3">
      <c r="A520" s="90"/>
      <c r="B520" s="90"/>
      <c r="C520" s="90"/>
      <c r="D520" s="90"/>
      <c r="E520" s="90"/>
      <c r="F520" s="90"/>
      <c r="G520" s="90"/>
      <c r="H520" s="90"/>
      <c r="I520" s="90"/>
      <c r="J520" s="90"/>
    </row>
    <row r="521" spans="1:10" x14ac:dyDescent="0.3">
      <c r="A521" s="90"/>
      <c r="B521" s="90"/>
      <c r="C521" s="90"/>
      <c r="D521" s="90"/>
      <c r="E521" s="90"/>
      <c r="F521" s="90"/>
      <c r="G521" s="90"/>
      <c r="H521" s="90"/>
      <c r="I521" s="90"/>
      <c r="J521" s="90"/>
    </row>
    <row r="522" spans="1:10" x14ac:dyDescent="0.3">
      <c r="A522" s="90"/>
      <c r="B522" s="90"/>
      <c r="C522" s="90"/>
      <c r="D522" s="90"/>
      <c r="E522" s="90"/>
      <c r="F522" s="90"/>
      <c r="G522" s="90"/>
      <c r="H522" s="90"/>
      <c r="I522" s="90"/>
      <c r="J522" s="90"/>
    </row>
    <row r="523" spans="1:10" x14ac:dyDescent="0.3">
      <c r="A523" s="90"/>
      <c r="B523" s="90"/>
      <c r="C523" s="90"/>
      <c r="D523" s="90"/>
      <c r="E523" s="90"/>
      <c r="F523" s="90"/>
      <c r="G523" s="90"/>
      <c r="H523" s="90"/>
      <c r="I523" s="90"/>
      <c r="J523" s="90"/>
    </row>
    <row r="524" spans="1:10" x14ac:dyDescent="0.3">
      <c r="A524" s="90"/>
      <c r="B524" s="90"/>
      <c r="C524" s="90"/>
      <c r="D524" s="90"/>
      <c r="E524" s="90"/>
      <c r="F524" s="90"/>
      <c r="G524" s="90"/>
      <c r="H524" s="90"/>
      <c r="I524" s="90"/>
      <c r="J524" s="90"/>
    </row>
    <row r="525" spans="1:10" x14ac:dyDescent="0.3">
      <c r="A525" s="90"/>
      <c r="B525" s="90"/>
      <c r="C525" s="90"/>
      <c r="D525" s="90"/>
      <c r="E525" s="90"/>
      <c r="F525" s="90"/>
      <c r="G525" s="90"/>
      <c r="H525" s="90"/>
      <c r="I525" s="90"/>
      <c r="J525" s="90"/>
    </row>
    <row r="526" spans="1:10" x14ac:dyDescent="0.3">
      <c r="A526" s="90"/>
      <c r="B526" s="90"/>
      <c r="C526" s="90"/>
      <c r="D526" s="90"/>
      <c r="E526" s="90"/>
      <c r="F526" s="90"/>
      <c r="G526" s="90"/>
      <c r="H526" s="90"/>
      <c r="I526" s="90"/>
      <c r="J526" s="90"/>
    </row>
    <row r="527" spans="1:10" x14ac:dyDescent="0.3">
      <c r="A527" s="90"/>
      <c r="B527" s="90"/>
      <c r="C527" s="90"/>
      <c r="D527" s="90"/>
      <c r="E527" s="90"/>
      <c r="F527" s="90"/>
      <c r="G527" s="90"/>
      <c r="H527" s="90"/>
      <c r="I527" s="90"/>
      <c r="J527" s="90"/>
    </row>
    <row r="528" spans="1:10" x14ac:dyDescent="0.3">
      <c r="A528" s="90"/>
      <c r="B528" s="90"/>
      <c r="C528" s="90"/>
      <c r="D528" s="90"/>
      <c r="E528" s="90"/>
      <c r="F528" s="90"/>
      <c r="G528" s="90"/>
      <c r="H528" s="90"/>
      <c r="I528" s="90"/>
      <c r="J528" s="90"/>
    </row>
    <row r="529" spans="1:10" x14ac:dyDescent="0.3">
      <c r="A529" s="90"/>
      <c r="B529" s="90"/>
      <c r="C529" s="90"/>
      <c r="D529" s="90"/>
      <c r="E529" s="90"/>
      <c r="F529" s="90"/>
      <c r="G529" s="90"/>
      <c r="H529" s="90"/>
      <c r="I529" s="90"/>
      <c r="J529" s="90"/>
    </row>
    <row r="530" spans="1:10" x14ac:dyDescent="0.3">
      <c r="A530" s="90"/>
      <c r="B530" s="90"/>
      <c r="C530" s="90"/>
      <c r="D530" s="90"/>
      <c r="E530" s="90"/>
      <c r="F530" s="90"/>
      <c r="G530" s="90"/>
      <c r="H530" s="90"/>
      <c r="I530" s="90"/>
      <c r="J530" s="90"/>
    </row>
    <row r="531" spans="1:10" x14ac:dyDescent="0.3">
      <c r="A531" s="90"/>
      <c r="B531" s="90"/>
      <c r="C531" s="90"/>
      <c r="D531" s="90"/>
      <c r="E531" s="90"/>
      <c r="F531" s="90"/>
      <c r="G531" s="90"/>
      <c r="H531" s="90"/>
      <c r="I531" s="90"/>
      <c r="J531" s="90"/>
    </row>
    <row r="532" spans="1:10" x14ac:dyDescent="0.3">
      <c r="A532" s="90"/>
      <c r="B532" s="90"/>
      <c r="C532" s="90"/>
      <c r="D532" s="90"/>
      <c r="E532" s="90"/>
      <c r="F532" s="90"/>
      <c r="G532" s="90"/>
      <c r="H532" s="90"/>
      <c r="I532" s="90"/>
      <c r="J532" s="90"/>
    </row>
    <row r="533" spans="1:10" x14ac:dyDescent="0.3">
      <c r="A533" s="90"/>
      <c r="B533" s="90"/>
      <c r="C533" s="90"/>
      <c r="D533" s="90"/>
      <c r="E533" s="90"/>
      <c r="F533" s="90"/>
      <c r="G533" s="90"/>
      <c r="H533" s="90"/>
      <c r="I533" s="90"/>
      <c r="J533" s="90"/>
    </row>
    <row r="534" spans="1:10" x14ac:dyDescent="0.3">
      <c r="A534" s="90"/>
      <c r="B534" s="90"/>
      <c r="C534" s="90"/>
      <c r="D534" s="90"/>
      <c r="E534" s="90"/>
      <c r="F534" s="90"/>
      <c r="G534" s="90"/>
      <c r="H534" s="90"/>
      <c r="I534" s="90"/>
      <c r="J534" s="90"/>
    </row>
    <row r="535" spans="1:10" x14ac:dyDescent="0.3">
      <c r="A535" s="90"/>
      <c r="B535" s="90"/>
      <c r="C535" s="90"/>
      <c r="D535" s="90"/>
      <c r="E535" s="90"/>
      <c r="F535" s="90"/>
      <c r="G535" s="90"/>
      <c r="H535" s="90"/>
      <c r="I535" s="90"/>
      <c r="J535" s="90"/>
    </row>
    <row r="536" spans="1:10" x14ac:dyDescent="0.3">
      <c r="A536" s="90"/>
      <c r="B536" s="90"/>
      <c r="C536" s="90"/>
      <c r="D536" s="90"/>
      <c r="E536" s="90"/>
      <c r="F536" s="90"/>
      <c r="G536" s="90"/>
      <c r="H536" s="90"/>
      <c r="I536" s="90"/>
      <c r="J536" s="90"/>
    </row>
    <row r="537" spans="1:10" x14ac:dyDescent="0.3">
      <c r="A537" s="90"/>
      <c r="B537" s="90"/>
      <c r="C537" s="90"/>
      <c r="D537" s="90"/>
      <c r="E537" s="90"/>
      <c r="F537" s="90"/>
      <c r="G537" s="90"/>
      <c r="H537" s="90"/>
      <c r="I537" s="90"/>
      <c r="J537" s="90"/>
    </row>
    <row r="538" spans="1:10" x14ac:dyDescent="0.3">
      <c r="A538" s="90"/>
      <c r="B538" s="90"/>
      <c r="C538" s="90"/>
      <c r="D538" s="90"/>
      <c r="E538" s="90"/>
      <c r="F538" s="90"/>
      <c r="G538" s="90"/>
      <c r="H538" s="90"/>
      <c r="I538" s="90"/>
      <c r="J538" s="90"/>
    </row>
    <row r="539" spans="1:10" x14ac:dyDescent="0.3">
      <c r="A539" s="90"/>
      <c r="B539" s="90"/>
      <c r="C539" s="90"/>
      <c r="D539" s="90"/>
      <c r="E539" s="90"/>
      <c r="F539" s="90"/>
      <c r="G539" s="90"/>
      <c r="H539" s="90"/>
      <c r="I539" s="90"/>
      <c r="J539" s="90"/>
    </row>
    <row r="540" spans="1:10" x14ac:dyDescent="0.3">
      <c r="A540" s="90"/>
      <c r="B540" s="90"/>
      <c r="C540" s="90"/>
      <c r="D540" s="90"/>
      <c r="E540" s="90"/>
      <c r="F540" s="90"/>
      <c r="G540" s="90"/>
      <c r="H540" s="90"/>
      <c r="I540" s="90"/>
      <c r="J540" s="90"/>
    </row>
    <row r="541" spans="1:10" x14ac:dyDescent="0.3">
      <c r="A541" s="90"/>
      <c r="B541" s="90"/>
      <c r="C541" s="90"/>
      <c r="D541" s="90"/>
      <c r="E541" s="90"/>
      <c r="F541" s="90"/>
      <c r="G541" s="90"/>
      <c r="H541" s="90"/>
      <c r="I541" s="90"/>
      <c r="J541" s="90"/>
    </row>
    <row r="542" spans="1:10" x14ac:dyDescent="0.3">
      <c r="A542" s="90"/>
      <c r="B542" s="90"/>
      <c r="C542" s="90"/>
      <c r="D542" s="90"/>
      <c r="E542" s="90"/>
      <c r="F542" s="90"/>
      <c r="G542" s="90"/>
      <c r="H542" s="90"/>
      <c r="I542" s="90"/>
      <c r="J542" s="90"/>
    </row>
    <row r="543" spans="1:10" x14ac:dyDescent="0.3">
      <c r="A543" s="90"/>
      <c r="B543" s="90"/>
      <c r="C543" s="90"/>
      <c r="D543" s="90"/>
      <c r="E543" s="90"/>
      <c r="F543" s="90"/>
      <c r="G543" s="90"/>
      <c r="H543" s="90"/>
      <c r="I543" s="90"/>
      <c r="J543" s="90"/>
    </row>
    <row r="544" spans="1:10" x14ac:dyDescent="0.3">
      <c r="A544" s="90"/>
      <c r="B544" s="90"/>
      <c r="C544" s="90"/>
      <c r="D544" s="90"/>
      <c r="E544" s="90"/>
      <c r="F544" s="90"/>
      <c r="G544" s="90"/>
      <c r="H544" s="90"/>
      <c r="I544" s="90"/>
      <c r="J544" s="90"/>
    </row>
    <row r="545" spans="1:10" x14ac:dyDescent="0.3">
      <c r="A545" s="90"/>
      <c r="B545" s="90"/>
      <c r="C545" s="90"/>
      <c r="D545" s="90"/>
      <c r="E545" s="90"/>
      <c r="F545" s="90"/>
      <c r="G545" s="90"/>
      <c r="H545" s="90"/>
      <c r="I545" s="90"/>
      <c r="J545" s="90"/>
    </row>
    <row r="546" spans="1:10" x14ac:dyDescent="0.3">
      <c r="A546" s="90"/>
      <c r="B546" s="90"/>
      <c r="C546" s="90"/>
      <c r="D546" s="90"/>
      <c r="E546" s="90"/>
      <c r="F546" s="90"/>
      <c r="G546" s="90"/>
      <c r="H546" s="90"/>
      <c r="I546" s="90"/>
      <c r="J546" s="90"/>
    </row>
    <row r="547" spans="1:10" x14ac:dyDescent="0.3">
      <c r="A547" s="90"/>
      <c r="B547" s="90"/>
      <c r="C547" s="90"/>
      <c r="D547" s="90"/>
      <c r="E547" s="90"/>
      <c r="F547" s="90"/>
      <c r="G547" s="90"/>
      <c r="H547" s="90"/>
      <c r="I547" s="90"/>
      <c r="J547" s="90"/>
    </row>
    <row r="548" spans="1:10" x14ac:dyDescent="0.3">
      <c r="A548" s="90"/>
      <c r="B548" s="90"/>
      <c r="C548" s="90"/>
      <c r="D548" s="90"/>
      <c r="E548" s="90"/>
      <c r="F548" s="90"/>
      <c r="G548" s="90"/>
      <c r="H548" s="90"/>
      <c r="I548" s="90"/>
      <c r="J548" s="90"/>
    </row>
    <row r="549" spans="1:10" x14ac:dyDescent="0.3">
      <c r="A549" s="90"/>
      <c r="B549" s="90"/>
      <c r="C549" s="90"/>
      <c r="D549" s="90"/>
      <c r="E549" s="90"/>
      <c r="F549" s="90"/>
      <c r="G549" s="90"/>
      <c r="H549" s="90"/>
      <c r="I549" s="90"/>
      <c r="J549" s="90"/>
    </row>
    <row r="550" spans="1:10" x14ac:dyDescent="0.3">
      <c r="A550" s="90"/>
      <c r="B550" s="90"/>
      <c r="C550" s="90"/>
      <c r="D550" s="90"/>
      <c r="E550" s="90"/>
      <c r="F550" s="90"/>
      <c r="G550" s="90"/>
      <c r="H550" s="90"/>
      <c r="I550" s="90"/>
      <c r="J550" s="90"/>
    </row>
    <row r="551" spans="1:10" x14ac:dyDescent="0.3">
      <c r="A551" s="90"/>
      <c r="B551" s="90"/>
      <c r="C551" s="90"/>
      <c r="D551" s="90"/>
      <c r="E551" s="90"/>
      <c r="F551" s="90"/>
      <c r="G551" s="90"/>
      <c r="H551" s="90"/>
      <c r="I551" s="90"/>
      <c r="J551" s="90"/>
    </row>
    <row r="552" spans="1:10" x14ac:dyDescent="0.3">
      <c r="A552" s="90"/>
      <c r="B552" s="90"/>
      <c r="C552" s="90"/>
      <c r="D552" s="90"/>
      <c r="E552" s="90"/>
      <c r="F552" s="90"/>
      <c r="G552" s="90"/>
      <c r="H552" s="90"/>
      <c r="I552" s="90"/>
      <c r="J552" s="90"/>
    </row>
    <row r="553" spans="1:10" x14ac:dyDescent="0.3">
      <c r="A553" s="90"/>
      <c r="B553" s="90"/>
      <c r="C553" s="90"/>
      <c r="D553" s="90"/>
      <c r="E553" s="90"/>
      <c r="F553" s="90"/>
      <c r="G553" s="90"/>
      <c r="H553" s="90"/>
      <c r="I553" s="90"/>
      <c r="J553" s="90"/>
    </row>
    <row r="554" spans="1:10" x14ac:dyDescent="0.3">
      <c r="A554" s="90"/>
      <c r="B554" s="90"/>
      <c r="C554" s="90"/>
      <c r="D554" s="90"/>
      <c r="E554" s="90"/>
      <c r="F554" s="90"/>
      <c r="G554" s="90"/>
      <c r="H554" s="90"/>
      <c r="I554" s="90"/>
      <c r="J554" s="90"/>
    </row>
    <row r="555" spans="1:10" x14ac:dyDescent="0.3">
      <c r="A555" s="90"/>
      <c r="B555" s="90"/>
      <c r="C555" s="90"/>
      <c r="D555" s="90"/>
      <c r="E555" s="90"/>
      <c r="F555" s="90"/>
      <c r="G555" s="90"/>
      <c r="H555" s="90"/>
      <c r="I555" s="90"/>
      <c r="J555" s="90"/>
    </row>
    <row r="556" spans="1:10" x14ac:dyDescent="0.3">
      <c r="A556" s="90"/>
      <c r="B556" s="90"/>
      <c r="C556" s="90"/>
      <c r="D556" s="90"/>
      <c r="E556" s="90"/>
      <c r="F556" s="90"/>
      <c r="G556" s="90"/>
      <c r="H556" s="90"/>
      <c r="I556" s="90"/>
      <c r="J556" s="90"/>
    </row>
    <row r="557" spans="1:10" x14ac:dyDescent="0.3">
      <c r="A557" s="90"/>
      <c r="B557" s="90"/>
      <c r="C557" s="90"/>
      <c r="D557" s="90"/>
      <c r="E557" s="90"/>
      <c r="F557" s="90"/>
      <c r="G557" s="90"/>
      <c r="H557" s="90"/>
      <c r="I557" s="90"/>
      <c r="J557" s="90"/>
    </row>
    <row r="558" spans="1:10" x14ac:dyDescent="0.3">
      <c r="A558" s="90"/>
      <c r="B558" s="90"/>
      <c r="C558" s="90"/>
      <c r="D558" s="90"/>
      <c r="E558" s="90"/>
      <c r="F558" s="90"/>
      <c r="G558" s="90"/>
      <c r="H558" s="90"/>
      <c r="I558" s="90"/>
      <c r="J558" s="90"/>
    </row>
    <row r="559" spans="1:10" x14ac:dyDescent="0.3">
      <c r="A559" s="90"/>
      <c r="B559" s="90"/>
      <c r="C559" s="90"/>
      <c r="D559" s="90"/>
      <c r="E559" s="90"/>
      <c r="F559" s="90"/>
      <c r="G559" s="90"/>
      <c r="H559" s="90"/>
      <c r="I559" s="90"/>
      <c r="J559" s="90"/>
    </row>
    <row r="560" spans="1:10" x14ac:dyDescent="0.3">
      <c r="A560" s="90"/>
      <c r="B560" s="90"/>
      <c r="C560" s="90"/>
      <c r="D560" s="90"/>
      <c r="E560" s="90"/>
      <c r="F560" s="90"/>
      <c r="G560" s="90"/>
      <c r="H560" s="90"/>
      <c r="I560" s="90"/>
      <c r="J560" s="90"/>
    </row>
    <row r="561" spans="1:10" x14ac:dyDescent="0.3">
      <c r="A561" s="90"/>
      <c r="B561" s="90"/>
      <c r="C561" s="90"/>
      <c r="D561" s="90"/>
      <c r="E561" s="90"/>
      <c r="F561" s="90"/>
      <c r="G561" s="90"/>
      <c r="H561" s="90"/>
      <c r="I561" s="90"/>
      <c r="J561" s="90"/>
    </row>
    <row r="562" spans="1:10" x14ac:dyDescent="0.3">
      <c r="A562" s="90"/>
      <c r="B562" s="90"/>
      <c r="C562" s="90"/>
      <c r="D562" s="90"/>
      <c r="E562" s="90"/>
      <c r="F562" s="90"/>
      <c r="G562" s="90"/>
      <c r="H562" s="90"/>
      <c r="I562" s="90"/>
      <c r="J562" s="90"/>
    </row>
    <row r="563" spans="1:10" x14ac:dyDescent="0.3">
      <c r="A563" s="90"/>
      <c r="B563" s="90"/>
      <c r="C563" s="90"/>
      <c r="D563" s="90"/>
      <c r="E563" s="90"/>
      <c r="F563" s="90"/>
      <c r="G563" s="90"/>
      <c r="H563" s="90"/>
      <c r="I563" s="90"/>
      <c r="J563" s="90"/>
    </row>
    <row r="564" spans="1:10" x14ac:dyDescent="0.3">
      <c r="A564" s="90"/>
      <c r="B564" s="90"/>
      <c r="C564" s="90"/>
      <c r="D564" s="90"/>
      <c r="E564" s="90"/>
      <c r="F564" s="90"/>
      <c r="G564" s="90"/>
      <c r="H564" s="90"/>
      <c r="I564" s="90"/>
      <c r="J564" s="90"/>
    </row>
    <row r="565" spans="1:10" x14ac:dyDescent="0.3">
      <c r="A565" s="90"/>
      <c r="B565" s="90"/>
      <c r="C565" s="90"/>
      <c r="D565" s="90"/>
      <c r="E565" s="90"/>
      <c r="F565" s="90"/>
      <c r="G565" s="90"/>
      <c r="H565" s="90"/>
      <c r="I565" s="90"/>
      <c r="J565" s="90"/>
    </row>
    <row r="566" spans="1:10" x14ac:dyDescent="0.3">
      <c r="A566" s="90"/>
      <c r="B566" s="90"/>
      <c r="C566" s="90"/>
      <c r="D566" s="90"/>
      <c r="E566" s="90"/>
      <c r="F566" s="90"/>
      <c r="G566" s="90"/>
      <c r="H566" s="90"/>
      <c r="I566" s="90"/>
      <c r="J566" s="90"/>
    </row>
    <row r="567" spans="1:10" x14ac:dyDescent="0.3">
      <c r="A567" s="90"/>
      <c r="B567" s="90"/>
      <c r="C567" s="90"/>
      <c r="D567" s="90"/>
      <c r="E567" s="90"/>
      <c r="F567" s="90"/>
      <c r="G567" s="90"/>
      <c r="H567" s="90"/>
      <c r="I567" s="90"/>
      <c r="J567" s="90"/>
    </row>
    <row r="568" spans="1:10" x14ac:dyDescent="0.3">
      <c r="A568" s="90"/>
      <c r="B568" s="90"/>
      <c r="C568" s="90"/>
      <c r="D568" s="90"/>
      <c r="E568" s="90"/>
      <c r="F568" s="90"/>
      <c r="G568" s="90"/>
      <c r="H568" s="90"/>
      <c r="I568" s="90"/>
      <c r="J568" s="90"/>
    </row>
    <row r="569" spans="1:10" x14ac:dyDescent="0.3">
      <c r="A569" s="90"/>
      <c r="B569" s="90"/>
      <c r="C569" s="90"/>
      <c r="D569" s="90"/>
      <c r="E569" s="90"/>
      <c r="F569" s="90"/>
      <c r="G569" s="90"/>
      <c r="H569" s="90"/>
      <c r="I569" s="90"/>
      <c r="J569" s="90"/>
    </row>
    <row r="570" spans="1:10" x14ac:dyDescent="0.3">
      <c r="A570" s="90"/>
      <c r="B570" s="90"/>
      <c r="C570" s="90"/>
      <c r="D570" s="90"/>
      <c r="E570" s="90"/>
      <c r="F570" s="90"/>
      <c r="G570" s="90"/>
      <c r="H570" s="90"/>
      <c r="I570" s="90"/>
      <c r="J570" s="90"/>
    </row>
    <row r="571" spans="1:10" x14ac:dyDescent="0.3">
      <c r="A571" s="90"/>
      <c r="B571" s="90"/>
      <c r="C571" s="90"/>
      <c r="D571" s="90"/>
      <c r="E571" s="90"/>
      <c r="F571" s="90"/>
      <c r="G571" s="90"/>
      <c r="H571" s="90"/>
      <c r="I571" s="90"/>
      <c r="J571" s="90"/>
    </row>
    <row r="572" spans="1:10" x14ac:dyDescent="0.3">
      <c r="A572" s="90"/>
      <c r="B572" s="90"/>
      <c r="C572" s="90"/>
      <c r="D572" s="90"/>
      <c r="E572" s="90"/>
      <c r="F572" s="90"/>
      <c r="G572" s="90"/>
      <c r="H572" s="90"/>
      <c r="I572" s="90"/>
      <c r="J572" s="90"/>
    </row>
    <row r="573" spans="1:10" x14ac:dyDescent="0.3">
      <c r="A573" s="90"/>
      <c r="B573" s="90"/>
      <c r="C573" s="90"/>
      <c r="D573" s="90"/>
      <c r="E573" s="90"/>
      <c r="F573" s="90"/>
      <c r="G573" s="90"/>
      <c r="H573" s="90"/>
      <c r="I573" s="90"/>
      <c r="J573" s="90"/>
    </row>
    <row r="574" spans="1:10" x14ac:dyDescent="0.3">
      <c r="A574" s="90"/>
      <c r="B574" s="90"/>
      <c r="C574" s="90"/>
      <c r="D574" s="90"/>
      <c r="E574" s="90"/>
      <c r="F574" s="90"/>
      <c r="G574" s="90"/>
      <c r="H574" s="90"/>
      <c r="I574" s="90"/>
      <c r="J574" s="90"/>
    </row>
    <row r="575" spans="1:10" x14ac:dyDescent="0.3">
      <c r="A575" s="90"/>
      <c r="B575" s="90"/>
      <c r="C575" s="90"/>
      <c r="D575" s="90"/>
      <c r="E575" s="90"/>
      <c r="F575" s="90"/>
      <c r="G575" s="90"/>
      <c r="H575" s="90"/>
      <c r="I575" s="90"/>
      <c r="J575" s="90"/>
    </row>
    <row r="576" spans="1:10" x14ac:dyDescent="0.3">
      <c r="A576" s="90"/>
      <c r="B576" s="90"/>
      <c r="C576" s="90"/>
      <c r="D576" s="90"/>
      <c r="E576" s="90"/>
      <c r="F576" s="90"/>
      <c r="G576" s="90"/>
      <c r="H576" s="90"/>
      <c r="I576" s="90"/>
      <c r="J576" s="90"/>
    </row>
    <row r="577" spans="1:10" x14ac:dyDescent="0.3">
      <c r="A577" s="90"/>
      <c r="B577" s="90"/>
      <c r="C577" s="90"/>
      <c r="D577" s="90"/>
      <c r="E577" s="90"/>
      <c r="F577" s="90"/>
      <c r="G577" s="90"/>
      <c r="H577" s="90"/>
      <c r="I577" s="90"/>
      <c r="J577" s="90"/>
    </row>
    <row r="578" spans="1:10" x14ac:dyDescent="0.3">
      <c r="A578" s="90"/>
      <c r="B578" s="90"/>
      <c r="C578" s="90"/>
      <c r="D578" s="90"/>
      <c r="E578" s="90"/>
      <c r="F578" s="90"/>
      <c r="G578" s="90"/>
      <c r="H578" s="90"/>
      <c r="I578" s="90"/>
      <c r="J578" s="90"/>
    </row>
    <row r="579" spans="1:10" x14ac:dyDescent="0.3">
      <c r="A579" s="90"/>
      <c r="B579" s="90"/>
      <c r="C579" s="90"/>
      <c r="D579" s="90"/>
      <c r="E579" s="90"/>
      <c r="F579" s="90"/>
      <c r="G579" s="90"/>
      <c r="H579" s="90"/>
      <c r="I579" s="90"/>
      <c r="J579" s="90"/>
    </row>
    <row r="580" spans="1:10" x14ac:dyDescent="0.3">
      <c r="A580" s="90"/>
      <c r="B580" s="90"/>
      <c r="C580" s="90"/>
      <c r="D580" s="90"/>
      <c r="E580" s="90"/>
      <c r="F580" s="90"/>
      <c r="G580" s="90"/>
      <c r="H580" s="90"/>
      <c r="I580" s="90"/>
      <c r="J580" s="90"/>
    </row>
    <row r="581" spans="1:10" x14ac:dyDescent="0.3">
      <c r="A581" s="90"/>
      <c r="B581" s="90"/>
      <c r="C581" s="90"/>
      <c r="D581" s="90"/>
      <c r="E581" s="90"/>
      <c r="F581" s="90"/>
      <c r="G581" s="90"/>
      <c r="H581" s="90"/>
      <c r="I581" s="90"/>
      <c r="J581" s="90"/>
    </row>
    <row r="582" spans="1:10" x14ac:dyDescent="0.3">
      <c r="A582" s="90"/>
      <c r="B582" s="90"/>
      <c r="C582" s="90"/>
      <c r="D582" s="90"/>
      <c r="E582" s="90"/>
      <c r="F582" s="90"/>
      <c r="G582" s="90"/>
      <c r="H582" s="90"/>
      <c r="I582" s="90"/>
      <c r="J582" s="90"/>
    </row>
    <row r="583" spans="1:10" x14ac:dyDescent="0.3">
      <c r="A583" s="90"/>
      <c r="B583" s="90"/>
      <c r="C583" s="90"/>
      <c r="D583" s="90"/>
      <c r="E583" s="90"/>
      <c r="F583" s="90"/>
      <c r="G583" s="90"/>
      <c r="H583" s="90"/>
      <c r="I583" s="90"/>
      <c r="J583" s="90"/>
    </row>
    <row r="584" spans="1:10" x14ac:dyDescent="0.3">
      <c r="A584" s="90"/>
      <c r="B584" s="90"/>
      <c r="C584" s="90"/>
      <c r="D584" s="90"/>
      <c r="E584" s="90"/>
      <c r="F584" s="90"/>
      <c r="G584" s="90"/>
      <c r="H584" s="90"/>
      <c r="I584" s="90"/>
      <c r="J584" s="90"/>
    </row>
    <row r="585" spans="1:10" x14ac:dyDescent="0.3">
      <c r="A585" s="90"/>
      <c r="B585" s="90"/>
      <c r="C585" s="90"/>
      <c r="D585" s="90"/>
      <c r="E585" s="90"/>
      <c r="F585" s="90"/>
      <c r="G585" s="90"/>
      <c r="H585" s="90"/>
      <c r="I585" s="90"/>
      <c r="J585" s="90"/>
    </row>
    <row r="586" spans="1:10" x14ac:dyDescent="0.3">
      <c r="A586" s="90"/>
      <c r="B586" s="90"/>
      <c r="C586" s="90"/>
      <c r="D586" s="90"/>
      <c r="E586" s="90"/>
      <c r="F586" s="90"/>
      <c r="G586" s="90"/>
      <c r="H586" s="90"/>
      <c r="I586" s="90"/>
      <c r="J586" s="90"/>
    </row>
    <row r="587" spans="1:10" x14ac:dyDescent="0.3">
      <c r="A587" s="90"/>
      <c r="B587" s="90"/>
      <c r="C587" s="90"/>
      <c r="D587" s="90"/>
      <c r="E587" s="90"/>
      <c r="F587" s="90"/>
      <c r="G587" s="90"/>
      <c r="H587" s="90"/>
      <c r="I587" s="90"/>
      <c r="J587" s="90"/>
    </row>
    <row r="588" spans="1:10" x14ac:dyDescent="0.3">
      <c r="A588" s="90"/>
      <c r="B588" s="90"/>
      <c r="C588" s="90"/>
      <c r="D588" s="90"/>
      <c r="E588" s="90"/>
      <c r="F588" s="90"/>
      <c r="G588" s="90"/>
      <c r="H588" s="90"/>
      <c r="I588" s="90"/>
      <c r="J588" s="90"/>
    </row>
    <row r="589" spans="1:10" x14ac:dyDescent="0.3">
      <c r="A589" s="90"/>
      <c r="B589" s="90"/>
      <c r="C589" s="90"/>
      <c r="D589" s="90"/>
      <c r="E589" s="90"/>
      <c r="F589" s="90"/>
      <c r="G589" s="90"/>
      <c r="H589" s="90"/>
      <c r="I589" s="90"/>
      <c r="J589" s="90"/>
    </row>
    <row r="590" spans="1:10" x14ac:dyDescent="0.3">
      <c r="A590" s="90"/>
      <c r="B590" s="90"/>
      <c r="C590" s="90"/>
      <c r="D590" s="90"/>
      <c r="E590" s="90"/>
      <c r="F590" s="90"/>
      <c r="G590" s="90"/>
      <c r="H590" s="90"/>
      <c r="I590" s="90"/>
      <c r="J590" s="90"/>
    </row>
    <row r="591" spans="1:10" x14ac:dyDescent="0.3">
      <c r="A591" s="90"/>
      <c r="B591" s="90"/>
      <c r="C591" s="90"/>
      <c r="D591" s="90"/>
      <c r="E591" s="90"/>
      <c r="F591" s="90"/>
      <c r="G591" s="90"/>
      <c r="H591" s="90"/>
      <c r="I591" s="90"/>
      <c r="J591" s="90"/>
    </row>
    <row r="592" spans="1:10" x14ac:dyDescent="0.3">
      <c r="A592" s="90"/>
      <c r="B592" s="90"/>
      <c r="C592" s="90"/>
      <c r="D592" s="90"/>
      <c r="E592" s="90"/>
      <c r="F592" s="90"/>
      <c r="G592" s="90"/>
      <c r="H592" s="90"/>
      <c r="I592" s="90"/>
      <c r="J592" s="90"/>
    </row>
    <row r="593" spans="1:10" x14ac:dyDescent="0.3">
      <c r="A593" s="90"/>
      <c r="B593" s="90"/>
      <c r="C593" s="90"/>
      <c r="D593" s="90"/>
      <c r="E593" s="90"/>
      <c r="F593" s="90"/>
      <c r="G593" s="90"/>
      <c r="H593" s="90"/>
      <c r="I593" s="90"/>
      <c r="J593" s="90"/>
    </row>
    <row r="594" spans="1:10" x14ac:dyDescent="0.3">
      <c r="A594" s="90"/>
      <c r="B594" s="90"/>
      <c r="C594" s="90"/>
      <c r="D594" s="90"/>
      <c r="E594" s="90"/>
      <c r="F594" s="90"/>
      <c r="G594" s="90"/>
      <c r="H594" s="90"/>
      <c r="I594" s="90"/>
      <c r="J594" s="90"/>
    </row>
    <row r="595" spans="1:10" x14ac:dyDescent="0.3">
      <c r="A595" s="90"/>
      <c r="B595" s="90"/>
      <c r="C595" s="90"/>
      <c r="D595" s="90"/>
      <c r="E595" s="90"/>
      <c r="F595" s="90"/>
      <c r="G595" s="90"/>
      <c r="H595" s="90"/>
      <c r="I595" s="90"/>
      <c r="J595" s="90"/>
    </row>
    <row r="596" spans="1:10" x14ac:dyDescent="0.3">
      <c r="A596" s="90"/>
      <c r="B596" s="90"/>
      <c r="C596" s="90"/>
      <c r="D596" s="90"/>
      <c r="E596" s="90"/>
      <c r="F596" s="90"/>
      <c r="G596" s="90"/>
      <c r="H596" s="90"/>
      <c r="I596" s="90"/>
      <c r="J596" s="90"/>
    </row>
    <row r="597" spans="1:10" x14ac:dyDescent="0.3">
      <c r="A597" s="90"/>
      <c r="B597" s="90"/>
      <c r="C597" s="90"/>
      <c r="D597" s="90"/>
      <c r="E597" s="90"/>
      <c r="F597" s="90"/>
      <c r="G597" s="90"/>
      <c r="H597" s="90"/>
      <c r="I597" s="90"/>
      <c r="J597" s="90"/>
    </row>
    <row r="598" spans="1:10" x14ac:dyDescent="0.3">
      <c r="A598" s="90"/>
      <c r="B598" s="90"/>
      <c r="C598" s="90"/>
      <c r="D598" s="90"/>
      <c r="E598" s="90"/>
      <c r="F598" s="90"/>
      <c r="G598" s="90"/>
      <c r="H598" s="90"/>
      <c r="I598" s="90"/>
      <c r="J598" s="90"/>
    </row>
    <row r="599" spans="1:10" x14ac:dyDescent="0.3">
      <c r="A599" s="90"/>
      <c r="B599" s="90"/>
      <c r="C599" s="90"/>
      <c r="D599" s="90"/>
      <c r="E599" s="90"/>
      <c r="F599" s="90"/>
      <c r="G599" s="90"/>
      <c r="H599" s="90"/>
      <c r="I599" s="90"/>
      <c r="J599" s="90"/>
    </row>
    <row r="600" spans="1:10" x14ac:dyDescent="0.3">
      <c r="A600" s="90"/>
      <c r="B600" s="90"/>
      <c r="C600" s="90"/>
      <c r="D600" s="90"/>
      <c r="E600" s="90"/>
      <c r="F600" s="90"/>
      <c r="G600" s="90"/>
      <c r="H600" s="90"/>
      <c r="I600" s="90"/>
      <c r="J600" s="90"/>
    </row>
    <row r="601" spans="1:10" x14ac:dyDescent="0.3">
      <c r="A601" s="90"/>
      <c r="B601" s="90"/>
      <c r="C601" s="90"/>
      <c r="D601" s="90"/>
      <c r="E601" s="90"/>
      <c r="F601" s="90"/>
      <c r="G601" s="90"/>
      <c r="H601" s="90"/>
      <c r="I601" s="90"/>
      <c r="J601" s="90"/>
    </row>
    <row r="602" spans="1:10" x14ac:dyDescent="0.3">
      <c r="A602" s="90"/>
      <c r="B602" s="90"/>
      <c r="C602" s="90"/>
      <c r="D602" s="90"/>
      <c r="E602" s="90"/>
      <c r="F602" s="90"/>
      <c r="G602" s="90"/>
      <c r="H602" s="90"/>
      <c r="I602" s="90"/>
      <c r="J602" s="90"/>
    </row>
    <row r="603" spans="1:10" x14ac:dyDescent="0.3">
      <c r="A603" s="90"/>
      <c r="B603" s="90"/>
      <c r="C603" s="90"/>
      <c r="D603" s="90"/>
      <c r="E603" s="90"/>
      <c r="F603" s="90"/>
      <c r="G603" s="90"/>
      <c r="H603" s="90"/>
      <c r="I603" s="90"/>
      <c r="J603" s="90"/>
    </row>
    <row r="604" spans="1:10" x14ac:dyDescent="0.3">
      <c r="A604" s="90"/>
      <c r="B604" s="90"/>
      <c r="C604" s="90"/>
      <c r="D604" s="90"/>
      <c r="E604" s="90"/>
      <c r="F604" s="90"/>
      <c r="G604" s="90"/>
      <c r="H604" s="90"/>
      <c r="I604" s="90"/>
      <c r="J604" s="90"/>
    </row>
    <row r="605" spans="1:10" x14ac:dyDescent="0.3">
      <c r="A605" s="90"/>
      <c r="B605" s="90"/>
      <c r="C605" s="90"/>
      <c r="D605" s="90"/>
      <c r="E605" s="90"/>
      <c r="F605" s="90"/>
      <c r="G605" s="90"/>
      <c r="H605" s="90"/>
      <c r="I605" s="90"/>
      <c r="J605" s="90"/>
    </row>
    <row r="606" spans="1:10" x14ac:dyDescent="0.3">
      <c r="A606" s="90"/>
      <c r="B606" s="90"/>
      <c r="C606" s="90"/>
      <c r="D606" s="90"/>
      <c r="E606" s="90"/>
      <c r="F606" s="90"/>
      <c r="G606" s="90"/>
      <c r="H606" s="90"/>
      <c r="I606" s="90"/>
      <c r="J606" s="90"/>
    </row>
    <row r="607" spans="1:10" x14ac:dyDescent="0.3">
      <c r="A607" s="90"/>
      <c r="B607" s="90"/>
      <c r="C607" s="90"/>
      <c r="D607" s="90"/>
      <c r="E607" s="90"/>
      <c r="F607" s="90"/>
      <c r="G607" s="90"/>
      <c r="H607" s="90"/>
      <c r="I607" s="90"/>
      <c r="J607" s="90"/>
    </row>
    <row r="608" spans="1:10" x14ac:dyDescent="0.3">
      <c r="A608" s="90"/>
      <c r="B608" s="90"/>
      <c r="C608" s="90"/>
      <c r="D608" s="90"/>
      <c r="E608" s="90"/>
      <c r="F608" s="90"/>
      <c r="G608" s="90"/>
      <c r="H608" s="90"/>
      <c r="I608" s="90"/>
      <c r="J608" s="90"/>
    </row>
    <row r="609" spans="1:10" x14ac:dyDescent="0.3">
      <c r="A609" s="90"/>
      <c r="B609" s="90"/>
      <c r="C609" s="90"/>
      <c r="D609" s="90"/>
      <c r="E609" s="90"/>
      <c r="F609" s="90"/>
      <c r="G609" s="90"/>
      <c r="H609" s="90"/>
      <c r="I609" s="90"/>
      <c r="J609" s="90"/>
    </row>
    <row r="610" spans="1:10" x14ac:dyDescent="0.3">
      <c r="A610" s="90"/>
      <c r="B610" s="90"/>
      <c r="C610" s="90"/>
      <c r="D610" s="90"/>
      <c r="E610" s="90"/>
      <c r="F610" s="90"/>
      <c r="G610" s="90"/>
      <c r="H610" s="90"/>
      <c r="I610" s="90"/>
      <c r="J610" s="90"/>
    </row>
    <row r="611" spans="1:10" x14ac:dyDescent="0.3">
      <c r="A611" s="90"/>
      <c r="B611" s="90"/>
      <c r="C611" s="90"/>
      <c r="D611" s="90"/>
      <c r="E611" s="90"/>
      <c r="F611" s="90"/>
      <c r="G611" s="90"/>
      <c r="H611" s="90"/>
      <c r="I611" s="90"/>
      <c r="J611" s="90"/>
    </row>
    <row r="612" spans="1:10" x14ac:dyDescent="0.3">
      <c r="A612" s="90"/>
      <c r="B612" s="90"/>
      <c r="C612" s="90"/>
      <c r="D612" s="90"/>
      <c r="E612" s="90"/>
      <c r="F612" s="90"/>
      <c r="G612" s="90"/>
      <c r="H612" s="90"/>
      <c r="I612" s="90"/>
      <c r="J612" s="90"/>
    </row>
    <row r="613" spans="1:10" x14ac:dyDescent="0.3">
      <c r="A613" s="90"/>
      <c r="B613" s="90"/>
      <c r="C613" s="90"/>
      <c r="D613" s="90"/>
      <c r="E613" s="90"/>
      <c r="F613" s="90"/>
      <c r="G613" s="90"/>
      <c r="H613" s="90"/>
      <c r="I613" s="90"/>
      <c r="J613" s="90"/>
    </row>
    <row r="614" spans="1:10" x14ac:dyDescent="0.3">
      <c r="A614" s="90"/>
      <c r="B614" s="90"/>
      <c r="C614" s="90"/>
      <c r="D614" s="90"/>
      <c r="E614" s="90"/>
      <c r="F614" s="90"/>
      <c r="G614" s="90"/>
      <c r="H614" s="90"/>
      <c r="I614" s="90"/>
      <c r="J614" s="90"/>
    </row>
    <row r="615" spans="1:10" x14ac:dyDescent="0.3">
      <c r="A615" s="90"/>
      <c r="B615" s="90"/>
      <c r="C615" s="90"/>
      <c r="D615" s="90"/>
      <c r="E615" s="90"/>
      <c r="F615" s="90"/>
      <c r="G615" s="90"/>
      <c r="H615" s="90"/>
      <c r="I615" s="90"/>
      <c r="J615" s="90"/>
    </row>
    <row r="616" spans="1:10" x14ac:dyDescent="0.3">
      <c r="A616" s="90"/>
      <c r="B616" s="90"/>
      <c r="C616" s="90"/>
      <c r="D616" s="90"/>
      <c r="E616" s="90"/>
      <c r="F616" s="90"/>
      <c r="G616" s="90"/>
      <c r="H616" s="90"/>
      <c r="I616" s="90"/>
      <c r="J616" s="90"/>
    </row>
    <row r="617" spans="1:10" x14ac:dyDescent="0.3">
      <c r="A617" s="90"/>
      <c r="B617" s="90"/>
      <c r="C617" s="90"/>
      <c r="D617" s="90"/>
      <c r="E617" s="90"/>
      <c r="F617" s="90"/>
      <c r="G617" s="90"/>
      <c r="H617" s="90"/>
      <c r="I617" s="90"/>
      <c r="J617" s="90"/>
    </row>
    <row r="618" spans="1:10" x14ac:dyDescent="0.3">
      <c r="A618" s="90"/>
      <c r="B618" s="90"/>
      <c r="C618" s="90"/>
      <c r="D618" s="90"/>
      <c r="E618" s="90"/>
      <c r="F618" s="90"/>
      <c r="G618" s="90"/>
      <c r="H618" s="90"/>
      <c r="I618" s="90"/>
      <c r="J618" s="90"/>
    </row>
    <row r="619" spans="1:10" x14ac:dyDescent="0.3">
      <c r="A619" s="90"/>
      <c r="B619" s="90"/>
      <c r="C619" s="90"/>
      <c r="D619" s="90"/>
      <c r="E619" s="90"/>
      <c r="F619" s="90"/>
      <c r="G619" s="90"/>
      <c r="H619" s="90"/>
      <c r="I619" s="90"/>
      <c r="J619" s="90"/>
    </row>
    <row r="620" spans="1:10" x14ac:dyDescent="0.3">
      <c r="A620" s="90"/>
      <c r="B620" s="90"/>
      <c r="C620" s="90"/>
      <c r="D620" s="90"/>
      <c r="E620" s="90"/>
      <c r="F620" s="90"/>
      <c r="G620" s="90"/>
      <c r="H620" s="90"/>
      <c r="I620" s="90"/>
      <c r="J620" s="90"/>
    </row>
    <row r="621" spans="1:10" x14ac:dyDescent="0.3">
      <c r="A621" s="90"/>
      <c r="B621" s="90"/>
      <c r="C621" s="90"/>
      <c r="D621" s="90"/>
      <c r="E621" s="90"/>
      <c r="F621" s="90"/>
      <c r="G621" s="90"/>
      <c r="H621" s="90"/>
      <c r="I621" s="90"/>
      <c r="J621" s="90"/>
    </row>
    <row r="622" spans="1:10" x14ac:dyDescent="0.3">
      <c r="A622" s="90"/>
      <c r="B622" s="90"/>
      <c r="C622" s="90"/>
      <c r="D622" s="90"/>
      <c r="E622" s="90"/>
      <c r="F622" s="90"/>
      <c r="G622" s="90"/>
      <c r="H622" s="90"/>
      <c r="I622" s="90"/>
      <c r="J622" s="90"/>
    </row>
    <row r="623" spans="1:10" x14ac:dyDescent="0.3">
      <c r="A623" s="90"/>
      <c r="B623" s="90"/>
      <c r="C623" s="90"/>
      <c r="D623" s="90"/>
      <c r="E623" s="90"/>
      <c r="F623" s="90"/>
      <c r="G623" s="90"/>
      <c r="H623" s="90"/>
      <c r="I623" s="90"/>
      <c r="J623" s="90"/>
    </row>
    <row r="624" spans="1:10" x14ac:dyDescent="0.3">
      <c r="A624" s="90"/>
      <c r="B624" s="90"/>
      <c r="C624" s="90"/>
      <c r="D624" s="90"/>
      <c r="E624" s="90"/>
      <c r="F624" s="90"/>
      <c r="G624" s="90"/>
      <c r="H624" s="90"/>
      <c r="I624" s="90"/>
      <c r="J624" s="90"/>
    </row>
    <row r="625" spans="1:10" x14ac:dyDescent="0.3">
      <c r="A625" s="90"/>
      <c r="B625" s="90"/>
      <c r="C625" s="90"/>
      <c r="D625" s="90"/>
      <c r="E625" s="90"/>
      <c r="F625" s="90"/>
      <c r="G625" s="90"/>
      <c r="H625" s="90"/>
      <c r="I625" s="90"/>
      <c r="J625" s="90"/>
    </row>
    <row r="626" spans="1:10" x14ac:dyDescent="0.3">
      <c r="A626" s="90"/>
      <c r="B626" s="90"/>
      <c r="C626" s="90"/>
      <c r="D626" s="90"/>
      <c r="E626" s="90"/>
      <c r="F626" s="90"/>
      <c r="G626" s="90"/>
      <c r="H626" s="90"/>
      <c r="I626" s="90"/>
      <c r="J626" s="90"/>
    </row>
    <row r="627" spans="1:10" x14ac:dyDescent="0.3">
      <c r="A627" s="90"/>
      <c r="B627" s="90"/>
      <c r="C627" s="90"/>
      <c r="D627" s="90"/>
      <c r="E627" s="90"/>
      <c r="F627" s="90"/>
      <c r="G627" s="90"/>
      <c r="H627" s="90"/>
      <c r="I627" s="90"/>
      <c r="J627" s="90"/>
    </row>
    <row r="628" spans="1:10" x14ac:dyDescent="0.3">
      <c r="A628" s="90"/>
      <c r="B628" s="90"/>
      <c r="C628" s="90"/>
      <c r="D628" s="90"/>
      <c r="E628" s="90"/>
      <c r="F628" s="90"/>
      <c r="G628" s="90"/>
      <c r="H628" s="90"/>
      <c r="I628" s="90"/>
      <c r="J628" s="90"/>
    </row>
    <row r="629" spans="1:10" x14ac:dyDescent="0.3">
      <c r="A629" s="90"/>
      <c r="B629" s="90"/>
      <c r="C629" s="90"/>
      <c r="D629" s="90"/>
      <c r="E629" s="90"/>
      <c r="F629" s="90"/>
      <c r="G629" s="90"/>
      <c r="H629" s="90"/>
      <c r="I629" s="90"/>
      <c r="J629" s="90"/>
    </row>
    <row r="630" spans="1:10" x14ac:dyDescent="0.3">
      <c r="A630" s="90"/>
      <c r="B630" s="90"/>
      <c r="C630" s="90"/>
      <c r="D630" s="90"/>
      <c r="E630" s="90"/>
      <c r="F630" s="90"/>
      <c r="G630" s="90"/>
      <c r="H630" s="90"/>
      <c r="I630" s="90"/>
      <c r="J630" s="90"/>
    </row>
    <row r="631" spans="1:10" x14ac:dyDescent="0.3">
      <c r="A631" s="90"/>
      <c r="B631" s="90"/>
      <c r="C631" s="90"/>
      <c r="D631" s="90"/>
      <c r="E631" s="90"/>
      <c r="F631" s="90"/>
      <c r="G631" s="90"/>
      <c r="H631" s="90"/>
      <c r="I631" s="90"/>
      <c r="J631" s="90"/>
    </row>
    <row r="632" spans="1:10" x14ac:dyDescent="0.3">
      <c r="A632" s="90"/>
      <c r="B632" s="90"/>
      <c r="C632" s="90"/>
      <c r="D632" s="90"/>
      <c r="E632" s="90"/>
      <c r="F632" s="90"/>
      <c r="G632" s="90"/>
      <c r="H632" s="90"/>
      <c r="I632" s="90"/>
      <c r="J632" s="90"/>
    </row>
    <row r="633" spans="1:10" x14ac:dyDescent="0.3">
      <c r="A633" s="90"/>
      <c r="B633" s="90"/>
      <c r="C633" s="90"/>
      <c r="D633" s="90"/>
      <c r="E633" s="90"/>
      <c r="F633" s="90"/>
      <c r="G633" s="90"/>
      <c r="H633" s="90"/>
      <c r="I633" s="90"/>
      <c r="J633" s="90"/>
    </row>
    <row r="634" spans="1:10" x14ac:dyDescent="0.3">
      <c r="A634" s="90"/>
      <c r="B634" s="90"/>
      <c r="C634" s="90"/>
      <c r="D634" s="90"/>
      <c r="E634" s="90"/>
      <c r="F634" s="90"/>
      <c r="G634" s="90"/>
      <c r="H634" s="90"/>
      <c r="I634" s="90"/>
      <c r="J634" s="90"/>
    </row>
    <row r="635" spans="1:10" x14ac:dyDescent="0.3">
      <c r="A635" s="90"/>
      <c r="B635" s="90"/>
      <c r="C635" s="90"/>
      <c r="D635" s="90"/>
      <c r="E635" s="90"/>
      <c r="F635" s="90"/>
      <c r="G635" s="90"/>
      <c r="H635" s="90"/>
      <c r="I635" s="90"/>
      <c r="J635" s="90"/>
    </row>
    <row r="636" spans="1:10" x14ac:dyDescent="0.3">
      <c r="A636" s="90"/>
      <c r="B636" s="90"/>
      <c r="C636" s="90"/>
      <c r="D636" s="90"/>
      <c r="E636" s="90"/>
      <c r="F636" s="90"/>
      <c r="G636" s="90"/>
      <c r="H636" s="90"/>
      <c r="I636" s="90"/>
      <c r="J636" s="90"/>
    </row>
    <row r="637" spans="1:10" x14ac:dyDescent="0.3">
      <c r="A637" s="90"/>
      <c r="B637" s="90"/>
      <c r="C637" s="90"/>
      <c r="D637" s="90"/>
      <c r="E637" s="90"/>
      <c r="F637" s="90"/>
      <c r="G637" s="90"/>
      <c r="H637" s="90"/>
      <c r="I637" s="90"/>
      <c r="J637" s="90"/>
    </row>
    <row r="638" spans="1:10" x14ac:dyDescent="0.3">
      <c r="A638" s="90"/>
      <c r="B638" s="90"/>
      <c r="C638" s="90"/>
      <c r="D638" s="90"/>
      <c r="E638" s="90"/>
      <c r="F638" s="90"/>
      <c r="G638" s="90"/>
      <c r="H638" s="90"/>
      <c r="I638" s="90"/>
      <c r="J638" s="90"/>
    </row>
  </sheetData>
  <sheetProtection selectLockedCells="1"/>
  <autoFilter ref="AB33:AG63" xr:uid="{00000000-0009-0000-0000-000018000000}">
    <sortState xmlns:xlrd2="http://schemas.microsoft.com/office/spreadsheetml/2017/richdata2" ref="AB34:AG63">
      <sortCondition ref="AC33:AC63"/>
    </sortState>
  </autoFilter>
  <mergeCells count="144">
    <mergeCell ref="N29:O29"/>
    <mergeCell ref="S29:T29"/>
    <mergeCell ref="X29:Y29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  <mergeCell ref="C30:D30"/>
    <mergeCell ref="E30:F30"/>
    <mergeCell ref="H30:I30"/>
    <mergeCell ref="AB9:AC9"/>
    <mergeCell ref="AB10:AC10"/>
    <mergeCell ref="AB17:AC17"/>
    <mergeCell ref="AB18:AC18"/>
    <mergeCell ref="Y27:Z27"/>
    <mergeCell ref="M18:N18"/>
    <mergeCell ref="O18:P18"/>
    <mergeCell ref="R18:S18"/>
    <mergeCell ref="T18:U18"/>
    <mergeCell ref="W18:X18"/>
    <mergeCell ref="Y18:Z18"/>
    <mergeCell ref="M14:N14"/>
    <mergeCell ref="O14:P14"/>
    <mergeCell ref="R14:S14"/>
    <mergeCell ref="T14:U14"/>
    <mergeCell ref="W14:X14"/>
    <mergeCell ref="Y14:Z14"/>
    <mergeCell ref="M10:N10"/>
    <mergeCell ref="O10:P10"/>
    <mergeCell ref="R10:S10"/>
    <mergeCell ref="T10:U10"/>
    <mergeCell ref="W10:X10"/>
    <mergeCell ref="Y10:Z10"/>
    <mergeCell ref="A25:A27"/>
    <mergeCell ref="M27:N27"/>
    <mergeCell ref="O27:P27"/>
    <mergeCell ref="W27:X27"/>
    <mergeCell ref="Y31:Z31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W25:Y25"/>
    <mergeCell ref="Y26:Z26"/>
    <mergeCell ref="A29:A31"/>
    <mergeCell ref="D29:E29"/>
    <mergeCell ref="I29:J29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21:A23"/>
    <mergeCell ref="D21:E21"/>
    <mergeCell ref="I21:J21"/>
    <mergeCell ref="N21:O21"/>
    <mergeCell ref="S21:T21"/>
    <mergeCell ref="X21:Y21"/>
    <mergeCell ref="Y22:Z22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R23:S23"/>
    <mergeCell ref="T23:U23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62">
    <cfRule type="cellIs" dxfId="407" priority="275" stopIfTrue="1" operator="between">
      <formula>0</formula>
      <formula>220</formula>
    </cfRule>
    <cfRule type="cellIs" dxfId="406" priority="276" stopIfTrue="1" operator="between">
      <formula>220</formula>
      <formula>260</formula>
    </cfRule>
    <cfRule type="cellIs" dxfId="405" priority="277" stopIfTrue="1" operator="greaterThan">
      <formula>261</formula>
    </cfRule>
  </conditionalFormatting>
  <conditionalFormatting sqref="J88 K88:L93 P88:Q93 Z93:AD93">
    <cfRule type="cellIs" dxfId="404" priority="263" operator="equal">
      <formula>"GL"</formula>
    </cfRule>
    <cfRule type="cellIs" dxfId="403" priority="264" operator="equal">
      <formula>"VE"</formula>
    </cfRule>
    <cfRule type="cellIs" dxfId="402" priority="265" operator="equal">
      <formula>"AT"</formula>
    </cfRule>
  </conditionalFormatting>
  <conditionalFormatting sqref="F88:G93 Z91:AC92 U88:V93 Z88:AA90">
    <cfRule type="cellIs" dxfId="401" priority="272" operator="equal">
      <formula>"GL"</formula>
    </cfRule>
    <cfRule type="cellIs" dxfId="400" priority="273" operator="equal">
      <formula>"VE"</formula>
    </cfRule>
    <cfRule type="cellIs" dxfId="399" priority="274" operator="equal">
      <formula>"AT"</formula>
    </cfRule>
  </conditionalFormatting>
  <conditionalFormatting sqref="E88:E93">
    <cfRule type="cellIs" dxfId="398" priority="269" operator="equal">
      <formula>"GL"</formula>
    </cfRule>
    <cfRule type="cellIs" dxfId="397" priority="270" operator="equal">
      <formula>"VE"</formula>
    </cfRule>
    <cfRule type="cellIs" dxfId="396" priority="271" operator="equal">
      <formula>"AT"</formula>
    </cfRule>
  </conditionalFormatting>
  <conditionalFormatting sqref="AD91:AD92">
    <cfRule type="cellIs" dxfId="395" priority="266" operator="equal">
      <formula>"GL"</formula>
    </cfRule>
    <cfRule type="cellIs" dxfId="394" priority="267" operator="equal">
      <formula>"VE"</formula>
    </cfRule>
    <cfRule type="cellIs" dxfId="393" priority="268" operator="equal">
      <formula>"AT"</formula>
    </cfRule>
  </conditionalFormatting>
  <conditionalFormatting sqref="J89:J93">
    <cfRule type="cellIs" dxfId="392" priority="260" operator="equal">
      <formula>"GL"</formula>
    </cfRule>
    <cfRule type="cellIs" dxfId="391" priority="261" operator="equal">
      <formula>"VE"</formula>
    </cfRule>
    <cfRule type="cellIs" dxfId="390" priority="262" operator="equal">
      <formula>"AT"</formula>
    </cfRule>
  </conditionalFormatting>
  <conditionalFormatting sqref="O88:O93">
    <cfRule type="cellIs" dxfId="389" priority="257" operator="equal">
      <formula>"GL"</formula>
    </cfRule>
    <cfRule type="cellIs" dxfId="388" priority="258" operator="equal">
      <formula>"VE"</formula>
    </cfRule>
    <cfRule type="cellIs" dxfId="387" priority="259" operator="equal">
      <formula>"AT"</formula>
    </cfRule>
  </conditionalFormatting>
  <conditionalFormatting sqref="T88:T93">
    <cfRule type="cellIs" dxfId="386" priority="254" operator="equal">
      <formula>"GL"</formula>
    </cfRule>
    <cfRule type="cellIs" dxfId="385" priority="255" operator="equal">
      <formula>"VE"</formula>
    </cfRule>
    <cfRule type="cellIs" dxfId="384" priority="256" operator="equal">
      <formula>"AT"</formula>
    </cfRule>
  </conditionalFormatting>
  <conditionalFormatting sqref="Y88:Y93">
    <cfRule type="cellIs" dxfId="383" priority="251" operator="equal">
      <formula>"GL"</formula>
    </cfRule>
    <cfRule type="cellIs" dxfId="382" priority="252" operator="equal">
      <formula>"VE"</formula>
    </cfRule>
    <cfRule type="cellIs" dxfId="381" priority="253" operator="equal">
      <formula>"AT"</formula>
    </cfRule>
  </conditionalFormatting>
  <conditionalFormatting sqref="AD88:AD90">
    <cfRule type="cellIs" dxfId="380" priority="248" operator="equal">
      <formula>"GL"</formula>
    </cfRule>
    <cfRule type="cellIs" dxfId="379" priority="249" operator="equal">
      <formula>"VE"</formula>
    </cfRule>
    <cfRule type="cellIs" dxfId="378" priority="250" operator="equal">
      <formula>"AT"</formula>
    </cfRule>
  </conditionalFormatting>
  <conditionalFormatting sqref="AD88">
    <cfRule type="cellIs" dxfId="377" priority="247" operator="equal">
      <formula>"s26"</formula>
    </cfRule>
  </conditionalFormatting>
  <conditionalFormatting sqref="X13:Y13 S13:T13 I13:J13 N9:O9 S9:T9 X9:Y9 I9:J9 D13:E13 D9:E9 N13:O13">
    <cfRule type="expression" dxfId="376" priority="145" stopIfTrue="1">
      <formula>COUNTIF($C$5:$Z$31,$C$133)&gt;1</formula>
    </cfRule>
    <cfRule type="expression" dxfId="375" priority="146" stopIfTrue="1">
      <formula>COUNTIF($C$5:$Z$31,$C$132)&gt;1</formula>
    </cfRule>
    <cfRule type="expression" dxfId="374" priority="147" stopIfTrue="1">
      <formula>COUNTIF($C$5:$Z$31,$C$131)&gt;1</formula>
    </cfRule>
    <cfRule type="expression" dxfId="373" priority="148" stopIfTrue="1">
      <formula>COUNTIF($C$5:$Z$31,$C$130)&gt;1</formula>
    </cfRule>
    <cfRule type="expression" dxfId="372" priority="149" stopIfTrue="1">
      <formula>COUNTIF($C$5:$Z$31,$C$129)&gt;1</formula>
    </cfRule>
    <cfRule type="expression" dxfId="371" priority="150" stopIfTrue="1">
      <formula>COUNTIF($C$5:$Z$31,$C$128)&gt;1</formula>
    </cfRule>
    <cfRule type="expression" dxfId="370" priority="151" stopIfTrue="1">
      <formula>COUNTIF($C$5:$Z$31,$C$127)&gt;1</formula>
    </cfRule>
    <cfRule type="expression" dxfId="369" priority="152" stopIfTrue="1">
      <formula>COUNTIF($C$5:$Z$31,$C$126)&gt;1</formula>
    </cfRule>
    <cfRule type="expression" dxfId="368" priority="153" stopIfTrue="1">
      <formula>COUNTIF($C$5:$Z$31,$C$125)&gt;1</formula>
    </cfRule>
    <cfRule type="expression" dxfId="367" priority="154" stopIfTrue="1">
      <formula>COUNTIF($C$5:$Z$31,$C$124)&gt;1</formula>
    </cfRule>
    <cfRule type="expression" dxfId="366" priority="155" stopIfTrue="1">
      <formula>COUNTIF($C$5:$Z$31,$C$123)&gt;1</formula>
    </cfRule>
    <cfRule type="expression" dxfId="365" priority="156" stopIfTrue="1">
      <formula>COUNTIF($C$5:$Z$31,$C$122)&gt;1</formula>
    </cfRule>
    <cfRule type="expression" dxfId="364" priority="157" stopIfTrue="1">
      <formula>COUNTIF($C$5:$Z$31,$C$121)&gt;1</formula>
    </cfRule>
    <cfRule type="expression" dxfId="363" priority="158" stopIfTrue="1">
      <formula>COUNTIF($C$5:$Z$31,$C$120)&gt;1</formula>
    </cfRule>
    <cfRule type="expression" dxfId="362" priority="159" stopIfTrue="1">
      <formula>COUNTIF($C$5:$Z$31,$C$119)&gt;1</formula>
    </cfRule>
    <cfRule type="expression" dxfId="361" priority="160" stopIfTrue="1">
      <formula>COUNTIF($C$5:$Z$31,$C$118)&gt;1</formula>
    </cfRule>
    <cfRule type="expression" dxfId="360" priority="161" stopIfTrue="1">
      <formula>COUNTIF($C$5:$Z$31,$C$117)&gt;1</formula>
    </cfRule>
    <cfRule type="expression" dxfId="359" priority="162" stopIfTrue="1">
      <formula>COUNTIF($C$5:$Z$31,$C$116)&gt;1</formula>
    </cfRule>
    <cfRule type="expression" dxfId="358" priority="163" stopIfTrue="1">
      <formula>COUNTIF($C$5:$Z$31,$C$115)&gt;1</formula>
    </cfRule>
    <cfRule type="expression" dxfId="357" priority="164" stopIfTrue="1">
      <formula>COUNTIF($C$5:$Z$31,$C$114)&gt;1</formula>
    </cfRule>
    <cfRule type="expression" dxfId="356" priority="165" stopIfTrue="1">
      <formula>COUNTIF($C$5:$Z$31,$C$113)&gt;1</formula>
    </cfRule>
    <cfRule type="expression" dxfId="355" priority="166" stopIfTrue="1">
      <formula>COUNTIF($C$5:$Z$31,$C$112)&gt;1</formula>
    </cfRule>
    <cfRule type="expression" dxfId="354" priority="167" stopIfTrue="1">
      <formula>COUNTIF($C$5:$Z$31,$C$111)&gt;1</formula>
    </cfRule>
    <cfRule type="expression" dxfId="353" priority="168" stopIfTrue="1">
      <formula>COUNTIF($C$5:$Z$31,$C$110)&gt;1</formula>
    </cfRule>
    <cfRule type="expression" dxfId="352" priority="169" stopIfTrue="1">
      <formula>COUNTIF($C$5:$Z$31,$C$109)&gt;1</formula>
    </cfRule>
    <cfRule type="expression" dxfId="351" priority="170" stopIfTrue="1">
      <formula>COUNTIF($C$5:$Z$31,$C$108)&gt;1</formula>
    </cfRule>
    <cfRule type="expression" dxfId="350" priority="171" stopIfTrue="1">
      <formula>COUNTIF($C$5:$Z$31,$C$107)&gt;1</formula>
    </cfRule>
    <cfRule type="expression" dxfId="349" priority="172" stopIfTrue="1">
      <formula>COUNTIF($C$5:$Z$31,$C$106)&gt;1</formula>
    </cfRule>
    <cfRule type="expression" dxfId="348" priority="173" stopIfTrue="1">
      <formula>COUNTIF($C$5:$Z$31,$C$105)&gt;1</formula>
    </cfRule>
    <cfRule type="expression" dxfId="347" priority="174" stopIfTrue="1">
      <formula>COUNTIF($C$5:$Z$31,$C$104)&gt;1</formula>
    </cfRule>
    <cfRule type="expression" dxfId="346" priority="175" stopIfTrue="1">
      <formula>COUNTIF($C$5:$Z$31,$C$103)&gt;1</formula>
    </cfRule>
    <cfRule type="expression" dxfId="345" priority="176" stopIfTrue="1">
      <formula>COUNTIF($C$5:$Z$31,$C$102)&gt;1</formula>
    </cfRule>
    <cfRule type="expression" dxfId="344" priority="177" stopIfTrue="1">
      <formula>COUNTIF($C$5:$Z$31,$C$101)&gt;1</formula>
    </cfRule>
    <cfRule type="cellIs" dxfId="343" priority="178" operator="between">
      <formula>0</formula>
      <formula>1500</formula>
    </cfRule>
  </conditionalFormatting>
  <conditionalFormatting sqref="I17:J17 S17:T17 X17:Y17 I21:J21 N21:O21 X21:Y21 D17:E17 S21:T21 D21:E21 N17:O17">
    <cfRule type="expression" dxfId="342" priority="179" stopIfTrue="1">
      <formula>COUNTIF($C$5:$Z$31,$C$133)&gt;1</formula>
    </cfRule>
    <cfRule type="expression" dxfId="341" priority="180" stopIfTrue="1">
      <formula>COUNTIF($C$5:$Z$31,$C$132)&gt;1</formula>
    </cfRule>
    <cfRule type="expression" dxfId="340" priority="181" stopIfTrue="1">
      <formula>COUNTIF($C$5:$Z$31,$C$131)&gt;1</formula>
    </cfRule>
    <cfRule type="expression" dxfId="339" priority="182" stopIfTrue="1">
      <formula>COUNTIF($C$5:$Z$31,$C$130)&gt;1</formula>
    </cfRule>
    <cfRule type="expression" dxfId="338" priority="183" stopIfTrue="1">
      <formula>COUNTIF($C$5:$Z$31,$C$129)&gt;1</formula>
    </cfRule>
    <cfRule type="expression" dxfId="337" priority="184" stopIfTrue="1">
      <formula>COUNTIF($C$5:$Z$31,$C$128)&gt;1</formula>
    </cfRule>
    <cfRule type="expression" dxfId="336" priority="185" stopIfTrue="1">
      <formula>COUNTIF($C$5:$Z$31,$C$127)&gt;1</formula>
    </cfRule>
    <cfRule type="expression" dxfId="335" priority="186" stopIfTrue="1">
      <formula>COUNTIF($C$5:$Z$31,$C$126)&gt;1</formula>
    </cfRule>
    <cfRule type="expression" dxfId="334" priority="187" stopIfTrue="1">
      <formula>COUNTIF($C$5:$Z$31,$C$125)&gt;1</formula>
    </cfRule>
    <cfRule type="expression" dxfId="333" priority="188" stopIfTrue="1">
      <formula>COUNTIF($C$5:$Z$31,$C$124)&gt;1</formula>
    </cfRule>
    <cfRule type="expression" dxfId="332" priority="189" stopIfTrue="1">
      <formula>COUNTIF($C$5:$Z$31,$C$123)&gt;1</formula>
    </cfRule>
    <cfRule type="expression" dxfId="331" priority="190" stopIfTrue="1">
      <formula>COUNTIF($C$5:$Z$31,$C$122)&gt;1</formula>
    </cfRule>
    <cfRule type="expression" dxfId="330" priority="191" stopIfTrue="1">
      <formula>COUNTIF($C$5:$Z$31,$C$121)&gt;1</formula>
    </cfRule>
    <cfRule type="expression" dxfId="329" priority="192" stopIfTrue="1">
      <formula>COUNTIF($C$5:$Z$31,$C$120)&gt;1</formula>
    </cfRule>
    <cfRule type="expression" dxfId="328" priority="193" stopIfTrue="1">
      <formula>COUNTIF($C$5:$Z$31,$C$119)&gt;1</formula>
    </cfRule>
    <cfRule type="expression" dxfId="327" priority="194" stopIfTrue="1">
      <formula>COUNTIF($C$5:$Z$31,$C$118)&gt;1</formula>
    </cfRule>
    <cfRule type="expression" dxfId="326" priority="195" stopIfTrue="1">
      <formula>COUNTIF($C$5:$Z$31,$C$117)&gt;1</formula>
    </cfRule>
    <cfRule type="expression" dxfId="325" priority="196" stopIfTrue="1">
      <formula>COUNTIF($C$5:$Z$31,$C$116)&gt;1</formula>
    </cfRule>
    <cfRule type="expression" dxfId="324" priority="197" stopIfTrue="1">
      <formula>COUNTIF($C$5:$Z$31,$C$115)&gt;1</formula>
    </cfRule>
    <cfRule type="expression" dxfId="323" priority="198" stopIfTrue="1">
      <formula>COUNTIF($C$5:$Z$31,$C$114)&gt;1</formula>
    </cfRule>
    <cfRule type="expression" dxfId="322" priority="199" stopIfTrue="1">
      <formula>COUNTIF($C$5:$Z$31,$C$113)&gt;1</formula>
    </cfRule>
    <cfRule type="expression" dxfId="321" priority="200" stopIfTrue="1">
      <formula>COUNTIF($C$5:$Z$31,$C$112)&gt;1</formula>
    </cfRule>
    <cfRule type="expression" dxfId="320" priority="201" stopIfTrue="1">
      <formula>COUNTIF($C$5:$Z$31,$C$111)&gt;1</formula>
    </cfRule>
    <cfRule type="expression" dxfId="319" priority="202" stopIfTrue="1">
      <formula>COUNTIF($C$5:$Z$31,$C$110)&gt;1</formula>
    </cfRule>
    <cfRule type="expression" dxfId="318" priority="203" stopIfTrue="1">
      <formula>COUNTIF($C$5:$Z$31,$C$109)&gt;1</formula>
    </cfRule>
    <cfRule type="expression" dxfId="317" priority="204" stopIfTrue="1">
      <formula>COUNTIF($C$5:$Z$31,$C$108)&gt;1</formula>
    </cfRule>
    <cfRule type="expression" dxfId="316" priority="205" stopIfTrue="1">
      <formula>COUNTIF($C$5:$Z$31,$C$107)&gt;1</formula>
    </cfRule>
    <cfRule type="expression" dxfId="315" priority="206" stopIfTrue="1">
      <formula>COUNTIF($C$5:$Z$31,$C$106)&gt;1</formula>
    </cfRule>
    <cfRule type="expression" dxfId="314" priority="207" stopIfTrue="1">
      <formula>COUNTIF($C$5:$Z$31,$C$105)&gt;1</formula>
    </cfRule>
    <cfRule type="expression" dxfId="313" priority="208" stopIfTrue="1">
      <formula>COUNTIF($C$5:$Z$31,$C$104)&gt;1</formula>
    </cfRule>
    <cfRule type="expression" dxfId="312" priority="209" stopIfTrue="1">
      <formula>COUNTIF($C$5:$Z$31,$C$103)&gt;1</formula>
    </cfRule>
    <cfRule type="expression" dxfId="311" priority="210" stopIfTrue="1">
      <formula>COUNTIF($C$5:$Z$31,$C$102)&gt;1</formula>
    </cfRule>
    <cfRule type="expression" dxfId="310" priority="211" stopIfTrue="1">
      <formula>COUNTIF($C$5:$Z$31,$C$101)&gt;1</formula>
    </cfRule>
    <cfRule type="cellIs" dxfId="309" priority="212" operator="between">
      <formula>0</formula>
      <formula>1500</formula>
    </cfRule>
  </conditionalFormatting>
  <conditionalFormatting sqref="S25:T25 N25:O25 I25:J25 D25:E25 D29:E29 I29:J29 N29:O29 X29:Y29 S29:T29">
    <cfRule type="expression" dxfId="308" priority="213" stopIfTrue="1">
      <formula>COUNTIF($C$5:$Z$31,$C$133)&gt;1</formula>
    </cfRule>
    <cfRule type="expression" dxfId="307" priority="214" stopIfTrue="1">
      <formula>COUNTIF($C$5:$Z$31,$C$132)&gt;1</formula>
    </cfRule>
    <cfRule type="expression" dxfId="306" priority="215" stopIfTrue="1">
      <formula>COUNTIF($C$5:$Z$31,$C$131)&gt;1</formula>
    </cfRule>
    <cfRule type="expression" dxfId="305" priority="216" stopIfTrue="1">
      <formula>COUNTIF($C$5:$Z$31,$C$130)&gt;1</formula>
    </cfRule>
    <cfRule type="expression" dxfId="304" priority="217" stopIfTrue="1">
      <formula>COUNTIF($C$5:$Z$31,$C$129)&gt;1</formula>
    </cfRule>
    <cfRule type="expression" dxfId="303" priority="218" stopIfTrue="1">
      <formula>COUNTIF($C$5:$Z$31,$C$128)&gt;1</formula>
    </cfRule>
    <cfRule type="expression" dxfId="302" priority="219" stopIfTrue="1">
      <formula>COUNTIF($C$5:$Z$31,$C$127)&gt;1</formula>
    </cfRule>
    <cfRule type="expression" dxfId="301" priority="220" stopIfTrue="1">
      <formula>COUNTIF($C$5:$Z$31,$C$126)&gt;1</formula>
    </cfRule>
    <cfRule type="expression" dxfId="300" priority="221" stopIfTrue="1">
      <formula>COUNTIF($C$5:$Z$31,$C$125)&gt;1</formula>
    </cfRule>
    <cfRule type="expression" dxfId="299" priority="222" stopIfTrue="1">
      <formula>COUNTIF($C$5:$Z$31,$C$124)&gt;1</formula>
    </cfRule>
    <cfRule type="expression" dxfId="298" priority="223" stopIfTrue="1">
      <formula>COUNTIF($C$5:$Z$31,$C$123)&gt;1</formula>
    </cfRule>
    <cfRule type="expression" dxfId="297" priority="224" stopIfTrue="1">
      <formula>COUNTIF($C$5:$Z$31,$C$122)&gt;1</formula>
    </cfRule>
    <cfRule type="expression" dxfId="296" priority="225" stopIfTrue="1">
      <formula>COUNTIF($C$5:$Z$31,$C$121)&gt;1</formula>
    </cfRule>
    <cfRule type="expression" dxfId="295" priority="226" stopIfTrue="1">
      <formula>COUNTIF($C$5:$Z$31,$C$120)&gt;1</formula>
    </cfRule>
    <cfRule type="expression" dxfId="294" priority="227" stopIfTrue="1">
      <formula>COUNTIF($C$5:$Z$31,$C$119)&gt;1</formula>
    </cfRule>
    <cfRule type="expression" dxfId="293" priority="228" stopIfTrue="1">
      <formula>COUNTIF($C$5:$Z$31,$C$118)&gt;1</formula>
    </cfRule>
    <cfRule type="expression" dxfId="292" priority="229" stopIfTrue="1">
      <formula>COUNTIF($C$5:$Z$31,$C$117)&gt;1</formula>
    </cfRule>
    <cfRule type="expression" dxfId="291" priority="230" stopIfTrue="1">
      <formula>COUNTIF($C$5:$Z$31,$C$116)&gt;1</formula>
    </cfRule>
    <cfRule type="expression" dxfId="290" priority="231" stopIfTrue="1">
      <formula>COUNTIF($C$5:$Z$31,$C$115)&gt;1</formula>
    </cfRule>
    <cfRule type="expression" dxfId="289" priority="232" stopIfTrue="1">
      <formula>COUNTIF($C$5:$Z$31,$C$114)&gt;1</formula>
    </cfRule>
    <cfRule type="expression" dxfId="288" priority="233" stopIfTrue="1">
      <formula>COUNTIF($C$5:$Z$31,$C$113)&gt;1</formula>
    </cfRule>
    <cfRule type="expression" dxfId="287" priority="234" stopIfTrue="1">
      <formula>COUNTIF($C$5:$Z$31,$C$112)&gt;1</formula>
    </cfRule>
    <cfRule type="expression" dxfId="286" priority="235" stopIfTrue="1">
      <formula>COUNTIF($C$5:$Z$31,$C$111)&gt;1</formula>
    </cfRule>
    <cfRule type="expression" dxfId="285" priority="236" stopIfTrue="1">
      <formula>COUNTIF($C$5:$Z$31,$C$110)&gt;1</formula>
    </cfRule>
    <cfRule type="expression" dxfId="284" priority="237" stopIfTrue="1">
      <formula>COUNTIF($C$5:$Z$31,$C$109)&gt;1</formula>
    </cfRule>
    <cfRule type="expression" dxfId="283" priority="238" stopIfTrue="1">
      <formula>COUNTIF($C$5:$Z$31,$C$108)&gt;1</formula>
    </cfRule>
    <cfRule type="expression" dxfId="282" priority="239" stopIfTrue="1">
      <formula>COUNTIF($C$5:$Z$31,$C$107)&gt;1</formula>
    </cfRule>
    <cfRule type="expression" dxfId="281" priority="240" stopIfTrue="1">
      <formula>COUNTIF($C$5:$Z$31,$C$106)&gt;1</formula>
    </cfRule>
    <cfRule type="expression" dxfId="280" priority="241" stopIfTrue="1">
      <formula>COUNTIF($C$5:$Z$31,$C$105)&gt;1</formula>
    </cfRule>
    <cfRule type="expression" dxfId="279" priority="242" stopIfTrue="1">
      <formula>COUNTIF($C$5:$Z$31,$C$104)&gt;1</formula>
    </cfRule>
    <cfRule type="expression" dxfId="278" priority="243" stopIfTrue="1">
      <formula>COUNTIF($C$5:$Z$31,$C$103)&gt;1</formula>
    </cfRule>
    <cfRule type="expression" dxfId="277" priority="244" stopIfTrue="1">
      <formula>COUNTIF($C$5:$Z$31,$C$102)&gt;1</formula>
    </cfRule>
    <cfRule type="expression" dxfId="276" priority="245" stopIfTrue="1">
      <formula>COUNTIF($C$5:$Z$31,$C$101)&gt;1</formula>
    </cfRule>
    <cfRule type="cellIs" dxfId="275" priority="246" operator="between">
      <formula>0</formula>
      <formula>1500</formula>
    </cfRule>
  </conditionalFormatting>
  <conditionalFormatting sqref="AB88:AB90">
    <cfRule type="expression" dxfId="274" priority="35">
      <formula>AND(AC88="B")</formula>
    </cfRule>
    <cfRule type="expression" dxfId="273" priority="36">
      <formula>AND(AC88="g")</formula>
    </cfRule>
    <cfRule type="expression" dxfId="272" priority="37">
      <formula>AND(AC88="t")</formula>
    </cfRule>
    <cfRule type="expression" dxfId="271" priority="38">
      <formula>AND(AC88="L")</formula>
    </cfRule>
    <cfRule type="expression" dxfId="270" priority="39">
      <formula>AND(AC88="N")</formula>
    </cfRule>
  </conditionalFormatting>
  <conditionalFormatting sqref="C88:C93">
    <cfRule type="expression" dxfId="269" priority="92">
      <formula>AND(D88="B")</formula>
    </cfRule>
    <cfRule type="expression" dxfId="268" priority="93">
      <formula>AND(D88="g")</formula>
    </cfRule>
    <cfRule type="expression" dxfId="267" priority="94">
      <formula>AND(D88="t")</formula>
    </cfRule>
    <cfRule type="expression" dxfId="266" priority="95">
      <formula>AND(D88="L")</formula>
    </cfRule>
    <cfRule type="expression" dxfId="265" priority="96">
      <formula>AND(D88="N")</formula>
    </cfRule>
  </conditionalFormatting>
  <conditionalFormatting sqref="D88:D93">
    <cfRule type="cellIs" dxfId="264" priority="89" operator="equal">
      <formula>"GL"</formula>
    </cfRule>
    <cfRule type="cellIs" dxfId="263" priority="90" operator="equal">
      <formula>"VE"</formula>
    </cfRule>
    <cfRule type="cellIs" dxfId="262" priority="91" operator="equal">
      <formula>"AT"</formula>
    </cfRule>
  </conditionalFormatting>
  <conditionalFormatting sqref="I88:I93">
    <cfRule type="cellIs" dxfId="261" priority="77" operator="equal">
      <formula>"GL"</formula>
    </cfRule>
    <cfRule type="cellIs" dxfId="260" priority="78" operator="equal">
      <formula>"VE"</formula>
    </cfRule>
    <cfRule type="cellIs" dxfId="259" priority="79" operator="equal">
      <formula>"AT"</formula>
    </cfRule>
  </conditionalFormatting>
  <conditionalFormatting sqref="H88:H93">
    <cfRule type="expression" dxfId="258" priority="72">
      <formula>AND(I88="B")</formula>
    </cfRule>
    <cfRule type="expression" dxfId="257" priority="73">
      <formula>AND(I88="g")</formula>
    </cfRule>
    <cfRule type="expression" dxfId="256" priority="74">
      <formula>AND(I88="t")</formula>
    </cfRule>
    <cfRule type="expression" dxfId="255" priority="75">
      <formula>AND(I88="L")</formula>
    </cfRule>
    <cfRule type="expression" dxfId="254" priority="76">
      <formula>AND(I88="N")</formula>
    </cfRule>
  </conditionalFormatting>
  <conditionalFormatting sqref="N88:N93">
    <cfRule type="cellIs" dxfId="253" priority="69" operator="equal">
      <formula>"GL"</formula>
    </cfRule>
    <cfRule type="cellIs" dxfId="252" priority="70" operator="equal">
      <formula>"VE"</formula>
    </cfRule>
    <cfRule type="cellIs" dxfId="251" priority="71" operator="equal">
      <formula>"AT"</formula>
    </cfRule>
  </conditionalFormatting>
  <conditionalFormatting sqref="M88:M93">
    <cfRule type="expression" dxfId="250" priority="64">
      <formula>AND(N88="B")</formula>
    </cfRule>
    <cfRule type="expression" dxfId="249" priority="65">
      <formula>AND(N88="g")</formula>
    </cfRule>
    <cfRule type="expression" dxfId="248" priority="66">
      <formula>AND(N88="t")</formula>
    </cfRule>
    <cfRule type="expression" dxfId="247" priority="67">
      <formula>AND(N88="L")</formula>
    </cfRule>
    <cfRule type="expression" dxfId="246" priority="68">
      <formula>AND(N88="N")</formula>
    </cfRule>
  </conditionalFormatting>
  <conditionalFormatting sqref="S88:S93">
    <cfRule type="cellIs" dxfId="245" priority="61" operator="equal">
      <formula>"GL"</formula>
    </cfRule>
    <cfRule type="cellIs" dxfId="244" priority="62" operator="equal">
      <formula>"VE"</formula>
    </cfRule>
    <cfRule type="cellIs" dxfId="243" priority="63" operator="equal">
      <formula>"AT"</formula>
    </cfRule>
  </conditionalFormatting>
  <conditionalFormatting sqref="R88:R93">
    <cfRule type="expression" dxfId="242" priority="56">
      <formula>AND(S88="B")</formula>
    </cfRule>
    <cfRule type="expression" dxfId="241" priority="57">
      <formula>AND(S88="g")</formula>
    </cfRule>
    <cfRule type="expression" dxfId="240" priority="58">
      <formula>AND(S88="t")</formula>
    </cfRule>
    <cfRule type="expression" dxfId="239" priority="59">
      <formula>AND(S88="L")</formula>
    </cfRule>
    <cfRule type="expression" dxfId="238" priority="60">
      <formula>AND(S88="N")</formula>
    </cfRule>
  </conditionalFormatting>
  <conditionalFormatting sqref="X88:X93">
    <cfRule type="cellIs" dxfId="237" priority="48" operator="equal">
      <formula>"GL"</formula>
    </cfRule>
    <cfRule type="cellIs" dxfId="236" priority="49" operator="equal">
      <formula>"VE"</formula>
    </cfRule>
    <cfRule type="cellIs" dxfId="235" priority="50" operator="equal">
      <formula>"AT"</formula>
    </cfRule>
  </conditionalFormatting>
  <conditionalFormatting sqref="W88:W93">
    <cfRule type="expression" dxfId="234" priority="43">
      <formula>AND(X88="B")</formula>
    </cfRule>
    <cfRule type="expression" dxfId="233" priority="44">
      <formula>AND(X88="g")</formula>
    </cfRule>
    <cfRule type="expression" dxfId="232" priority="45">
      <formula>AND(X88="t")</formula>
    </cfRule>
    <cfRule type="expression" dxfId="231" priority="46">
      <formula>AND(X88="L")</formula>
    </cfRule>
    <cfRule type="expression" dxfId="230" priority="47">
      <formula>AND(X88="N")</formula>
    </cfRule>
  </conditionalFormatting>
  <conditionalFormatting sqref="AC88:AC90">
    <cfRule type="cellIs" dxfId="229" priority="40" operator="equal">
      <formula>"GL"</formula>
    </cfRule>
    <cfRule type="cellIs" dxfId="228" priority="41" operator="equal">
      <formula>"VE"</formula>
    </cfRule>
    <cfRule type="cellIs" dxfId="227" priority="42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8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semaine_P1_29">
                <anchor moveWithCells="1" sizeWithCells="1">
                  <from>
                    <xdr:col>27</xdr:col>
                    <xdr:colOff>400050</xdr:colOff>
                    <xdr:row>111</xdr:row>
                    <xdr:rowOff>47625</xdr:rowOff>
                  </from>
                  <to>
                    <xdr:col>30</xdr:col>
                    <xdr:colOff>161925</xdr:colOff>
                    <xdr:row>114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43">
    <tabColor rgb="FFFFFF00"/>
    <pageSetUpPr fitToPage="1"/>
  </sheetPr>
  <dimension ref="A1:X173"/>
  <sheetViews>
    <sheetView topLeftCell="A4" workbookViewId="0">
      <selection sqref="A1:J1"/>
    </sheetView>
  </sheetViews>
  <sheetFormatPr baseColWidth="10" defaultColWidth="11.42578125" defaultRowHeight="12.75" x14ac:dyDescent="0.2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7.7109375" style="32" customWidth="1"/>
    <col min="7" max="7" width="10.5703125" style="32" customWidth="1"/>
    <col min="8" max="9" width="5.140625" style="32" customWidth="1"/>
    <col min="10" max="10" width="34.5703125" style="32" customWidth="1"/>
    <col min="11" max="11" width="8.710937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 x14ac:dyDescent="0.2">
      <c r="A1" s="1252" t="s">
        <v>3245</v>
      </c>
      <c r="B1" s="1253"/>
      <c r="C1" s="1253"/>
      <c r="D1" s="1253"/>
      <c r="E1" s="1253"/>
      <c r="F1" s="1253"/>
      <c r="G1" s="1253"/>
      <c r="H1" s="1253"/>
      <c r="I1" s="1253"/>
      <c r="J1" s="1254"/>
      <c r="K1" s="146" t="s">
        <v>3245</v>
      </c>
      <c r="L1" s="40"/>
    </row>
    <row r="2" spans="1:24" ht="45" x14ac:dyDescent="0.2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 x14ac:dyDescent="0.2">
      <c r="A3" s="301" t="s">
        <v>144</v>
      </c>
      <c r="B3" s="295" t="s">
        <v>662</v>
      </c>
      <c r="C3" s="241">
        <v>0.17569444444444446</v>
      </c>
      <c r="D3" s="241">
        <v>36526.189895833333</v>
      </c>
      <c r="E3" s="242" t="s">
        <v>4800</v>
      </c>
      <c r="F3" s="128" t="str">
        <f>IF('Semaine P1 29'!X17&lt;&gt;"",'Semaine P1 29'!X17,"")</f>
        <v/>
      </c>
      <c r="G3" s="128" t="str">
        <f>IF('Semaine P1 29'!X17&lt;&gt;"",'Semaine P1 29'!A17,"")</f>
        <v/>
      </c>
      <c r="H3" s="128" t="str">
        <f>IF(F3="","",INDEX($L$3:$M$38,MATCH(F3,$L$3:$L$38,0),2))</f>
        <v/>
      </c>
      <c r="I3" s="128" t="str">
        <f>IF(F3="","",INDEX($L$3:$M$38,MATCH(F3,$L$3:$L$38,0),2))</f>
        <v/>
      </c>
      <c r="J3" s="457" t="s">
        <v>486</v>
      </c>
      <c r="K3" s="40"/>
      <c r="L3" s="34">
        <v>1001</v>
      </c>
      <c r="M3" s="34" t="str">
        <f t="shared" ref="M3:M8" si="0">IF(WEEKDAY($A$1)=2,"X","")</f>
        <v/>
      </c>
      <c r="U3" s="118" t="s">
        <v>144</v>
      </c>
      <c r="V3" s="32" t="s">
        <v>662</v>
      </c>
      <c r="X3" s="118">
        <v>0.17847222222222223</v>
      </c>
    </row>
    <row r="4" spans="1:24" x14ac:dyDescent="0.2">
      <c r="A4" s="301" t="s">
        <v>86</v>
      </c>
      <c r="B4" s="295" t="s">
        <v>662</v>
      </c>
      <c r="C4" s="241">
        <v>0.18958333333333333</v>
      </c>
      <c r="D4" s="241">
        <v>36526.203553240739</v>
      </c>
      <c r="E4" s="242" t="s">
        <v>4801</v>
      </c>
      <c r="F4" s="128" t="str">
        <f>IF('Semaine P1 29'!X21&lt;&gt;"",'Semaine P1 29'!X21,"")</f>
        <v/>
      </c>
      <c r="G4" s="128" t="str">
        <f>IF('Semaine P1 29'!X21&lt;&gt;"",'Semaine P1 29'!A21,"")</f>
        <v/>
      </c>
      <c r="H4" s="128" t="str">
        <f>IF(F4="","",INDEX($L$3:$M$38,MATCH(F4,$L$3:$L$38,0),2))</f>
        <v/>
      </c>
      <c r="I4" s="128" t="str">
        <f>IF(F4="","",INDEX($L$3:$M$38,MATCH(F4,$L$3:$L$38,0),2))</f>
        <v/>
      </c>
      <c r="J4" s="431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U4" s="118" t="s">
        <v>86</v>
      </c>
      <c r="V4" s="32" t="s">
        <v>662</v>
      </c>
      <c r="X4" s="118">
        <v>0.18958333333333333</v>
      </c>
    </row>
    <row r="5" spans="1:24" x14ac:dyDescent="0.2">
      <c r="A5" s="301" t="s">
        <v>144</v>
      </c>
      <c r="B5" s="295" t="s">
        <v>665</v>
      </c>
      <c r="C5" s="241">
        <v>0.16458333333333333</v>
      </c>
      <c r="D5" s="241">
        <v>36526.178773148145</v>
      </c>
      <c r="E5" s="242" t="s">
        <v>575</v>
      </c>
      <c r="F5" s="128" t="str">
        <f>IF('Semaine P1 29'!X9&lt;&gt;"",'Semaine P1 29'!X9,"")</f>
        <v/>
      </c>
      <c r="G5" s="128" t="str">
        <f>IF('Semaine P1 29'!X9&lt;&gt;"",'Semaine P1 29'!A9,"")</f>
        <v/>
      </c>
      <c r="H5" s="128" t="str">
        <f>IF(F5="","",INDEX($L$3:$M$38,MATCH(F5,$L$3:$L$38,0),2))</f>
        <v/>
      </c>
      <c r="I5" s="128" t="str">
        <f>IF(F5="","",INDEX($L$3:$M$38,MATCH(F5,$L$3:$L$38,0),2))</f>
        <v/>
      </c>
      <c r="J5" s="431" t="s">
        <v>486</v>
      </c>
      <c r="K5" s="40"/>
      <c r="L5" s="34">
        <v>1003</v>
      </c>
      <c r="M5" s="34" t="str">
        <f t="shared" si="0"/>
        <v/>
      </c>
      <c r="P5" s="33">
        <f>WEEKDAY(A1)</f>
        <v>6</v>
      </c>
      <c r="U5" s="118" t="s">
        <v>144</v>
      </c>
      <c r="V5" s="32" t="s">
        <v>665</v>
      </c>
      <c r="X5" s="118">
        <v>0.19722222222222222</v>
      </c>
    </row>
    <row r="6" spans="1:24" x14ac:dyDescent="0.2">
      <c r="A6" s="301" t="s">
        <v>86</v>
      </c>
      <c r="B6" s="295" t="s">
        <v>665</v>
      </c>
      <c r="C6" s="241">
        <v>0.19583333333333333</v>
      </c>
      <c r="D6" s="241">
        <v>36526.21020833333</v>
      </c>
      <c r="E6" s="242" t="s">
        <v>4757</v>
      </c>
      <c r="F6" s="128" t="str">
        <f>IF('Semaine P1 29'!S21&lt;&gt;"",'Semaine P1 29'!S21,"")</f>
        <v/>
      </c>
      <c r="G6" s="128" t="str">
        <f>IF('Semaine P1 29'!S21&lt;&gt;"",'Semaine P1 29'!A21,"")</f>
        <v/>
      </c>
      <c r="H6" s="128" t="str">
        <f>IF(F6="","",INDEX($L$3:$M$38,MATCH(F6,$L$3:$L$38,0),2))</f>
        <v/>
      </c>
      <c r="I6" s="128" t="str">
        <f>IF(F6="","",INDEX($L$3:$M$38,MATCH(F6,$L$3:$L$38,0),2))</f>
        <v/>
      </c>
      <c r="J6" s="431" t="s">
        <v>486</v>
      </c>
      <c r="L6" s="34">
        <v>1004</v>
      </c>
      <c r="M6" s="34" t="str">
        <f t="shared" si="0"/>
        <v/>
      </c>
      <c r="N6" s="34"/>
      <c r="O6" s="34"/>
      <c r="P6" s="34" t="str">
        <f>IF(WEEKDAY(A1)=2,"x","")</f>
        <v/>
      </c>
      <c r="Q6" s="34"/>
      <c r="U6" s="118" t="s">
        <v>86</v>
      </c>
      <c r="V6" s="32" t="s">
        <v>665</v>
      </c>
      <c r="X6" s="118">
        <v>0.20347222222222219</v>
      </c>
    </row>
    <row r="7" spans="1:24" x14ac:dyDescent="0.2">
      <c r="A7" s="301" t="s">
        <v>144</v>
      </c>
      <c r="B7" s="295" t="s">
        <v>667</v>
      </c>
      <c r="C7" s="241">
        <v>0.19166666666666665</v>
      </c>
      <c r="D7" s="241">
        <v>36526.205891203703</v>
      </c>
      <c r="E7" s="242" t="s">
        <v>4802</v>
      </c>
      <c r="F7" s="128" t="str">
        <f>IF('Semaine P1 29'!S17&lt;&gt;"",'Semaine P1 29'!S17,"")</f>
        <v/>
      </c>
      <c r="G7" s="128" t="str">
        <f>IF('Semaine P1 29'!S17&lt;&gt;"",'Semaine P1 29'!A17,"")</f>
        <v/>
      </c>
      <c r="H7" s="128" t="str">
        <f>IF(F7="","",INDEX($L$3:$M$38,MATCH(F7,$L$3:$L$38,0),2))</f>
        <v/>
      </c>
      <c r="I7" s="128" t="str">
        <f>IF(F7="","",INDEX($L$3:$M$38,MATCH(F7,$L$3:$L$38,0),2))</f>
        <v/>
      </c>
      <c r="J7" s="431" t="s">
        <v>491</v>
      </c>
      <c r="L7" s="34">
        <v>1005</v>
      </c>
      <c r="M7" s="34" t="str">
        <f t="shared" si="0"/>
        <v/>
      </c>
      <c r="N7" s="34"/>
      <c r="O7" s="34"/>
      <c r="U7" s="118" t="s">
        <v>144</v>
      </c>
      <c r="V7" s="32" t="s">
        <v>667</v>
      </c>
      <c r="X7" s="118">
        <v>0.20555555555555557</v>
      </c>
    </row>
    <row r="8" spans="1:24" x14ac:dyDescent="0.2">
      <c r="A8" s="301" t="s">
        <v>144</v>
      </c>
      <c r="B8" s="295" t="s">
        <v>617</v>
      </c>
      <c r="C8" s="241">
        <v>0.21666666666666667</v>
      </c>
      <c r="D8" s="241">
        <v>36526.231157407405</v>
      </c>
      <c r="E8" s="242" t="s">
        <v>4703</v>
      </c>
      <c r="F8" s="128" t="str">
        <f>IF('Semaine P1 29'!N21&lt;&gt;"",'Semaine P1 29'!N21,"")</f>
        <v/>
      </c>
      <c r="G8" s="128" t="str">
        <f>IF('Semaine P1 29'!N21&lt;&gt;"",'Semaine P1 29'!A21,"")</f>
        <v/>
      </c>
      <c r="H8" s="128" t="str">
        <f t="shared" ref="H8:H14" si="1">IF(F8="","",INDEX($L$3:$M$38,MATCH(F8,$L$3:$L$38,0),2))</f>
        <v/>
      </c>
      <c r="I8" s="128" t="str">
        <f t="shared" ref="I8:I14" si="2">IF(F8="","",INDEX($L$3:$M$38,MATCH(F8,$L$3:$L$38,0),2))</f>
        <v/>
      </c>
      <c r="J8" s="431" t="s">
        <v>486</v>
      </c>
      <c r="K8" s="40"/>
      <c r="L8" s="34">
        <v>1006</v>
      </c>
      <c r="M8" s="34" t="str">
        <f t="shared" si="0"/>
        <v/>
      </c>
      <c r="P8" s="34"/>
      <c r="Q8" s="34"/>
      <c r="U8" s="118" t="s">
        <v>144</v>
      </c>
      <c r="V8" s="32" t="s">
        <v>617</v>
      </c>
      <c r="X8" s="118">
        <v>0.20972222222222223</v>
      </c>
    </row>
    <row r="9" spans="1:24" x14ac:dyDescent="0.2">
      <c r="A9" s="301" t="s">
        <v>86</v>
      </c>
      <c r="B9" s="295" t="s">
        <v>667</v>
      </c>
      <c r="C9" s="241">
        <v>0.18333333333333335</v>
      </c>
      <c r="D9" s="241">
        <v>36526.19771990741</v>
      </c>
      <c r="E9" s="242" t="s">
        <v>559</v>
      </c>
      <c r="F9" s="128" t="str">
        <f>IF('Semaine P1 29'!X13&lt;&gt;"",'Semaine P1 29'!X13,"")</f>
        <v/>
      </c>
      <c r="G9" s="128" t="str">
        <f>IF('Semaine P1 29'!X13&lt;&gt;"",'Semaine P1 29'!A13,"")</f>
        <v/>
      </c>
      <c r="H9" s="128" t="str">
        <f t="shared" si="1"/>
        <v/>
      </c>
      <c r="I9" s="128" t="str">
        <f t="shared" si="2"/>
        <v/>
      </c>
      <c r="J9" s="431" t="s">
        <v>486</v>
      </c>
      <c r="L9" s="34">
        <v>1007</v>
      </c>
      <c r="M9" s="34" t="str">
        <f t="shared" ref="M9:M14" si="3">IF(WEEKDAY($A$1)=3,"X","")</f>
        <v/>
      </c>
      <c r="N9" s="34"/>
      <c r="O9" s="34"/>
      <c r="U9" s="118" t="s">
        <v>86</v>
      </c>
      <c r="V9" s="32" t="s">
        <v>667</v>
      </c>
      <c r="X9" s="118">
        <v>0.21458333333333335</v>
      </c>
    </row>
    <row r="10" spans="1:24" x14ac:dyDescent="0.2">
      <c r="A10" s="301" t="s">
        <v>86</v>
      </c>
      <c r="B10" s="295" t="s">
        <v>617</v>
      </c>
      <c r="C10" s="241">
        <v>0.23819444444444446</v>
      </c>
      <c r="D10" s="241">
        <v>36526.252141203702</v>
      </c>
      <c r="E10" s="242" t="s">
        <v>4803</v>
      </c>
      <c r="F10" s="128" t="str">
        <f>IF('Semaine P1 29'!S25&lt;&gt;"",'Semaine P1 29'!S25,"")</f>
        <v/>
      </c>
      <c r="G10" s="128" t="str">
        <f>IF('Semaine P1 29'!S25&lt;&gt;"",'Semaine P1 29'!A25,"")</f>
        <v/>
      </c>
      <c r="H10" s="128" t="str">
        <f t="shared" si="1"/>
        <v/>
      </c>
      <c r="I10" s="128" t="str">
        <f t="shared" si="2"/>
        <v/>
      </c>
      <c r="J10" s="431" t="s">
        <v>486</v>
      </c>
      <c r="K10" s="40"/>
      <c r="L10" s="34">
        <v>1008</v>
      </c>
      <c r="M10" s="34" t="str">
        <f t="shared" si="3"/>
        <v/>
      </c>
      <c r="P10" s="34"/>
      <c r="Q10" s="34"/>
      <c r="U10" s="118" t="s">
        <v>86</v>
      </c>
      <c r="V10" s="32" t="s">
        <v>617</v>
      </c>
      <c r="X10" s="118">
        <v>0.22083333333333333</v>
      </c>
    </row>
    <row r="11" spans="1:24" x14ac:dyDescent="0.2">
      <c r="A11" s="301" t="s">
        <v>144</v>
      </c>
      <c r="B11" s="295" t="s">
        <v>670</v>
      </c>
      <c r="C11" s="241">
        <v>0.2076388888888889</v>
      </c>
      <c r="D11" s="241">
        <v>36526.221863425926</v>
      </c>
      <c r="E11" s="242" t="s">
        <v>4804</v>
      </c>
      <c r="F11" s="128" t="str">
        <f>IF('Semaine P1 29'!S9&lt;&gt;"",'Semaine P1 29'!S9,"")</f>
        <v/>
      </c>
      <c r="G11" s="128" t="str">
        <f>IF('Semaine P1 29'!S9&lt;&gt;"",'Semaine P1 29'!A9,"")</f>
        <v/>
      </c>
      <c r="H11" s="128" t="str">
        <f t="shared" si="1"/>
        <v/>
      </c>
      <c r="I11" s="128" t="str">
        <f t="shared" si="2"/>
        <v/>
      </c>
      <c r="J11" s="431" t="s">
        <v>491</v>
      </c>
      <c r="L11" s="34">
        <v>1009</v>
      </c>
      <c r="M11" s="34" t="str">
        <f t="shared" si="3"/>
        <v/>
      </c>
      <c r="N11" s="34"/>
      <c r="O11" s="34"/>
      <c r="U11" s="118" t="s">
        <v>144</v>
      </c>
      <c r="V11" s="32" t="s">
        <v>670</v>
      </c>
      <c r="X11" s="118">
        <v>0.22152777777777777</v>
      </c>
    </row>
    <row r="12" spans="1:24" x14ac:dyDescent="0.2">
      <c r="A12" s="301" t="s">
        <v>144</v>
      </c>
      <c r="B12" s="295" t="s">
        <v>672</v>
      </c>
      <c r="C12" s="241">
        <v>0.21111111111111111</v>
      </c>
      <c r="D12" s="241">
        <v>36526.225127314814</v>
      </c>
      <c r="E12" s="242" t="s">
        <v>4805</v>
      </c>
      <c r="F12" s="128" t="str">
        <f>IF('Semaine P1 29'!X29&lt;&gt;"",'Semaine P1 29'!X29,"")</f>
        <v/>
      </c>
      <c r="G12" s="128" t="str">
        <f>IF('Semaine P1 29'!X29&lt;&gt;"",'Semaine P1 29'!A29,"")</f>
        <v/>
      </c>
      <c r="H12" s="128" t="str">
        <f t="shared" si="1"/>
        <v/>
      </c>
      <c r="I12" s="128" t="str">
        <f t="shared" si="2"/>
        <v/>
      </c>
      <c r="J12" s="431" t="s">
        <v>486</v>
      </c>
      <c r="K12" s="40"/>
      <c r="L12" s="34">
        <v>1010</v>
      </c>
      <c r="M12" s="34" t="str">
        <f t="shared" si="3"/>
        <v/>
      </c>
      <c r="P12" s="34"/>
      <c r="Q12" s="34"/>
      <c r="U12" s="118" t="s">
        <v>144</v>
      </c>
      <c r="V12" s="32" t="s">
        <v>672</v>
      </c>
      <c r="X12" s="118">
        <v>0.22500000000000001</v>
      </c>
    </row>
    <row r="13" spans="1:24" x14ac:dyDescent="0.2">
      <c r="A13" s="301" t="s">
        <v>86</v>
      </c>
      <c r="B13" s="295" t="s">
        <v>670</v>
      </c>
      <c r="C13" s="241">
        <v>0.21458333333333335</v>
      </c>
      <c r="D13" s="241">
        <v>36526.228692129633</v>
      </c>
      <c r="E13" s="242" t="s">
        <v>4737</v>
      </c>
      <c r="F13" s="128" t="str">
        <f>IF('Semaine P1 29'!S29&lt;&gt;"",'Semaine P1 29'!S29,"")</f>
        <v/>
      </c>
      <c r="G13" s="128" t="str">
        <f>IF('Semaine P1 29'!S29&lt;&gt;"",'Semaine P1 29'!A29,"")</f>
        <v/>
      </c>
      <c r="H13" s="128" t="str">
        <f t="shared" si="1"/>
        <v/>
      </c>
      <c r="I13" s="128" t="str">
        <f t="shared" si="2"/>
        <v/>
      </c>
      <c r="J13" s="431" t="s">
        <v>486</v>
      </c>
      <c r="L13" s="34">
        <v>1011</v>
      </c>
      <c r="M13" s="34" t="str">
        <f t="shared" si="3"/>
        <v/>
      </c>
      <c r="N13" s="34"/>
      <c r="O13" s="34"/>
      <c r="U13" s="118" t="s">
        <v>86</v>
      </c>
      <c r="V13" s="32" t="s">
        <v>670</v>
      </c>
      <c r="X13" s="118">
        <v>0.22847222222222222</v>
      </c>
    </row>
    <row r="14" spans="1:24" x14ac:dyDescent="0.2">
      <c r="A14" s="301" t="s">
        <v>86</v>
      </c>
      <c r="B14" s="295" t="s">
        <v>672</v>
      </c>
      <c r="C14" s="241">
        <v>0.20694444444444446</v>
      </c>
      <c r="D14" s="241">
        <v>36526.221145833333</v>
      </c>
      <c r="E14" s="242" t="s">
        <v>4806</v>
      </c>
      <c r="F14" s="128" t="str">
        <f>IF('Semaine P1 29'!N17&lt;&gt;"",'Semaine P1 29'!N17,"")</f>
        <v/>
      </c>
      <c r="G14" s="128" t="str">
        <f>IF('Semaine P1 29'!N17&lt;&gt;"",'Semaine P1 29'!A17,"")</f>
        <v/>
      </c>
      <c r="H14" s="128" t="str">
        <f t="shared" si="1"/>
        <v/>
      </c>
      <c r="I14" s="128" t="str">
        <f t="shared" si="2"/>
        <v/>
      </c>
      <c r="J14" s="431" t="s">
        <v>486</v>
      </c>
      <c r="K14" s="40"/>
      <c r="L14" s="34">
        <v>1012</v>
      </c>
      <c r="M14" s="34" t="str">
        <f t="shared" si="3"/>
        <v/>
      </c>
      <c r="P14" s="34"/>
      <c r="Q14" s="34"/>
      <c r="U14" s="118" t="s">
        <v>86</v>
      </c>
      <c r="V14" s="32" t="s">
        <v>672</v>
      </c>
      <c r="X14" s="118">
        <v>0.23055555555555554</v>
      </c>
    </row>
    <row r="15" spans="1:24" x14ac:dyDescent="0.2">
      <c r="A15" s="301" t="s">
        <v>144</v>
      </c>
      <c r="B15" s="295" t="s">
        <v>674</v>
      </c>
      <c r="C15" s="241">
        <v>0.20069444444444443</v>
      </c>
      <c r="D15" s="241">
        <v>36526.214826388888</v>
      </c>
      <c r="E15" s="242" t="s">
        <v>4679</v>
      </c>
      <c r="F15" s="128" t="str">
        <f>IF('Semaine P1 29'!S13&lt;&gt;"",'Semaine P1 29'!S13,"")</f>
        <v/>
      </c>
      <c r="G15" s="128" t="str">
        <f>IF('Semaine P1 29'!S13&lt;&gt;"",'Semaine P1 29'!A13,"")</f>
        <v/>
      </c>
      <c r="H15" s="128" t="str">
        <f t="shared" ref="H15:H20" si="4">IF(F15="","",INDEX($L$3:$M$38,MATCH(F15,$L$3:$L$38,0),2))</f>
        <v/>
      </c>
      <c r="I15" s="128" t="str">
        <f t="shared" ref="I15:I20" si="5">IF(F15="","",INDEX($L$3:$M$38,MATCH(F15,$L$3:$L$38,0),2))</f>
        <v/>
      </c>
      <c r="J15" s="431" t="s">
        <v>491</v>
      </c>
      <c r="L15" s="34">
        <v>1013</v>
      </c>
      <c r="M15" s="34" t="str">
        <f t="shared" ref="M15:M20" si="6">IF(WEEKDAY($A$1)=4,"X","")</f>
        <v/>
      </c>
      <c r="N15" s="34"/>
      <c r="O15" s="34"/>
      <c r="U15" s="118" t="s">
        <v>144</v>
      </c>
      <c r="V15" s="32" t="s">
        <v>674</v>
      </c>
      <c r="X15" s="118">
        <v>0.23750000000000002</v>
      </c>
    </row>
    <row r="16" spans="1:24" x14ac:dyDescent="0.2">
      <c r="A16" s="301" t="s">
        <v>86</v>
      </c>
      <c r="B16" s="295" t="s">
        <v>674</v>
      </c>
      <c r="C16" s="241">
        <v>0.22500000000000001</v>
      </c>
      <c r="D16" s="241">
        <v>36526.239398148151</v>
      </c>
      <c r="E16" s="242" t="s">
        <v>4741</v>
      </c>
      <c r="F16" s="128" t="str">
        <f>IF('Semaine P1 29'!N9&lt;&gt;"",'Semaine P1 29'!N9,"")</f>
        <v/>
      </c>
      <c r="G16" s="128" t="str">
        <f>IF('Semaine P1 29'!N9&lt;&gt;"",'Semaine P1 29'!A9,"")</f>
        <v/>
      </c>
      <c r="H16" s="128" t="str">
        <f t="shared" si="4"/>
        <v/>
      </c>
      <c r="I16" s="128" t="str">
        <f t="shared" si="5"/>
        <v/>
      </c>
      <c r="J16" s="431" t="s">
        <v>486</v>
      </c>
      <c r="K16" s="40"/>
      <c r="L16" s="34">
        <v>1014</v>
      </c>
      <c r="M16" s="34" t="str">
        <f t="shared" si="6"/>
        <v/>
      </c>
      <c r="P16" s="34"/>
      <c r="Q16" s="34"/>
      <c r="U16" s="118" t="s">
        <v>86</v>
      </c>
      <c r="V16" s="32" t="s">
        <v>674</v>
      </c>
      <c r="X16" s="118">
        <v>0.2388888888888889</v>
      </c>
    </row>
    <row r="17" spans="1:24" x14ac:dyDescent="0.2">
      <c r="A17" s="301" t="s">
        <v>86</v>
      </c>
      <c r="B17" s="295" t="s">
        <v>622</v>
      </c>
      <c r="C17" s="241">
        <v>0.22361111111111109</v>
      </c>
      <c r="D17" s="241">
        <v>36526.237546296295</v>
      </c>
      <c r="E17" s="242" t="s">
        <v>4807</v>
      </c>
      <c r="F17" s="128" t="str">
        <f>IF('Semaine P1 29'!N13&lt;&gt;"",'Semaine P1 29'!N13,"")</f>
        <v/>
      </c>
      <c r="G17" s="128" t="str">
        <f>IF('Semaine P1 29'!S29&lt;&gt;"",'Semaine P1 29'!A13,"")</f>
        <v/>
      </c>
      <c r="H17" s="128" t="str">
        <f t="shared" si="4"/>
        <v/>
      </c>
      <c r="I17" s="128" t="str">
        <f t="shared" si="5"/>
        <v/>
      </c>
      <c r="J17" s="431" t="s">
        <v>486</v>
      </c>
      <c r="L17" s="34">
        <v>1015</v>
      </c>
      <c r="M17" s="34" t="str">
        <f t="shared" si="6"/>
        <v/>
      </c>
      <c r="N17" s="34"/>
      <c r="O17" s="34"/>
      <c r="U17" s="118" t="s">
        <v>86</v>
      </c>
      <c r="V17" s="32" t="s">
        <v>622</v>
      </c>
      <c r="X17" s="118">
        <v>0.24444444444444446</v>
      </c>
    </row>
    <row r="18" spans="1:24" x14ac:dyDescent="0.2">
      <c r="A18" s="301" t="s">
        <v>144</v>
      </c>
      <c r="B18" s="295" t="s">
        <v>622</v>
      </c>
      <c r="C18" s="241">
        <v>0.23611111111111113</v>
      </c>
      <c r="D18" s="241">
        <v>36526.250231481485</v>
      </c>
      <c r="E18" s="242" t="s">
        <v>4808</v>
      </c>
      <c r="F18" s="128" t="str">
        <f>IF('Semaine P1 29'!I9&lt;&gt;"",'Semaine P1 29'!I9,"")</f>
        <v/>
      </c>
      <c r="G18" s="128" t="str">
        <f>IF('Semaine P1 29'!I9&lt;&gt;"",'Semaine P1 29'!A9,"")</f>
        <v/>
      </c>
      <c r="H18" s="128" t="str">
        <f t="shared" si="4"/>
        <v/>
      </c>
      <c r="I18" s="128" t="str">
        <f t="shared" si="5"/>
        <v/>
      </c>
      <c r="J18" s="431" t="s">
        <v>486</v>
      </c>
      <c r="K18" s="40"/>
      <c r="L18" s="34">
        <v>1016</v>
      </c>
      <c r="M18" s="34" t="str">
        <f t="shared" si="6"/>
        <v/>
      </c>
      <c r="P18" s="34"/>
      <c r="Q18" s="34"/>
      <c r="U18" s="118" t="s">
        <v>144</v>
      </c>
      <c r="V18" s="32" t="s">
        <v>622</v>
      </c>
      <c r="X18" s="118">
        <v>0.24722222222222223</v>
      </c>
    </row>
    <row r="19" spans="1:24" x14ac:dyDescent="0.2">
      <c r="A19" s="301" t="s">
        <v>144</v>
      </c>
      <c r="B19" s="295" t="s">
        <v>677</v>
      </c>
      <c r="C19" s="241">
        <v>0.23055555555555554</v>
      </c>
      <c r="D19" s="241">
        <v>36526.245023148149</v>
      </c>
      <c r="E19" s="242" t="s">
        <v>4809</v>
      </c>
      <c r="F19" s="128" t="str">
        <f>IF('Semaine P1 29'!I13&lt;&gt;"",'Semaine P1 29'!I13,"")</f>
        <v/>
      </c>
      <c r="G19" s="128" t="str">
        <f>IF('Semaine P1 29'!I13&lt;&gt;"",'Semaine P1 29'!A13,"")</f>
        <v/>
      </c>
      <c r="H19" s="128" t="str">
        <f t="shared" si="4"/>
        <v/>
      </c>
      <c r="I19" s="128" t="str">
        <f t="shared" si="5"/>
        <v/>
      </c>
      <c r="J19" s="431" t="s">
        <v>491</v>
      </c>
      <c r="L19" s="34">
        <v>1017</v>
      </c>
      <c r="M19" s="34" t="str">
        <f t="shared" si="6"/>
        <v/>
      </c>
      <c r="N19" s="34"/>
      <c r="O19" s="34"/>
      <c r="U19" s="118" t="s">
        <v>144</v>
      </c>
      <c r="V19" s="32" t="s">
        <v>677</v>
      </c>
      <c r="X19" s="118">
        <v>0.25</v>
      </c>
    </row>
    <row r="20" spans="1:24" x14ac:dyDescent="0.2">
      <c r="A20" s="301" t="s">
        <v>86</v>
      </c>
      <c r="B20" s="295" t="s">
        <v>677</v>
      </c>
      <c r="C20" s="241">
        <v>0.23333333333333331</v>
      </c>
      <c r="D20" s="241">
        <v>36526.247256944444</v>
      </c>
      <c r="E20" s="242" t="s">
        <v>648</v>
      </c>
      <c r="F20" s="128" t="str">
        <f>IF('Semaine P1 29'!I17&lt;&gt;"",'Semaine P1 29'!I17,"")</f>
        <v/>
      </c>
      <c r="G20" s="128" t="str">
        <f>IF('Semaine P1 29'!I17&lt;&gt;"",'Semaine P1 29'!A17,"")</f>
        <v/>
      </c>
      <c r="H20" s="128" t="str">
        <f t="shared" si="4"/>
        <v/>
      </c>
      <c r="I20" s="128" t="str">
        <f t="shared" si="5"/>
        <v/>
      </c>
      <c r="J20" s="431" t="s">
        <v>486</v>
      </c>
      <c r="K20" s="40"/>
      <c r="L20" s="34">
        <v>1018</v>
      </c>
      <c r="M20" s="34" t="str">
        <f t="shared" si="6"/>
        <v/>
      </c>
      <c r="P20" s="34"/>
      <c r="Q20" s="34"/>
      <c r="U20" s="118" t="s">
        <v>86</v>
      </c>
      <c r="V20" s="32" t="s">
        <v>677</v>
      </c>
      <c r="X20" s="118">
        <v>0.25208333333333333</v>
      </c>
    </row>
    <row r="21" spans="1:24" x14ac:dyDescent="0.2">
      <c r="A21" s="301" t="s">
        <v>86</v>
      </c>
      <c r="B21" s="295" t="s">
        <v>679</v>
      </c>
      <c r="C21" s="241">
        <v>0.27013888888888887</v>
      </c>
      <c r="D21" s="241">
        <v>36526.284085648149</v>
      </c>
      <c r="E21" s="242" t="s">
        <v>4810</v>
      </c>
      <c r="F21" s="128" t="str">
        <f>IF('Semaine P1 29'!D9&lt;&gt;"",'Semaine P1 29'!D9,"")</f>
        <v/>
      </c>
      <c r="G21" s="128" t="str">
        <f>IF('Semaine P1 29'!D9&lt;&gt;"",'Semaine P1 29'!A9,"")</f>
        <v/>
      </c>
      <c r="H21" s="128" t="str">
        <f t="shared" ref="H21:H26" si="7">IF(F21="","",INDEX($L$3:$M$38,MATCH(F21,$L$3:$L$38,0),2))</f>
        <v/>
      </c>
      <c r="I21" s="128" t="str">
        <f t="shared" ref="I21:I26" si="8">IF(F21="","",INDEX($L$3:$M$38,MATCH(F21,$L$3:$L$38,0),2))</f>
        <v/>
      </c>
      <c r="J21" s="431" t="s">
        <v>486</v>
      </c>
      <c r="L21" s="34">
        <v>1019</v>
      </c>
      <c r="M21" s="34" t="str">
        <f t="shared" ref="M21:M26" si="9">IF(WEEKDAY($A$1)=5,"X","")</f>
        <v/>
      </c>
      <c r="N21" s="34"/>
      <c r="O21" s="34"/>
      <c r="U21" s="118" t="s">
        <v>86</v>
      </c>
      <c r="V21" s="32" t="s">
        <v>679</v>
      </c>
      <c r="X21" s="118">
        <v>0.25486111111111109</v>
      </c>
    </row>
    <row r="22" spans="1:24" x14ac:dyDescent="0.2">
      <c r="A22" s="301" t="s">
        <v>86</v>
      </c>
      <c r="B22" s="295" t="s">
        <v>681</v>
      </c>
      <c r="C22" s="241">
        <v>0.24305555555555555</v>
      </c>
      <c r="D22" s="241">
        <v>36526.257175925923</v>
      </c>
      <c r="E22" s="242" t="s">
        <v>4811</v>
      </c>
      <c r="F22" s="128" t="str">
        <f>IF('Semaine P1 29'!N29&lt;&gt;"",'Semaine P1 29'!N29,"")</f>
        <v/>
      </c>
      <c r="G22" s="128" t="str">
        <f>IF('Semaine P1 29'!N29&lt;&gt;"",'Semaine P1 29'!A29,"")</f>
        <v/>
      </c>
      <c r="H22" s="128" t="str">
        <f t="shared" si="7"/>
        <v/>
      </c>
      <c r="I22" s="128" t="str">
        <f t="shared" si="8"/>
        <v/>
      </c>
      <c r="J22" s="431" t="s">
        <v>486</v>
      </c>
      <c r="K22" s="40"/>
      <c r="L22" s="34">
        <v>1020</v>
      </c>
      <c r="M22" s="34" t="str">
        <f t="shared" si="9"/>
        <v/>
      </c>
      <c r="P22" s="34"/>
      <c r="Q22" s="34"/>
      <c r="U22" s="118" t="s">
        <v>86</v>
      </c>
      <c r="V22" s="32" t="s">
        <v>681</v>
      </c>
      <c r="X22" s="118">
        <v>0.25694444444444448</v>
      </c>
    </row>
    <row r="23" spans="1:24" x14ac:dyDescent="0.2">
      <c r="A23" s="301" t="s">
        <v>144</v>
      </c>
      <c r="B23" s="295" t="s">
        <v>679</v>
      </c>
      <c r="C23" s="241">
        <v>0.24513888888888888</v>
      </c>
      <c r="D23" s="241">
        <v>36526.259409722225</v>
      </c>
      <c r="E23" s="242" t="s">
        <v>4812</v>
      </c>
      <c r="F23" s="128" t="str">
        <f>IF('Semaine P1 29'!I21&lt;&gt;"",'Semaine P1 29'!I21,"")</f>
        <v/>
      </c>
      <c r="G23" s="128" t="str">
        <f>IF('Semaine P1 29'!I21&lt;&gt;"",'Semaine P1 29'!A21,"")</f>
        <v/>
      </c>
      <c r="H23" s="128" t="str">
        <f t="shared" si="7"/>
        <v/>
      </c>
      <c r="I23" s="128" t="str">
        <f t="shared" si="8"/>
        <v/>
      </c>
      <c r="J23" s="431" t="s">
        <v>486</v>
      </c>
      <c r="L23" s="34">
        <v>1021</v>
      </c>
      <c r="M23" s="34" t="str">
        <f t="shared" si="9"/>
        <v/>
      </c>
      <c r="N23" s="34"/>
      <c r="O23" s="34"/>
      <c r="U23" s="118" t="s">
        <v>144</v>
      </c>
      <c r="V23" s="32" t="s">
        <v>679</v>
      </c>
      <c r="X23" s="118">
        <v>0.2590277777777778</v>
      </c>
    </row>
    <row r="24" spans="1:24" x14ac:dyDescent="0.2">
      <c r="A24" s="301" t="s">
        <v>86</v>
      </c>
      <c r="B24" s="295" t="s">
        <v>683</v>
      </c>
      <c r="C24" s="241">
        <v>0.24930555555555556</v>
      </c>
      <c r="D24" s="241">
        <v>36526.263541666667</v>
      </c>
      <c r="E24" s="242" t="s">
        <v>4742</v>
      </c>
      <c r="F24" s="128" t="str">
        <f>IF('Semaine P1 29'!I29&lt;&gt;"",'Semaine P1 29'!I29,"")</f>
        <v/>
      </c>
      <c r="G24" s="128" t="str">
        <f>IF('Semaine P1 29'!I29&lt;&gt;"",'Semaine P1 29'!A29,"")</f>
        <v/>
      </c>
      <c r="H24" s="128" t="str">
        <f t="shared" si="7"/>
        <v/>
      </c>
      <c r="I24" s="128" t="str">
        <f t="shared" si="8"/>
        <v/>
      </c>
      <c r="J24" s="431" t="s">
        <v>486</v>
      </c>
      <c r="K24" s="40"/>
      <c r="L24" s="34">
        <v>1022</v>
      </c>
      <c r="M24" s="34" t="str">
        <f t="shared" si="9"/>
        <v/>
      </c>
      <c r="P24" s="34"/>
      <c r="Q24" s="34"/>
      <c r="U24" s="118" t="s">
        <v>86</v>
      </c>
      <c r="V24" s="32" t="s">
        <v>683</v>
      </c>
      <c r="X24" s="118">
        <v>0.26319444444444445</v>
      </c>
    </row>
    <row r="25" spans="1:24" x14ac:dyDescent="0.2">
      <c r="A25" s="301" t="s">
        <v>144</v>
      </c>
      <c r="B25" s="295" t="s">
        <v>681</v>
      </c>
      <c r="C25" s="241">
        <v>0.25138888888888888</v>
      </c>
      <c r="D25" s="241">
        <v>36526.2653125</v>
      </c>
      <c r="E25" s="242" t="s">
        <v>538</v>
      </c>
      <c r="F25" s="128" t="str">
        <f>IF('Semaine P1 29'!N25&lt;&gt;"",'Semaine P1 29'!N25,"")</f>
        <v/>
      </c>
      <c r="G25" s="128" t="str">
        <f>IF('Semaine P1 29'!N25&lt;&gt;"",'Semaine P1 29'!A25,"")</f>
        <v/>
      </c>
      <c r="H25" s="128" t="str">
        <f t="shared" si="7"/>
        <v/>
      </c>
      <c r="I25" s="128" t="str">
        <f t="shared" si="8"/>
        <v/>
      </c>
      <c r="J25" s="431" t="s">
        <v>486</v>
      </c>
      <c r="L25" s="34">
        <v>1023</v>
      </c>
      <c r="M25" s="34" t="str">
        <f t="shared" si="9"/>
        <v/>
      </c>
      <c r="N25" s="34"/>
      <c r="O25" s="34"/>
      <c r="U25" s="118" t="s">
        <v>144</v>
      </c>
      <c r="V25" s="32" t="s">
        <v>681</v>
      </c>
      <c r="X25" s="118">
        <v>0.26527777777777778</v>
      </c>
    </row>
    <row r="26" spans="1:24" x14ac:dyDescent="0.2">
      <c r="A26" s="301" t="s">
        <v>144</v>
      </c>
      <c r="B26" s="295" t="s">
        <v>683</v>
      </c>
      <c r="C26" s="241">
        <v>0.26041666666666669</v>
      </c>
      <c r="D26" s="241">
        <v>36526.274826388886</v>
      </c>
      <c r="E26" s="242" t="s">
        <v>4813</v>
      </c>
      <c r="F26" s="128" t="str">
        <f>IF('Semaine P1 29'!D21&lt;&gt;"",'Semaine P1 29'!D21,"")</f>
        <v/>
      </c>
      <c r="G26" s="128" t="str">
        <f>IF('Semaine P1 29'!D21&lt;&gt;"",'Semaine P1 29'!A21,"")</f>
        <v/>
      </c>
      <c r="H26" s="128" t="str">
        <f t="shared" si="7"/>
        <v/>
      </c>
      <c r="I26" s="128" t="str">
        <f t="shared" si="8"/>
        <v/>
      </c>
      <c r="J26" s="524" t="s">
        <v>491</v>
      </c>
      <c r="K26" s="40"/>
      <c r="L26" s="34">
        <v>1024</v>
      </c>
      <c r="M26" s="34" t="str">
        <f t="shared" si="9"/>
        <v/>
      </c>
      <c r="P26" s="34"/>
      <c r="Q26" s="34"/>
      <c r="U26" s="118" t="s">
        <v>144</v>
      </c>
      <c r="V26" s="32" t="s">
        <v>683</v>
      </c>
      <c r="X26" s="118">
        <v>0.26874999999999999</v>
      </c>
    </row>
    <row r="27" spans="1:24" x14ac:dyDescent="0.2">
      <c r="A27" s="301" t="s">
        <v>86</v>
      </c>
      <c r="B27" s="295" t="s">
        <v>685</v>
      </c>
      <c r="C27" s="241">
        <v>0.25486111111111109</v>
      </c>
      <c r="D27" s="241">
        <v>36526.269155092596</v>
      </c>
      <c r="E27" s="242" t="s">
        <v>521</v>
      </c>
      <c r="F27" s="128" t="str">
        <f>IF('Semaine P1 29'!D17&lt;&gt;"",'Semaine P1 29'!D17,"")</f>
        <v/>
      </c>
      <c r="G27" s="128" t="str">
        <f>IF('Semaine P1 29'!D17&lt;&gt;"",'Semaine P1 29'!A17,"")</f>
        <v/>
      </c>
      <c r="H27" s="128" t="str">
        <f>IF(F27="","",INDEX($L$3:$M$38,MATCH(F27,$L$3:$L$38,0),2))</f>
        <v/>
      </c>
      <c r="I27" s="128" t="str">
        <f>IF(F27="","",INDEX($L$3:$M$38,MATCH(F27,$L$3:$L$38,0),2))</f>
        <v/>
      </c>
      <c r="J27" s="524" t="s">
        <v>486</v>
      </c>
      <c r="L27" s="34">
        <v>1025</v>
      </c>
      <c r="M27" s="34" t="str">
        <f t="shared" ref="M27:M32" si="10">IF(WEEKDAY($A$1)=6,"X","")</f>
        <v>X</v>
      </c>
      <c r="N27" s="34"/>
      <c r="O27" s="34"/>
      <c r="U27" s="118" t="s">
        <v>86</v>
      </c>
      <c r="V27" s="32" t="s">
        <v>685</v>
      </c>
      <c r="X27" s="118">
        <v>0.27152777777777776</v>
      </c>
    </row>
    <row r="28" spans="1:24" x14ac:dyDescent="0.2">
      <c r="A28" s="301" t="s">
        <v>144</v>
      </c>
      <c r="B28" s="295" t="s">
        <v>685</v>
      </c>
      <c r="C28" s="241">
        <v>0.25763888888888892</v>
      </c>
      <c r="D28" s="241">
        <v>36526.271817129629</v>
      </c>
      <c r="E28" s="242" t="s">
        <v>496</v>
      </c>
      <c r="F28" s="128" t="str">
        <f>IF('Semaine P1 29'!I25&lt;&gt;"",'Semaine P1 29'!I25,"")</f>
        <v/>
      </c>
      <c r="G28" s="128" t="str">
        <f>IF('Semaine P1 29'!I25&lt;&gt;"",'Semaine P1 29'!A25,"")</f>
        <v/>
      </c>
      <c r="H28" s="128" t="str">
        <f>IF(F28="","",INDEX($L$3:$M$38,MATCH(F28,$L$3:$L$38,0),2))</f>
        <v/>
      </c>
      <c r="I28" s="128" t="str">
        <f>IF(F28="","",INDEX($L$3:$M$38,MATCH(F28,$L$3:$L$38,0),2))</f>
        <v/>
      </c>
      <c r="J28" s="524" t="s">
        <v>486</v>
      </c>
      <c r="K28" s="40"/>
      <c r="L28" s="34">
        <v>1026</v>
      </c>
      <c r="M28" s="34" t="str">
        <f t="shared" si="10"/>
        <v>X</v>
      </c>
      <c r="P28" s="34"/>
      <c r="Q28" s="34"/>
      <c r="U28" s="118" t="s">
        <v>144</v>
      </c>
      <c r="V28" s="32" t="s">
        <v>685</v>
      </c>
      <c r="X28" s="118">
        <v>0.27430555555555552</v>
      </c>
    </row>
    <row r="29" spans="1:24" x14ac:dyDescent="0.2">
      <c r="A29" s="301" t="s">
        <v>86</v>
      </c>
      <c r="B29" s="295" t="s">
        <v>687</v>
      </c>
      <c r="C29" s="241">
        <v>0.26250000000000001</v>
      </c>
      <c r="D29" s="241">
        <v>36526.276701388888</v>
      </c>
      <c r="E29" s="242" t="s">
        <v>511</v>
      </c>
      <c r="F29" s="128" t="str">
        <f>IF('Semaine P1 29'!D25&lt;&gt;"",'Semaine P1 29'!D25,"")</f>
        <v/>
      </c>
      <c r="G29" s="128" t="str">
        <f>IF('Semaine P1 29'!D25&lt;&gt;"",'Semaine P1 29'!A25,"")</f>
        <v/>
      </c>
      <c r="H29" s="128" t="str">
        <f>IF(F29="","",INDEX($L$3:$M$38,MATCH(F29,$L$3:$L$38,0),2))</f>
        <v/>
      </c>
      <c r="I29" s="128" t="str">
        <f>IF(F29="","",INDEX($L$3:$M$38,MATCH(F29,$L$3:$L$38,0),2))</f>
        <v/>
      </c>
      <c r="J29" s="524" t="s">
        <v>486</v>
      </c>
      <c r="L29" s="34">
        <v>1027</v>
      </c>
      <c r="M29" s="34" t="str">
        <f t="shared" si="10"/>
        <v>X</v>
      </c>
      <c r="N29" s="34"/>
      <c r="O29" s="34"/>
      <c r="U29" s="118" t="s">
        <v>86</v>
      </c>
      <c r="V29" s="32" t="s">
        <v>687</v>
      </c>
      <c r="X29" s="118">
        <v>0.27638888888888885</v>
      </c>
    </row>
    <row r="30" spans="1:24" x14ac:dyDescent="0.2">
      <c r="A30" s="301" t="s">
        <v>86</v>
      </c>
      <c r="B30" s="295" t="s">
        <v>629</v>
      </c>
      <c r="C30" s="241">
        <v>0.26874999999999999</v>
      </c>
      <c r="D30" s="241">
        <v>36526.283321759256</v>
      </c>
      <c r="E30" s="242" t="s">
        <v>4686</v>
      </c>
      <c r="F30" s="128" t="str">
        <f>IF('Semaine P1 29'!D29&lt;&gt;"",'Semaine P1 29'!D29,"")</f>
        <v/>
      </c>
      <c r="G30" s="128" t="str">
        <f>IF('Semaine P1 29'!D29&lt;&gt;"",'Semaine P1 29'!A29,"")</f>
        <v/>
      </c>
      <c r="H30" s="128" t="str">
        <f>IF(F30="","",INDEX($L$3:$M$38,MATCH(F30,$L$3:$L$38,0),2))</f>
        <v/>
      </c>
      <c r="I30" s="128" t="str">
        <f>IF(F30="","",INDEX($L$3:$M$38,MATCH(F30,$L$3:$L$38,0),2))</f>
        <v/>
      </c>
      <c r="J30" s="524" t="s">
        <v>486</v>
      </c>
      <c r="K30" s="40"/>
      <c r="L30" s="34">
        <v>1028</v>
      </c>
      <c r="M30" s="34" t="str">
        <f t="shared" si="10"/>
        <v>X</v>
      </c>
      <c r="P30" s="34"/>
      <c r="Q30" s="34"/>
      <c r="U30" s="118" t="s">
        <v>86</v>
      </c>
      <c r="V30" s="32" t="s">
        <v>629</v>
      </c>
      <c r="X30" s="118">
        <v>0.28263888888888888</v>
      </c>
    </row>
    <row r="31" spans="1:24" ht="13.5" thickBot="1" x14ac:dyDescent="0.25">
      <c r="A31" s="301" t="s">
        <v>144</v>
      </c>
      <c r="B31" s="295" t="s">
        <v>687</v>
      </c>
      <c r="C31" s="241">
        <v>0.24097222222222223</v>
      </c>
      <c r="D31" s="241">
        <v>36526.255439814813</v>
      </c>
      <c r="E31" s="242" t="s">
        <v>4644</v>
      </c>
      <c r="F31" s="128" t="str">
        <f>IF('Semaine P1 29'!D13&lt;&gt;"",'Semaine P1 29'!D13,"")</f>
        <v/>
      </c>
      <c r="G31" s="128" t="str">
        <f>IF('Semaine P1 29'!D13&lt;&gt;"",'Semaine P1 29'!A13,"")</f>
        <v/>
      </c>
      <c r="H31" s="128" t="str">
        <f t="shared" ref="H31:H36" si="11">IF(F31="","",INDEX($L$3:$M$38,MATCH(F31,$L$3:$L$38,0),2))</f>
        <v/>
      </c>
      <c r="I31" s="128" t="str">
        <f t="shared" ref="I31:I36" si="12">IF(F31="","",INDEX($L$3:$M$38,MATCH(F31,$L$3:$L$38,0),2))</f>
        <v/>
      </c>
      <c r="J31" s="524" t="s">
        <v>491</v>
      </c>
      <c r="L31" s="34">
        <v>1029</v>
      </c>
      <c r="M31" s="34" t="str">
        <f t="shared" si="10"/>
        <v>X</v>
      </c>
      <c r="N31" s="34"/>
      <c r="O31" s="34"/>
      <c r="U31" s="118" t="s">
        <v>144</v>
      </c>
      <c r="V31" s="32" t="s">
        <v>687</v>
      </c>
      <c r="X31" s="118">
        <v>0.28402777777777777</v>
      </c>
    </row>
    <row r="32" spans="1:24" ht="13.5" thickTop="1" x14ac:dyDescent="0.2">
      <c r="A32" s="433" t="s">
        <v>144</v>
      </c>
      <c r="B32" s="433">
        <v>6</v>
      </c>
      <c r="C32" s="434">
        <v>0.59652777777777777</v>
      </c>
      <c r="D32" s="434">
        <v>0.61041666666666672</v>
      </c>
      <c r="E32" s="435" t="s">
        <v>4814</v>
      </c>
      <c r="F32" s="415"/>
      <c r="G32" s="415"/>
      <c r="H32" s="415" t="str">
        <f t="shared" si="11"/>
        <v/>
      </c>
      <c r="I32" s="415" t="str">
        <f t="shared" si="12"/>
        <v/>
      </c>
      <c r="J32" s="581" t="s">
        <v>486</v>
      </c>
      <c r="K32" s="40"/>
      <c r="L32" s="34">
        <v>1030</v>
      </c>
      <c r="M32" s="34" t="str">
        <f t="shared" si="10"/>
        <v>X</v>
      </c>
      <c r="P32" s="34"/>
      <c r="Q32" s="34"/>
      <c r="W32" s="118"/>
      <c r="X32" s="118"/>
    </row>
    <row r="33" spans="1:24" x14ac:dyDescent="0.2">
      <c r="A33" s="296" t="s">
        <v>86</v>
      </c>
      <c r="B33" s="296">
        <v>2</v>
      </c>
      <c r="C33" s="243">
        <v>0.60138888888888886</v>
      </c>
      <c r="D33" s="243">
        <v>0.61527777777777781</v>
      </c>
      <c r="E33" s="297" t="s">
        <v>4815</v>
      </c>
      <c r="F33" s="130"/>
      <c r="G33" s="130"/>
      <c r="H33" s="130" t="str">
        <f t="shared" si="11"/>
        <v/>
      </c>
      <c r="I33" s="130" t="str">
        <f t="shared" si="12"/>
        <v/>
      </c>
      <c r="J33" s="525"/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 x14ac:dyDescent="0.2">
      <c r="A34" s="296" t="s">
        <v>86</v>
      </c>
      <c r="B34" s="296">
        <v>5</v>
      </c>
      <c r="C34" s="243">
        <v>0.6118055555555556</v>
      </c>
      <c r="D34" s="243">
        <v>0.62569444444444444</v>
      </c>
      <c r="E34" s="297" t="s">
        <v>538</v>
      </c>
      <c r="F34" s="130"/>
      <c r="G34" s="130"/>
      <c r="H34" s="130" t="str">
        <f t="shared" si="11"/>
        <v/>
      </c>
      <c r="I34" s="130" t="str">
        <f t="shared" si="12"/>
        <v/>
      </c>
      <c r="J34" s="524" t="s">
        <v>486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 x14ac:dyDescent="0.2">
      <c r="A35" s="296" t="s">
        <v>144</v>
      </c>
      <c r="B35" s="296">
        <v>11</v>
      </c>
      <c r="C35" s="243">
        <v>0.625</v>
      </c>
      <c r="D35" s="243">
        <v>0.63888888888888895</v>
      </c>
      <c r="E35" s="297" t="s">
        <v>526</v>
      </c>
      <c r="F35" s="130"/>
      <c r="G35" s="130"/>
      <c r="H35" s="130" t="str">
        <f t="shared" si="11"/>
        <v/>
      </c>
      <c r="I35" s="130" t="str">
        <f t="shared" si="12"/>
        <v/>
      </c>
      <c r="J35" s="583" t="s">
        <v>4816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 x14ac:dyDescent="0.2">
      <c r="A36" s="296" t="s">
        <v>86</v>
      </c>
      <c r="B36" s="296">
        <v>11</v>
      </c>
      <c r="C36" s="243">
        <v>0.62638888888888888</v>
      </c>
      <c r="D36" s="243">
        <v>0.64027777777777783</v>
      </c>
      <c r="E36" s="297" t="s">
        <v>518</v>
      </c>
      <c r="F36" s="130"/>
      <c r="G36" s="130"/>
      <c r="H36" s="130" t="str">
        <f t="shared" si="11"/>
        <v/>
      </c>
      <c r="I36" s="130" t="str">
        <f t="shared" si="12"/>
        <v/>
      </c>
      <c r="J36" s="525"/>
      <c r="K36" s="40"/>
      <c r="P36" s="34"/>
      <c r="Q36" s="34"/>
      <c r="W36" s="118"/>
      <c r="X36" s="118"/>
    </row>
    <row r="37" spans="1:24" x14ac:dyDescent="0.2">
      <c r="A37" s="296" t="s">
        <v>86</v>
      </c>
      <c r="B37" s="296">
        <v>12</v>
      </c>
      <c r="C37" s="243">
        <v>0.63680555555555551</v>
      </c>
      <c r="D37" s="244">
        <v>0.65069444444444446</v>
      </c>
      <c r="E37" s="297" t="s">
        <v>4644</v>
      </c>
      <c r="F37" s="130"/>
      <c r="G37" s="130"/>
      <c r="H37" s="130"/>
      <c r="I37" s="130"/>
      <c r="J37" s="525"/>
      <c r="L37" s="34"/>
      <c r="M37" s="34"/>
      <c r="N37" s="34"/>
      <c r="O37" s="34"/>
      <c r="W37" s="118"/>
      <c r="X37" s="118"/>
    </row>
    <row r="38" spans="1:24" x14ac:dyDescent="0.2">
      <c r="A38" s="298" t="s">
        <v>86</v>
      </c>
      <c r="B38" s="298">
        <v>15</v>
      </c>
      <c r="C38" s="244">
        <v>0.65069444444444446</v>
      </c>
      <c r="D38" s="244">
        <v>0.6645833333333333</v>
      </c>
      <c r="E38" s="299" t="s">
        <v>4742</v>
      </c>
      <c r="F38" s="299"/>
      <c r="G38" s="299"/>
      <c r="H38" s="299"/>
      <c r="I38" s="299"/>
      <c r="J38" s="524" t="s">
        <v>486</v>
      </c>
      <c r="K38" s="40"/>
      <c r="L38" s="40"/>
      <c r="P38" s="34"/>
      <c r="Q38" s="34"/>
    </row>
    <row r="39" spans="1:24" x14ac:dyDescent="0.2">
      <c r="A39" s="298"/>
      <c r="B39" s="298"/>
      <c r="C39" s="244"/>
      <c r="D39" s="244"/>
      <c r="E39" s="299"/>
      <c r="F39" s="299"/>
      <c r="G39" s="299"/>
      <c r="H39" s="299"/>
      <c r="I39" s="299"/>
      <c r="J39" s="432"/>
      <c r="L39" s="34"/>
      <c r="M39" s="34"/>
      <c r="N39" s="34"/>
      <c r="O39" s="34"/>
    </row>
    <row r="40" spans="1:24" x14ac:dyDescent="0.2">
      <c r="A40" s="90"/>
      <c r="B40" s="90"/>
      <c r="C40" s="90"/>
      <c r="D40" s="90"/>
      <c r="E40" s="90"/>
      <c r="F40" s="90"/>
      <c r="G40" s="37"/>
      <c r="H40" s="300"/>
      <c r="I40" s="300"/>
      <c r="J40" s="300"/>
      <c r="K40" s="40"/>
      <c r="L40" s="40"/>
      <c r="P40" s="34"/>
      <c r="Q40" s="34"/>
    </row>
    <row r="41" spans="1:24" x14ac:dyDescent="0.2">
      <c r="A41" s="90"/>
      <c r="B41" s="90"/>
      <c r="C41" s="90"/>
      <c r="D41" s="90"/>
      <c r="E41" s="90"/>
      <c r="F41" s="90"/>
      <c r="G41" s="37"/>
      <c r="H41" s="300"/>
      <c r="I41" s="300"/>
      <c r="J41" s="300"/>
      <c r="L41" s="34"/>
      <c r="M41" s="34"/>
      <c r="N41" s="34"/>
      <c r="O41" s="34"/>
    </row>
    <row r="42" spans="1:24" x14ac:dyDescent="0.2">
      <c r="A42" s="90"/>
      <c r="B42" s="90"/>
      <c r="C42" s="90"/>
      <c r="D42" s="90"/>
      <c r="E42" s="90"/>
      <c r="F42" s="90"/>
      <c r="G42" s="37"/>
      <c r="H42" s="300"/>
      <c r="I42" s="300"/>
      <c r="J42" s="300"/>
      <c r="K42" s="40"/>
      <c r="L42" s="40"/>
      <c r="P42" s="34"/>
      <c r="Q42" s="34"/>
    </row>
    <row r="43" spans="1:24" x14ac:dyDescent="0.2">
      <c r="A43" s="90"/>
      <c r="B43" s="90"/>
      <c r="C43" s="90"/>
      <c r="D43" s="90"/>
      <c r="E43" s="90"/>
      <c r="F43" s="90"/>
      <c r="G43" s="37"/>
      <c r="H43" s="300"/>
      <c r="I43" s="300"/>
      <c r="J43" s="300"/>
      <c r="L43" s="34"/>
      <c r="M43" s="34"/>
      <c r="N43" s="34"/>
      <c r="O43" s="34"/>
    </row>
    <row r="44" spans="1:24" x14ac:dyDescent="0.2">
      <c r="C44" s="38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 x14ac:dyDescent="0.2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 x14ac:dyDescent="0.2">
      <c r="C46" s="38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 x14ac:dyDescent="0.2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 x14ac:dyDescent="0.2">
      <c r="C48" s="38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 x14ac:dyDescent="0.2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 x14ac:dyDescent="0.2">
      <c r="C50" s="38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 x14ac:dyDescent="0.2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 x14ac:dyDescent="0.2">
      <c r="C52" s="38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 x14ac:dyDescent="0.2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 x14ac:dyDescent="0.2">
      <c r="C54" s="38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 x14ac:dyDescent="0.2">
      <c r="C55" s="38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 x14ac:dyDescent="0.2">
      <c r="C56" s="38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 x14ac:dyDescent="0.2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 x14ac:dyDescent="0.2">
      <c r="C58" s="38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 x14ac:dyDescent="0.2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 x14ac:dyDescent="0.2">
      <c r="C60" s="38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 x14ac:dyDescent="0.2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 x14ac:dyDescent="0.2">
      <c r="C62" s="38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 x14ac:dyDescent="0.2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 x14ac:dyDescent="0.2">
      <c r="C64" s="38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 x14ac:dyDescent="0.2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 x14ac:dyDescent="0.2">
      <c r="C66" s="38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 x14ac:dyDescent="0.2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 x14ac:dyDescent="0.2">
      <c r="C68" s="38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 x14ac:dyDescent="0.2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 x14ac:dyDescent="0.2">
      <c r="C70" s="38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 x14ac:dyDescent="0.2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 x14ac:dyDescent="0.2">
      <c r="C72" s="38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 x14ac:dyDescent="0.2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 x14ac:dyDescent="0.2">
      <c r="C74" s="38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 x14ac:dyDescent="0.2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 x14ac:dyDescent="0.2">
      <c r="C76" s="38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 x14ac:dyDescent="0.2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 x14ac:dyDescent="0.2">
      <c r="C78" s="38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 x14ac:dyDescent="0.2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 x14ac:dyDescent="0.2">
      <c r="C80" s="38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 x14ac:dyDescent="0.2">
      <c r="C81" s="38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 x14ac:dyDescent="0.2">
      <c r="C82" s="38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 x14ac:dyDescent="0.2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 x14ac:dyDescent="0.2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 x14ac:dyDescent="0.2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 x14ac:dyDescent="0.2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 x14ac:dyDescent="0.2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 x14ac:dyDescent="0.2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 x14ac:dyDescent="0.2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 x14ac:dyDescent="0.2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 x14ac:dyDescent="0.2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 x14ac:dyDescent="0.2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 x14ac:dyDescent="0.2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 x14ac:dyDescent="0.2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 x14ac:dyDescent="0.2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 x14ac:dyDescent="0.2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 x14ac:dyDescent="0.2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 x14ac:dyDescent="0.2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 x14ac:dyDescent="0.2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 x14ac:dyDescent="0.2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 x14ac:dyDescent="0.2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 x14ac:dyDescent="0.2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 x14ac:dyDescent="0.2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 x14ac:dyDescent="0.2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 x14ac:dyDescent="0.2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 x14ac:dyDescent="0.2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 x14ac:dyDescent="0.2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 x14ac:dyDescent="0.2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 x14ac:dyDescent="0.2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 x14ac:dyDescent="0.2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 x14ac:dyDescent="0.2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 x14ac:dyDescent="0.2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 x14ac:dyDescent="0.2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 x14ac:dyDescent="0.2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 x14ac:dyDescent="0.2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 x14ac:dyDescent="0.2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 x14ac:dyDescent="0.2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 x14ac:dyDescent="0.2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 x14ac:dyDescent="0.2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 x14ac:dyDescent="0.2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 x14ac:dyDescent="0.2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 x14ac:dyDescent="0.2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 x14ac:dyDescent="0.2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 x14ac:dyDescent="0.2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 x14ac:dyDescent="0.2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 x14ac:dyDescent="0.2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 x14ac:dyDescent="0.2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 x14ac:dyDescent="0.2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 x14ac:dyDescent="0.2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 x14ac:dyDescent="0.2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 x14ac:dyDescent="0.2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 x14ac:dyDescent="0.2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 x14ac:dyDescent="0.2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 x14ac:dyDescent="0.2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 x14ac:dyDescent="0.2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 x14ac:dyDescent="0.2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 x14ac:dyDescent="0.2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 x14ac:dyDescent="0.2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 x14ac:dyDescent="0.2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 x14ac:dyDescent="0.2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 x14ac:dyDescent="0.2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 x14ac:dyDescent="0.2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 x14ac:dyDescent="0.2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 x14ac:dyDescent="0.2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 x14ac:dyDescent="0.2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 x14ac:dyDescent="0.2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 x14ac:dyDescent="0.2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 x14ac:dyDescent="0.2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 x14ac:dyDescent="0.2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 x14ac:dyDescent="0.2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 x14ac:dyDescent="0.2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 x14ac:dyDescent="0.2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 x14ac:dyDescent="0.2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 x14ac:dyDescent="0.2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 x14ac:dyDescent="0.2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 x14ac:dyDescent="0.2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 x14ac:dyDescent="0.2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 x14ac:dyDescent="0.2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 x14ac:dyDescent="0.2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 x14ac:dyDescent="0.2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 x14ac:dyDescent="0.2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 x14ac:dyDescent="0.2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 x14ac:dyDescent="0.2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 x14ac:dyDescent="0.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 x14ac:dyDescent="0.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 x14ac:dyDescent="0.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 x14ac:dyDescent="0.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 x14ac:dyDescent="0.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 x14ac:dyDescent="0.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 x14ac:dyDescent="0.2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 x14ac:dyDescent="0.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 x14ac:dyDescent="0.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 x14ac:dyDescent="0.2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8">
    <cfRule type="cellIs" dxfId="226" priority="16" stopIfTrue="1" operator="between">
      <formula>"r3"</formula>
      <formula>"r4"</formula>
    </cfRule>
    <cfRule type="cellIs" dxfId="225" priority="17" stopIfTrue="1" operator="between">
      <formula>"r5"</formula>
      <formula>"r6"</formula>
    </cfRule>
    <cfRule type="cellIs" dxfId="224" priority="18" stopIfTrue="1" operator="between">
      <formula>"r1"</formula>
      <formula>"r2"</formula>
    </cfRule>
  </conditionalFormatting>
  <conditionalFormatting sqref="H3:I38">
    <cfRule type="containsText" dxfId="223" priority="15" stopIfTrue="1" operator="containsText" text="X">
      <formula>NOT(ISERROR(SEARCH("X",H3)))</formula>
    </cfRule>
  </conditionalFormatting>
  <conditionalFormatting sqref="G38">
    <cfRule type="cellIs" dxfId="222" priority="12" stopIfTrue="1" operator="between">
      <formula>"r3"</formula>
      <formula>"r4"</formula>
    </cfRule>
    <cfRule type="cellIs" dxfId="221" priority="13" stopIfTrue="1" operator="between">
      <formula>"r5"</formula>
      <formula>"r6"</formula>
    </cfRule>
    <cfRule type="cellIs" dxfId="220" priority="14" stopIfTrue="1" operator="between">
      <formula>"r1"</formula>
      <formula>"r2"</formula>
    </cfRule>
  </conditionalFormatting>
  <conditionalFormatting sqref="H38:I38">
    <cfRule type="containsText" dxfId="219" priority="11" stopIfTrue="1" operator="containsText" text="X">
      <formula>NOT(ISERROR(SEARCH("X",H38)))</formula>
    </cfRule>
  </conditionalFormatting>
  <conditionalFormatting sqref="A3:F31">
    <cfRule type="expression" dxfId="218" priority="6">
      <formula>OR($H3="X",$I3="x")</formula>
    </cfRule>
  </conditionalFormatting>
  <conditionalFormatting sqref="A32:F32">
    <cfRule type="expression" dxfId="217" priority="5">
      <formula>OR($H32="X",$I32="x")</formula>
    </cfRule>
  </conditionalFormatting>
  <conditionalFormatting sqref="G37">
    <cfRule type="cellIs" dxfId="216" priority="2" stopIfTrue="1" operator="between">
      <formula>"r3"</formula>
      <formula>"r4"</formula>
    </cfRule>
    <cfRule type="cellIs" dxfId="215" priority="3" stopIfTrue="1" operator="between">
      <formula>"r5"</formula>
      <formula>"r6"</formula>
    </cfRule>
    <cfRule type="cellIs" dxfId="214" priority="4" stopIfTrue="1" operator="between">
      <formula>"r1"</formula>
      <formula>"r2"</formula>
    </cfRule>
  </conditionalFormatting>
  <conditionalFormatting sqref="H37:I37">
    <cfRule type="containsText" dxfId="213" priority="1" stopIfTrue="1" operator="containsText" text="X">
      <formula>NOT(ISERROR(SEARCH("X",H37)))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D72-2873-4B98-94DF-C49FB4BA9F8E}">
  <sheetPr codeName="Feuil25">
    <tabColor theme="4" tint="0.39997558519241921"/>
    <pageSetUpPr fitToPage="1"/>
  </sheetPr>
  <dimension ref="A1:AT133"/>
  <sheetViews>
    <sheetView zoomScale="63" workbookViewId="0">
      <selection sqref="A1:AA1"/>
    </sheetView>
  </sheetViews>
  <sheetFormatPr baseColWidth="10" defaultColWidth="11.42578125" defaultRowHeight="15" x14ac:dyDescent="0.3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5" width="5.7109375" style="85" customWidth="1"/>
    <col min="26" max="26" width="4.85546875" style="85" customWidth="1"/>
    <col min="27" max="27" width="4.28515625" style="85" customWidth="1"/>
    <col min="28" max="28" width="9.140625" style="85" customWidth="1"/>
    <col min="29" max="29" width="6.5703125" style="85" customWidth="1"/>
    <col min="30" max="30" width="6.28515625" style="85" customWidth="1"/>
    <col min="31" max="31" width="13.5703125" style="85" customWidth="1"/>
    <col min="32" max="32" width="12.7109375" style="85" customWidth="1"/>
    <col min="33" max="33" width="15" style="85" customWidth="1"/>
    <col min="34" max="34" width="0.28515625" style="85" customWidth="1"/>
    <col min="35" max="35" width="11.5703125" style="85" customWidth="1"/>
    <col min="36" max="36" width="14.5703125" style="85" customWidth="1"/>
    <col min="37" max="16384" width="11.42578125" style="85"/>
  </cols>
  <sheetData>
    <row r="1" spans="1:39" ht="21" x14ac:dyDescent="0.3">
      <c r="A1" s="865">
        <f ca="1">TODAY()</f>
        <v>45613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M1" s="144"/>
    </row>
    <row r="2" spans="1:39" ht="18" x14ac:dyDescent="0.35">
      <c r="A2" s="117" t="s">
        <v>4748</v>
      </c>
      <c r="F2" s="85" t="s">
        <v>1</v>
      </c>
    </row>
    <row r="3" spans="1:39" ht="21" customHeight="1" x14ac:dyDescent="0.35">
      <c r="A3" s="905"/>
      <c r="B3" s="906"/>
      <c r="C3" s="907">
        <v>1</v>
      </c>
      <c r="D3" s="907"/>
      <c r="E3" s="907"/>
      <c r="F3" s="907"/>
      <c r="G3" s="116"/>
      <c r="H3" s="907">
        <v>2</v>
      </c>
      <c r="I3" s="907"/>
      <c r="J3" s="907"/>
      <c r="K3" s="907"/>
      <c r="L3" s="116"/>
      <c r="M3" s="907">
        <v>3</v>
      </c>
      <c r="N3" s="907"/>
      <c r="O3" s="907"/>
      <c r="P3" s="907"/>
      <c r="Q3" s="116"/>
      <c r="R3" s="907">
        <v>4</v>
      </c>
      <c r="S3" s="907"/>
      <c r="T3" s="907"/>
      <c r="U3" s="907"/>
      <c r="V3" s="116"/>
      <c r="W3" s="907">
        <v>5</v>
      </c>
      <c r="X3" s="907"/>
      <c r="Y3" s="907"/>
      <c r="Z3" s="907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0999999999999996" customHeight="1" thickBot="1" x14ac:dyDescent="0.4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8" customHeight="1" thickBot="1" x14ac:dyDescent="0.4">
      <c r="A5" s="885" t="s">
        <v>8</v>
      </c>
      <c r="B5" s="104"/>
      <c r="C5" s="341"/>
      <c r="D5" s="845"/>
      <c r="E5" s="877"/>
      <c r="F5" s="530"/>
      <c r="G5" s="552"/>
      <c r="H5" s="341"/>
      <c r="I5" s="914"/>
      <c r="J5" s="915"/>
      <c r="K5" s="530"/>
      <c r="L5" s="340"/>
      <c r="M5" s="341"/>
      <c r="N5" s="843"/>
      <c r="O5" s="844"/>
      <c r="P5" s="531"/>
      <c r="Q5" s="340"/>
      <c r="R5" s="341"/>
      <c r="S5" s="843"/>
      <c r="T5" s="844"/>
      <c r="U5" s="532"/>
      <c r="V5" s="340"/>
      <c r="W5" s="341"/>
      <c r="X5" s="856"/>
      <c r="Y5" s="857"/>
      <c r="Z5" s="532"/>
      <c r="AA5" s="104"/>
      <c r="AB5" s="85" t="s">
        <v>2</v>
      </c>
      <c r="AE5" s="194"/>
      <c r="AF5" s="475"/>
      <c r="AG5" s="476"/>
      <c r="AI5" s="458" t="s">
        <v>9</v>
      </c>
      <c r="AJ5" s="196" t="s">
        <v>10</v>
      </c>
      <c r="AK5" s="197"/>
    </row>
    <row r="6" spans="1:39" ht="18" customHeight="1" thickBot="1" x14ac:dyDescent="0.4">
      <c r="A6" s="885"/>
      <c r="B6" s="104"/>
      <c r="C6" s="984"/>
      <c r="D6" s="1201"/>
      <c r="E6" s="984"/>
      <c r="F6" s="1290"/>
      <c r="G6" s="340"/>
      <c r="H6" s="1291"/>
      <c r="I6" s="1292"/>
      <c r="J6" s="984"/>
      <c r="K6" s="1290"/>
      <c r="L6" s="558"/>
      <c r="M6" s="1291"/>
      <c r="N6" s="1292"/>
      <c r="O6" s="984"/>
      <c r="P6" s="1290"/>
      <c r="Q6" s="558"/>
      <c r="R6" s="1291"/>
      <c r="S6" s="1292"/>
      <c r="T6" s="984"/>
      <c r="U6" s="1290"/>
      <c r="V6" s="558"/>
      <c r="W6" s="1324"/>
      <c r="X6" s="1325"/>
      <c r="Y6" s="1326"/>
      <c r="Z6" s="1327"/>
      <c r="AA6" s="104"/>
      <c r="AE6" s="198"/>
      <c r="AF6" s="477"/>
      <c r="AG6" s="478"/>
      <c r="AJ6" s="200" t="s">
        <v>11</v>
      </c>
      <c r="AK6" s="479"/>
    </row>
    <row r="7" spans="1:39" ht="18" customHeight="1" x14ac:dyDescent="0.35">
      <c r="A7" s="886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/>
      <c r="AF7" s="484"/>
      <c r="AG7" s="478"/>
      <c r="AJ7" s="203" t="s">
        <v>12</v>
      </c>
      <c r="AK7" s="322"/>
    </row>
    <row r="8" spans="1:39" ht="5.0999999999999996" customHeight="1" thickBot="1" x14ac:dyDescent="0.4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19.5" thickBot="1" x14ac:dyDescent="0.4">
      <c r="A9" s="900" t="s">
        <v>13</v>
      </c>
      <c r="B9" s="104"/>
      <c r="C9" s="345">
        <v>9111</v>
      </c>
      <c r="D9" s="856"/>
      <c r="E9" s="857"/>
      <c r="F9" s="595">
        <v>21</v>
      </c>
      <c r="G9" s="344"/>
      <c r="H9" s="345">
        <f>$AB$51</f>
        <v>9109</v>
      </c>
      <c r="I9" s="843"/>
      <c r="J9" s="844"/>
      <c r="K9" s="595">
        <v>18</v>
      </c>
      <c r="L9" s="344"/>
      <c r="M9" s="345">
        <f>$AB$45</f>
        <v>9106</v>
      </c>
      <c r="N9" s="856"/>
      <c r="O9" s="904"/>
      <c r="P9" s="595">
        <v>12</v>
      </c>
      <c r="Q9" s="344"/>
      <c r="R9" s="345">
        <f>$AB$38</f>
        <v>9203</v>
      </c>
      <c r="S9" s="856"/>
      <c r="T9" s="857"/>
      <c r="U9" s="595">
        <v>5</v>
      </c>
      <c r="V9" s="344"/>
      <c r="W9" s="345">
        <f>$AB$35</f>
        <v>9101</v>
      </c>
      <c r="X9" s="856"/>
      <c r="Y9" s="904"/>
      <c r="Z9" s="595">
        <v>2</v>
      </c>
      <c r="AA9" s="117"/>
      <c r="AB9" s="85" t="s">
        <v>2</v>
      </c>
      <c r="AC9" s="87"/>
      <c r="AE9" s="194"/>
      <c r="AF9" s="489"/>
      <c r="AG9" s="478"/>
      <c r="AJ9" s="490" t="s">
        <v>15</v>
      </c>
      <c r="AK9" s="318"/>
    </row>
    <row r="10" spans="1:39" ht="18.75" thickBot="1" x14ac:dyDescent="0.4">
      <c r="A10" s="900"/>
      <c r="B10" s="104"/>
      <c r="C10" s="992">
        <f>$AC$54</f>
        <v>0.27499999999999997</v>
      </c>
      <c r="D10" s="993"/>
      <c r="E10" s="992">
        <f>$AF$54</f>
        <v>3.9583333333333331E-2</v>
      </c>
      <c r="F10" s="993"/>
      <c r="G10" s="347"/>
      <c r="H10" s="992">
        <f>$AC$51</f>
        <v>0.25694444444444448</v>
      </c>
      <c r="I10" s="993"/>
      <c r="J10" s="992">
        <f>$AF$51</f>
        <v>2.2916666666666669E-2</v>
      </c>
      <c r="K10" s="993"/>
      <c r="L10" s="347"/>
      <c r="M10" s="992">
        <f>$AC$45</f>
        <v>0.23402777777777781</v>
      </c>
      <c r="N10" s="1279"/>
      <c r="O10" s="992">
        <f>$AF$45</f>
        <v>5.0694444444444452E-2</v>
      </c>
      <c r="P10" s="993"/>
      <c r="Q10" s="347"/>
      <c r="R10" s="992">
        <f>$AC38</f>
        <v>0.20555555555555557</v>
      </c>
      <c r="S10" s="1279"/>
      <c r="T10" s="992">
        <f>$AF$38</f>
        <v>5.347222222222222E-2</v>
      </c>
      <c r="U10" s="993"/>
      <c r="V10" s="347"/>
      <c r="W10" s="992">
        <f>$AC$35</f>
        <v>0.18958333333333333</v>
      </c>
      <c r="X10" s="993"/>
      <c r="Y10" s="992">
        <f>$AF$35</f>
        <v>0.90763888888888899</v>
      </c>
      <c r="Z10" s="993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 x14ac:dyDescent="0.35">
      <c r="A11" s="886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0999999999999996" customHeight="1" thickBot="1" x14ac:dyDescent="0.4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 x14ac:dyDescent="0.4">
      <c r="A13" s="885" t="s">
        <v>18</v>
      </c>
      <c r="B13" s="104"/>
      <c r="C13" s="345">
        <f>$AB$56</f>
        <v>9212</v>
      </c>
      <c r="D13" s="843"/>
      <c r="E13" s="844"/>
      <c r="F13" s="595">
        <v>23</v>
      </c>
      <c r="G13" s="344"/>
      <c r="H13" s="345">
        <f>$AB$53</f>
        <v>9210</v>
      </c>
      <c r="I13" s="843"/>
      <c r="J13" s="844"/>
      <c r="K13" s="595">
        <v>20</v>
      </c>
      <c r="L13" s="344"/>
      <c r="M13" s="345">
        <f>$AB$49</f>
        <v>9208</v>
      </c>
      <c r="N13" s="856"/>
      <c r="O13" s="857"/>
      <c r="P13" s="595">
        <v>16</v>
      </c>
      <c r="Q13" s="344"/>
      <c r="R13" s="345">
        <f>$AB$43</f>
        <v>9206</v>
      </c>
      <c r="S13" s="856"/>
      <c r="T13" s="904"/>
      <c r="U13" s="595">
        <v>10</v>
      </c>
      <c r="V13" s="344"/>
      <c r="W13" s="345">
        <f>$AB$36</f>
        <v>9202</v>
      </c>
      <c r="X13" s="856"/>
      <c r="Y13" s="904"/>
      <c r="Z13" s="595">
        <v>3</v>
      </c>
      <c r="AA13" s="104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 x14ac:dyDescent="0.4">
      <c r="A14" s="885"/>
      <c r="B14" s="104"/>
      <c r="C14" s="992">
        <f>$AC$56</f>
        <v>0.28611111111111115</v>
      </c>
      <c r="D14" s="993"/>
      <c r="E14" s="992">
        <f>$AF$56</f>
        <v>5.6250000000000001E-2</v>
      </c>
      <c r="F14" s="993"/>
      <c r="G14" s="347"/>
      <c r="H14" s="992">
        <f>$AC$53</f>
        <v>0.26111111111111113</v>
      </c>
      <c r="I14" s="1279"/>
      <c r="J14" s="992">
        <f>$AF$53</f>
        <v>3.888888888888889E-2</v>
      </c>
      <c r="K14" s="993"/>
      <c r="L14" s="347"/>
      <c r="M14" s="992">
        <f>$AC$49</f>
        <v>0.24791666666666667</v>
      </c>
      <c r="N14" s="993"/>
      <c r="O14" s="992">
        <f>$AF$49</f>
        <v>2.1527777777777781E-2</v>
      </c>
      <c r="P14" s="993"/>
      <c r="Q14" s="347"/>
      <c r="R14" s="1284">
        <f>$AC$43</f>
        <v>0.22500000000000001</v>
      </c>
      <c r="S14" s="1285"/>
      <c r="T14" s="992">
        <f>$AF$43</f>
        <v>4.6527777777777779E-2</v>
      </c>
      <c r="U14" s="993"/>
      <c r="V14" s="347"/>
      <c r="W14" s="992">
        <f>$AC$36</f>
        <v>0.19722222222222222</v>
      </c>
      <c r="X14" s="993"/>
      <c r="Y14" s="992">
        <f>$AF$36</f>
        <v>3.4722222222222224E-2</v>
      </c>
      <c r="Z14" s="993"/>
      <c r="AA14" s="399"/>
      <c r="AE14" s="198"/>
      <c r="AF14" s="502"/>
      <c r="AG14" s="502"/>
      <c r="AI14"/>
      <c r="AJ14" s="493"/>
      <c r="AK14" s="318"/>
    </row>
    <row r="15" spans="1:39" ht="18" customHeight="1" x14ac:dyDescent="0.35">
      <c r="A15" s="886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0999999999999996" customHeight="1" thickBot="1" x14ac:dyDescent="0.4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.75" thickBot="1" x14ac:dyDescent="0.4">
      <c r="A17" s="900" t="s">
        <v>22</v>
      </c>
      <c r="B17" s="104"/>
      <c r="C17" s="352"/>
      <c r="D17" s="843"/>
      <c r="E17" s="878"/>
      <c r="F17" s="342"/>
      <c r="G17" s="344"/>
      <c r="H17" s="348">
        <f>$AB$47</f>
        <v>9207</v>
      </c>
      <c r="I17" s="843"/>
      <c r="J17" s="878"/>
      <c r="K17" s="595">
        <v>14</v>
      </c>
      <c r="L17" s="344"/>
      <c r="M17" s="348">
        <f>$AB$44</f>
        <v>9105</v>
      </c>
      <c r="N17" s="856"/>
      <c r="O17" s="904"/>
      <c r="P17" s="595">
        <v>11</v>
      </c>
      <c r="Q17" s="344"/>
      <c r="R17" s="348">
        <f>$AB$40</f>
        <v>9103</v>
      </c>
      <c r="S17" s="856"/>
      <c r="T17" s="904"/>
      <c r="U17" s="595">
        <v>7</v>
      </c>
      <c r="V17" s="344"/>
      <c r="W17" s="348">
        <f>$AB$34</f>
        <v>9201</v>
      </c>
      <c r="X17" s="856"/>
      <c r="Y17" s="904"/>
      <c r="Z17" s="595">
        <v>1</v>
      </c>
      <c r="AA17" s="117"/>
      <c r="AE17" s="258"/>
      <c r="AF17" s="534"/>
      <c r="AG17" s="534"/>
      <c r="AH17" s="535"/>
      <c r="AI17"/>
      <c r="AJ17" s="490" t="s">
        <v>243</v>
      </c>
      <c r="AK17" s="506"/>
    </row>
    <row r="18" spans="1:37" ht="16.5" customHeight="1" thickBot="1" x14ac:dyDescent="0.4">
      <c r="A18" s="900"/>
      <c r="B18" s="104"/>
      <c r="C18" s="1328"/>
      <c r="D18" s="1329"/>
      <c r="E18" s="1299"/>
      <c r="F18" s="1300"/>
      <c r="G18" s="347"/>
      <c r="H18" s="992">
        <f>$AC$47</f>
        <v>0.23819444444444446</v>
      </c>
      <c r="I18" s="993"/>
      <c r="J18" s="992">
        <f>$AF$47</f>
        <v>0.89513888888888893</v>
      </c>
      <c r="K18" s="993"/>
      <c r="L18" s="347"/>
      <c r="M18" s="992">
        <f>$AC$44</f>
        <v>0.22847222222222222</v>
      </c>
      <c r="N18" s="993"/>
      <c r="O18" s="992">
        <f>$AF$44</f>
        <v>0.84652777777777777</v>
      </c>
      <c r="P18" s="993"/>
      <c r="Q18" s="347"/>
      <c r="R18" s="992">
        <f>$AC$40</f>
        <v>0.21458333333333335</v>
      </c>
      <c r="S18" s="993"/>
      <c r="T18" s="992">
        <f>$AF$40</f>
        <v>0.83263888888888893</v>
      </c>
      <c r="U18" s="993"/>
      <c r="V18" s="347"/>
      <c r="W18" s="992">
        <f>$AC$34</f>
        <v>0.17847222222222223</v>
      </c>
      <c r="X18" s="993"/>
      <c r="Y18" s="992">
        <f>$AF$34</f>
        <v>0.8930555555555556</v>
      </c>
      <c r="Z18" s="993"/>
      <c r="AA18" s="104"/>
      <c r="AE18" s="536"/>
      <c r="AF18"/>
      <c r="AG18" s="850" t="s">
        <v>28</v>
      </c>
      <c r="AH18" s="851"/>
      <c r="AI18"/>
      <c r="AJ18" s="493"/>
      <c r="AK18" s="318"/>
    </row>
    <row r="19" spans="1:37" ht="18.75" customHeight="1" thickBot="1" x14ac:dyDescent="0.4">
      <c r="A19" s="886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B19" s="180" t="s">
        <v>2</v>
      </c>
      <c r="AC19" s="134"/>
      <c r="AD19" s="134">
        <v>0</v>
      </c>
      <c r="AE19"/>
      <c r="AF19"/>
      <c r="AG19" s="424"/>
      <c r="AH19" s="292"/>
      <c r="AI19"/>
      <c r="AJ19" s="497"/>
      <c r="AK19" s="324"/>
    </row>
    <row r="20" spans="1:37" ht="6.6" customHeight="1" thickBot="1" x14ac:dyDescent="0.4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244</v>
      </c>
      <c r="AD20" s="134"/>
      <c r="AE20" s="31"/>
      <c r="AF20"/>
      <c r="AG20"/>
      <c r="AH20" s="1"/>
      <c r="AI20"/>
      <c r="AJ20" s="486"/>
      <c r="AK20" s="486"/>
    </row>
    <row r="21" spans="1:37" ht="18" customHeight="1" thickBot="1" x14ac:dyDescent="0.4">
      <c r="A21" s="885" t="s">
        <v>27</v>
      </c>
      <c r="B21" s="104"/>
      <c r="C21" s="332"/>
      <c r="D21" s="856"/>
      <c r="E21" s="904"/>
      <c r="F21" s="346"/>
      <c r="G21" s="344"/>
      <c r="H21" s="348">
        <v>9108</v>
      </c>
      <c r="I21" s="843"/>
      <c r="J21" s="878"/>
      <c r="K21" s="595">
        <v>15</v>
      </c>
      <c r="L21" s="344"/>
      <c r="M21" s="348">
        <f>$AB$46</f>
        <v>9107</v>
      </c>
      <c r="N21" s="843"/>
      <c r="O21" s="878"/>
      <c r="P21" s="595">
        <v>13</v>
      </c>
      <c r="Q21" s="344"/>
      <c r="R21" s="348">
        <f>$AB$41</f>
        <v>9205</v>
      </c>
      <c r="S21" s="856"/>
      <c r="T21" s="904"/>
      <c r="U21" s="595">
        <v>8</v>
      </c>
      <c r="V21" s="344"/>
      <c r="W21" s="348">
        <f>$AB$39</f>
        <v>9204</v>
      </c>
      <c r="X21" s="856"/>
      <c r="Y21" s="904"/>
      <c r="Z21" s="595">
        <v>6</v>
      </c>
      <c r="AA21" s="104"/>
      <c r="AE21" s="31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 x14ac:dyDescent="0.4">
      <c r="A22" s="885"/>
      <c r="B22" s="104"/>
      <c r="C22" s="1328"/>
      <c r="D22" s="1329"/>
      <c r="E22" s="1282"/>
      <c r="F22" s="1283"/>
      <c r="G22" s="347"/>
      <c r="H22" s="992">
        <f>$AC$48</f>
        <v>0.24583333333333335</v>
      </c>
      <c r="I22" s="1279"/>
      <c r="J22" s="992">
        <f>$AF$48</f>
        <v>0.86805555555555547</v>
      </c>
      <c r="K22" s="993"/>
      <c r="L22" s="347"/>
      <c r="M22" s="992">
        <f>$AC$46</f>
        <v>0.2388888888888889</v>
      </c>
      <c r="N22" s="1279"/>
      <c r="O22" s="992">
        <f>$AF$46</f>
        <v>0.80555555555555547</v>
      </c>
      <c r="P22" s="993"/>
      <c r="Q22" s="347"/>
      <c r="R22" s="992">
        <f>$AC$41</f>
        <v>0.22013888888888888</v>
      </c>
      <c r="S22" s="993"/>
      <c r="T22" s="992">
        <f>$AF$41</f>
        <v>0.87847222222222221</v>
      </c>
      <c r="U22" s="993"/>
      <c r="V22" s="347"/>
      <c r="W22" s="992">
        <f>$AC$39</f>
        <v>0.20972222222222223</v>
      </c>
      <c r="X22" s="993"/>
      <c r="Y22" s="992">
        <f>$AF$39</f>
        <v>0.85486111111111107</v>
      </c>
      <c r="Z22" s="993"/>
      <c r="AA22" s="104"/>
      <c r="AB22" s="87"/>
      <c r="AC22" s="85" t="s">
        <v>2</v>
      </c>
      <c r="AE22"/>
      <c r="AF22">
        <f>COUNTA(AE5:AE7,AE9:AE11,AE13:AE15,AF14,AG14,AG15,AG5:AG7,C5:E5,H5:J5,M5:O5,S5,X5,I17,S13,S21,X13,X17,N25,X25,N9,S29,X9,S9,N13,I9,I13,D13,S25,I21,N21,N17,S17,D25,I25,D21,D17,D29,I29,D9,X29,N29,AF5,X21)</f>
        <v>0</v>
      </c>
      <c r="AG22"/>
      <c r="AH22" s="1"/>
      <c r="AI22"/>
      <c r="AJ22" s="493"/>
      <c r="AK22" s="318"/>
    </row>
    <row r="23" spans="1:37" ht="18" customHeight="1" x14ac:dyDescent="0.35">
      <c r="A23" s="886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 x14ac:dyDescent="0.4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 x14ac:dyDescent="0.4">
      <c r="A25" s="900" t="s">
        <v>30</v>
      </c>
      <c r="B25" s="104"/>
      <c r="C25" s="352"/>
      <c r="D25" s="856"/>
      <c r="E25" s="857"/>
      <c r="F25" s="346"/>
      <c r="G25" s="344"/>
      <c r="H25" s="352"/>
      <c r="I25" s="843"/>
      <c r="J25" s="878"/>
      <c r="K25" s="126"/>
      <c r="L25" s="344"/>
      <c r="M25" s="351">
        <f>$AB$55</f>
        <v>9211</v>
      </c>
      <c r="N25" s="843"/>
      <c r="O25" s="844"/>
      <c r="P25" s="595">
        <v>22</v>
      </c>
      <c r="Q25" s="344"/>
      <c r="R25" s="348">
        <f>$AB$52</f>
        <v>9110</v>
      </c>
      <c r="S25" s="843"/>
      <c r="T25" s="878"/>
      <c r="U25" s="595">
        <v>19</v>
      </c>
      <c r="V25" s="344"/>
      <c r="W25" s="348">
        <f>$AB$50</f>
        <v>9209</v>
      </c>
      <c r="X25" s="856"/>
      <c r="Y25" s="904"/>
      <c r="Z25" s="595">
        <v>17</v>
      </c>
      <c r="AA25" s="104"/>
      <c r="AB25" s="134">
        <v>1010</v>
      </c>
      <c r="AG25" s="1"/>
      <c r="AH25" s="1"/>
      <c r="AI25"/>
      <c r="AJ25" s="509" t="s">
        <v>32</v>
      </c>
      <c r="AK25" s="1005"/>
    </row>
    <row r="26" spans="1:37" ht="18" customHeight="1" thickBot="1" x14ac:dyDescent="0.4">
      <c r="A26" s="900"/>
      <c r="B26" s="104"/>
      <c r="C26" s="1328"/>
      <c r="D26" s="1329"/>
      <c r="E26" s="971"/>
      <c r="F26" s="1278"/>
      <c r="G26" s="347"/>
      <c r="H26" s="1330"/>
      <c r="I26" s="1331"/>
      <c r="J26" s="971"/>
      <c r="K26" s="972"/>
      <c r="L26" s="376"/>
      <c r="M26" s="992">
        <f>$AC$55</f>
        <v>0.27847222222222223</v>
      </c>
      <c r="N26" s="993"/>
      <c r="O26" s="992">
        <f>$AF$55</f>
        <v>0.80972222222222223</v>
      </c>
      <c r="P26" s="993"/>
      <c r="Q26" s="376"/>
      <c r="R26" s="992">
        <v>0.25972222222222224</v>
      </c>
      <c r="S26" s="1279"/>
      <c r="T26" s="992">
        <f>$AF$52</f>
        <v>0.87777777777777777</v>
      </c>
      <c r="U26" s="993"/>
      <c r="V26" s="347"/>
      <c r="W26" s="992">
        <f>$AC$50</f>
        <v>0.25208333333333333</v>
      </c>
      <c r="X26" s="993"/>
      <c r="Y26" s="992">
        <f>$AF$50</f>
        <v>0.91319444444444453</v>
      </c>
      <c r="Z26" s="993"/>
      <c r="AA26" s="104"/>
      <c r="AB26" s="134"/>
      <c r="AI26"/>
      <c r="AJ26" s="510" t="s">
        <v>33</v>
      </c>
      <c r="AK26" s="1006"/>
    </row>
    <row r="27" spans="1:37" ht="18" customHeight="1" x14ac:dyDescent="0.35">
      <c r="A27" s="886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B27" s="134"/>
      <c r="AC27" s="134"/>
      <c r="AD27" s="134"/>
      <c r="AE27" s="134"/>
      <c r="AF27" s="134"/>
      <c r="AI27"/>
      <c r="AJ27" s="511"/>
      <c r="AK27" s="324"/>
    </row>
    <row r="28" spans="1:37" ht="6" customHeight="1" thickBot="1" x14ac:dyDescent="0.4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 x14ac:dyDescent="0.5">
      <c r="A29" s="885" t="s">
        <v>35</v>
      </c>
      <c r="B29" s="104"/>
      <c r="C29" s="377"/>
      <c r="D29" s="856"/>
      <c r="E29" s="904"/>
      <c r="F29" s="346"/>
      <c r="G29" s="344"/>
      <c r="H29" s="377"/>
      <c r="I29" s="843"/>
      <c r="J29" s="878"/>
      <c r="K29" s="346"/>
      <c r="L29" s="344"/>
      <c r="M29" s="352"/>
      <c r="N29" s="856"/>
      <c r="O29" s="857"/>
      <c r="P29" s="353"/>
      <c r="Q29" s="344"/>
      <c r="R29" s="147">
        <v>9104</v>
      </c>
      <c r="S29" s="843"/>
      <c r="T29" s="878"/>
      <c r="U29" s="595">
        <v>9</v>
      </c>
      <c r="V29" s="344"/>
      <c r="W29" s="351">
        <f>$AB$37</f>
        <v>9102</v>
      </c>
      <c r="X29" s="843"/>
      <c r="Y29" s="844"/>
      <c r="Z29" s="595">
        <v>4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 x14ac:dyDescent="0.4">
      <c r="A30" s="885"/>
      <c r="B30" s="104"/>
      <c r="C30" s="985"/>
      <c r="D30" s="1169"/>
      <c r="E30" s="912"/>
      <c r="F30" s="1283"/>
      <c r="G30" s="347"/>
      <c r="H30" s="985"/>
      <c r="I30" s="1169"/>
      <c r="J30" s="971"/>
      <c r="K30" s="1283"/>
      <c r="L30" s="347"/>
      <c r="M30" s="984"/>
      <c r="N30" s="1201"/>
      <c r="O30" s="550"/>
      <c r="P30" s="551"/>
      <c r="Q30" s="347"/>
      <c r="R30" s="992">
        <f>$AC$42</f>
        <v>0.22083333333333333</v>
      </c>
      <c r="S30" s="993"/>
      <c r="T30" s="992">
        <f>$AD$42</f>
        <v>0.3840277777777778</v>
      </c>
      <c r="U30" s="993"/>
      <c r="V30" s="344"/>
      <c r="W30" s="992">
        <f>$AC$37</f>
        <v>0.20347222222222219</v>
      </c>
      <c r="X30" s="993"/>
      <c r="Y30" s="992">
        <f>$AD$37</f>
        <v>0.41666666666666669</v>
      </c>
      <c r="Z30" s="993"/>
      <c r="AA30" s="104"/>
      <c r="AJ30" s="513"/>
      <c r="AK30" s="513"/>
    </row>
    <row r="31" spans="1:37" ht="18" customHeight="1" thickBot="1" x14ac:dyDescent="0.4">
      <c r="A31" s="886"/>
      <c r="B31" s="104"/>
      <c r="C31" s="1332"/>
      <c r="D31" s="1333"/>
      <c r="E31" s="971"/>
      <c r="F31" s="972"/>
      <c r="G31" s="347"/>
      <c r="H31" s="1334"/>
      <c r="I31" s="1335"/>
      <c r="J31" s="971"/>
      <c r="K31" s="972"/>
      <c r="L31" s="347"/>
      <c r="M31" s="1336"/>
      <c r="N31" s="1337"/>
      <c r="O31" s="897"/>
      <c r="P31" s="966"/>
      <c r="Q31" s="347"/>
      <c r="R31" s="992">
        <f>$AE$42</f>
        <v>0.64583333333333337</v>
      </c>
      <c r="S31" s="993"/>
      <c r="T31" s="992">
        <f>$AF$42</f>
        <v>6.1805555555555558E-2</v>
      </c>
      <c r="U31" s="993"/>
      <c r="V31" s="349"/>
      <c r="W31" s="992">
        <f>$AE$37</f>
        <v>0.61805555555555558</v>
      </c>
      <c r="X31" s="993"/>
      <c r="Y31" s="992">
        <f>$AF$37</f>
        <v>3.2638888888888891E-2</v>
      </c>
      <c r="Z31" s="993"/>
      <c r="AA31" s="104"/>
      <c r="AG31" s="85" t="s">
        <v>2</v>
      </c>
      <c r="AJ31" s="513"/>
      <c r="AK31" s="513"/>
    </row>
    <row r="32" spans="1:37" ht="18" x14ac:dyDescent="0.35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 x14ac:dyDescent="0.3"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idden="1" x14ac:dyDescent="0.3">
      <c r="Z34" s="85">
        <v>1</v>
      </c>
      <c r="AB34" s="98">
        <v>9201</v>
      </c>
      <c r="AC34" s="96">
        <v>0.17847222222222223</v>
      </c>
      <c r="AD34" s="135"/>
      <c r="AE34" s="135"/>
      <c r="AF34" s="96">
        <v>0.8930555555555556</v>
      </c>
      <c r="AG34" s="95">
        <v>250</v>
      </c>
      <c r="AI34" s="98">
        <v>9201</v>
      </c>
      <c r="AJ34" s="96">
        <v>0.18124999999999999</v>
      </c>
      <c r="AK34" s="96"/>
    </row>
    <row r="35" spans="3:37" hidden="1" x14ac:dyDescent="0.3">
      <c r="Z35" s="85">
        <v>2</v>
      </c>
      <c r="AB35" s="98">
        <v>9101</v>
      </c>
      <c r="AC35" s="96">
        <v>0.18958333333333333</v>
      </c>
      <c r="AD35" s="135"/>
      <c r="AE35" s="135"/>
      <c r="AF35" s="96">
        <v>0.90763888888888899</v>
      </c>
      <c r="AG35" s="95">
        <v>254.036</v>
      </c>
      <c r="AI35" s="98">
        <v>9101</v>
      </c>
      <c r="AJ35" s="96">
        <v>0.18958333333333333</v>
      </c>
      <c r="AK35" s="96"/>
    </row>
    <row r="36" spans="3:37" hidden="1" x14ac:dyDescent="0.3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3.4722222222222224E-2</v>
      </c>
      <c r="AG36" s="95">
        <v>307</v>
      </c>
      <c r="AI36" s="98">
        <v>9202</v>
      </c>
      <c r="AJ36" s="96">
        <v>0.20555555555555557</v>
      </c>
      <c r="AK36" s="96"/>
    </row>
    <row r="37" spans="3:37" hidden="1" x14ac:dyDescent="0.3">
      <c r="Q37"/>
      <c r="R37"/>
      <c r="S37"/>
      <c r="T37"/>
      <c r="U37"/>
      <c r="Z37" s="85">
        <v>4</v>
      </c>
      <c r="AB37" s="98">
        <v>9102</v>
      </c>
      <c r="AC37" s="96">
        <v>0.20347222222222219</v>
      </c>
      <c r="AD37" s="136">
        <v>0.41666666666666669</v>
      </c>
      <c r="AE37" s="136">
        <v>0.61805555555555558</v>
      </c>
      <c r="AF37" s="96">
        <v>3.2638888888888891E-2</v>
      </c>
      <c r="AG37" s="95">
        <v>208</v>
      </c>
      <c r="AI37" s="98">
        <v>9203</v>
      </c>
      <c r="AJ37" s="96">
        <v>0.20624999999999999</v>
      </c>
      <c r="AK37" s="96"/>
    </row>
    <row r="38" spans="3:37" hidden="1" x14ac:dyDescent="0.3">
      <c r="Q38"/>
      <c r="R38"/>
      <c r="S38"/>
      <c r="T38"/>
      <c r="U38"/>
      <c r="Z38" s="85">
        <v>5</v>
      </c>
      <c r="AB38" s="98">
        <v>9203</v>
      </c>
      <c r="AC38" s="96">
        <v>0.20555555555555557</v>
      </c>
      <c r="AD38"/>
      <c r="AE38"/>
      <c r="AF38" s="96">
        <v>5.347222222222222E-2</v>
      </c>
      <c r="AG38" s="95">
        <v>310</v>
      </c>
      <c r="AI38" s="98">
        <v>9102</v>
      </c>
      <c r="AJ38" s="96">
        <v>0.20833333333333334</v>
      </c>
      <c r="AK38" s="96"/>
    </row>
    <row r="39" spans="3:37" hidden="1" x14ac:dyDescent="0.3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0.85486111111111107</v>
      </c>
      <c r="AG39" s="95">
        <v>233</v>
      </c>
      <c r="AI39" s="98">
        <v>9204</v>
      </c>
      <c r="AJ39" s="96">
        <v>0.21041666666666667</v>
      </c>
      <c r="AK39" s="96"/>
    </row>
    <row r="40" spans="3:37" hidden="1" x14ac:dyDescent="0.3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0.83263888888888893</v>
      </c>
      <c r="AG40" s="95">
        <v>219</v>
      </c>
      <c r="AI40" s="98">
        <v>9103</v>
      </c>
      <c r="AJ40" s="96">
        <v>0.21458333333333335</v>
      </c>
      <c r="AK40" s="96"/>
    </row>
    <row r="41" spans="3:37" hidden="1" x14ac:dyDescent="0.3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0.87847222222222221</v>
      </c>
      <c r="AG41" s="95">
        <v>236</v>
      </c>
      <c r="AI41" s="98">
        <v>9205</v>
      </c>
      <c r="AJ41" s="96">
        <v>0.22152777777777777</v>
      </c>
      <c r="AK41" s="96"/>
    </row>
    <row r="42" spans="3:37" hidden="1" x14ac:dyDescent="0.3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98">
        <v>9104</v>
      </c>
      <c r="AC42" s="96">
        <v>0.22083333333333333</v>
      </c>
      <c r="AD42" s="136">
        <v>0.3840277777777778</v>
      </c>
      <c r="AE42" s="136">
        <v>0.64583333333333337</v>
      </c>
      <c r="AF42" s="96">
        <v>6.1805555555555558E-2</v>
      </c>
      <c r="AG42" s="95">
        <v>208</v>
      </c>
      <c r="AI42" s="98">
        <v>9104</v>
      </c>
      <c r="AJ42" s="96">
        <v>0.22430555555555556</v>
      </c>
      <c r="AK42" s="96"/>
    </row>
    <row r="43" spans="3:37" hidden="1" x14ac:dyDescent="0.3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4.6527777777777779E-2</v>
      </c>
      <c r="AG43" s="95">
        <v>303</v>
      </c>
      <c r="AI43" s="98">
        <v>9105</v>
      </c>
      <c r="AJ43" s="96">
        <v>0.22638888888888889</v>
      </c>
      <c r="AK43" s="96"/>
    </row>
    <row r="44" spans="3:37" hidden="1" x14ac:dyDescent="0.3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/>
      <c r="AE44"/>
      <c r="AF44" s="96">
        <v>0.84652777777777777</v>
      </c>
      <c r="AG44" s="95">
        <v>219</v>
      </c>
      <c r="AI44" s="98">
        <v>9206</v>
      </c>
      <c r="AJ44" s="96">
        <v>0.22847222222222222</v>
      </c>
      <c r="AK44" s="96"/>
    </row>
    <row r="45" spans="3:37" hidden="1" x14ac:dyDescent="0.3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0.23402777777777781</v>
      </c>
      <c r="AD45"/>
      <c r="AE45"/>
      <c r="AF45" s="96">
        <v>5.0694444444444452E-2</v>
      </c>
      <c r="AG45" s="95">
        <v>289</v>
      </c>
      <c r="AH45"/>
      <c r="AI45" s="98">
        <v>9106</v>
      </c>
      <c r="AJ45" s="96">
        <v>0.23749999999999999</v>
      </c>
      <c r="AK45" s="96"/>
    </row>
    <row r="46" spans="3:37" hidden="1" x14ac:dyDescent="0.3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9107</v>
      </c>
      <c r="AC46" s="96">
        <v>0.2388888888888889</v>
      </c>
      <c r="AD46"/>
      <c r="AE46"/>
      <c r="AF46" s="96">
        <v>0.80555555555555547</v>
      </c>
      <c r="AG46" s="95">
        <v>201</v>
      </c>
      <c r="AH46"/>
      <c r="AI46" s="98">
        <v>9207</v>
      </c>
      <c r="AJ46" s="96">
        <v>0.2388888888888889</v>
      </c>
      <c r="AK46" s="96"/>
    </row>
    <row r="47" spans="3:37" hidden="1" x14ac:dyDescent="0.3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9207</v>
      </c>
      <c r="AC47" s="96">
        <v>0.23819444444444446</v>
      </c>
      <c r="AD47" s="94"/>
      <c r="AE47" s="94"/>
      <c r="AF47" s="96">
        <v>0.89513888888888893</v>
      </c>
      <c r="AG47" s="95">
        <v>236</v>
      </c>
      <c r="AH47"/>
      <c r="AI47" s="98">
        <v>9108</v>
      </c>
      <c r="AJ47" s="96">
        <v>0.24652777777777779</v>
      </c>
      <c r="AK47" s="96"/>
    </row>
    <row r="48" spans="3:37" hidden="1" x14ac:dyDescent="0.3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9108</v>
      </c>
      <c r="AC48" s="96">
        <v>0.24583333333333335</v>
      </c>
      <c r="AD48" s="93"/>
      <c r="AE48" s="93"/>
      <c r="AF48" s="96">
        <v>0.86805555555555547</v>
      </c>
      <c r="AG48" s="95">
        <v>219</v>
      </c>
      <c r="AH48"/>
      <c r="AI48" s="98">
        <v>9208</v>
      </c>
      <c r="AJ48" s="96">
        <v>0.25277777777777777</v>
      </c>
      <c r="AK48" s="96"/>
    </row>
    <row r="49" spans="3:37" hidden="1" x14ac:dyDescent="0.3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9208</v>
      </c>
      <c r="AC49" s="96">
        <v>0.24791666666666667</v>
      </c>
      <c r="AD49" s="168"/>
      <c r="AE49" s="168"/>
      <c r="AF49" s="96">
        <v>2.1527777777777781E-2</v>
      </c>
      <c r="AG49" s="95">
        <v>283</v>
      </c>
      <c r="AH49"/>
      <c r="AI49" s="98">
        <v>9109</v>
      </c>
      <c r="AJ49" s="96">
        <v>0.25486111111111109</v>
      </c>
      <c r="AK49" s="96"/>
    </row>
    <row r="50" spans="3:37" hidden="1" x14ac:dyDescent="0.3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0.91319444444444453</v>
      </c>
      <c r="AG50" s="95">
        <v>236</v>
      </c>
      <c r="AH50"/>
      <c r="AI50" s="98">
        <v>9110</v>
      </c>
      <c r="AJ50" s="96">
        <v>0.25763888888888892</v>
      </c>
      <c r="AK50" s="96"/>
    </row>
    <row r="51" spans="3:37" hidden="1" x14ac:dyDescent="0.3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0.25694444444444448</v>
      </c>
      <c r="AD51" s="135"/>
      <c r="AE51" s="135"/>
      <c r="AF51" s="96">
        <v>2.2916666666666669E-2</v>
      </c>
      <c r="AG51" s="95">
        <v>272</v>
      </c>
      <c r="AH51"/>
      <c r="AI51" s="98">
        <v>9111</v>
      </c>
      <c r="AJ51" s="96">
        <v>0.26527777777777778</v>
      </c>
      <c r="AK51" s="96"/>
    </row>
    <row r="52" spans="3:37" hidden="1" x14ac:dyDescent="0.3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0.87777777777777777</v>
      </c>
      <c r="AG52" s="95">
        <v>219</v>
      </c>
      <c r="AH52"/>
      <c r="AI52" s="98">
        <v>9209</v>
      </c>
      <c r="AJ52" s="96">
        <v>0.26944444444444443</v>
      </c>
      <c r="AK52" s="96"/>
    </row>
    <row r="53" spans="3:37" hidden="1" x14ac:dyDescent="0.3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3.888888888888889E-2</v>
      </c>
      <c r="AG53" s="95">
        <v>283</v>
      </c>
      <c r="AH53"/>
      <c r="AI53" s="98">
        <v>9112</v>
      </c>
      <c r="AJ53" s="96">
        <v>0.27152777777777776</v>
      </c>
      <c r="AK53" s="96"/>
    </row>
    <row r="54" spans="3:37" hidden="1" x14ac:dyDescent="0.3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9111</v>
      </c>
      <c r="AC54" s="96">
        <v>0.27499999999999997</v>
      </c>
      <c r="AD54" s="136"/>
      <c r="AE54" s="136"/>
      <c r="AF54" s="96">
        <v>3.9583333333333331E-2</v>
      </c>
      <c r="AG54" s="95">
        <v>272</v>
      </c>
      <c r="AH54"/>
      <c r="AI54" s="98">
        <v>9113</v>
      </c>
      <c r="AJ54" s="96">
        <v>0.27500000000000002</v>
      </c>
      <c r="AK54" s="96"/>
    </row>
    <row r="55" spans="3:37" hidden="1" x14ac:dyDescent="0.3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Z55" s="85">
        <v>22</v>
      </c>
      <c r="AB55" s="98">
        <v>9211</v>
      </c>
      <c r="AC55" s="96">
        <v>0.27847222222222223</v>
      </c>
      <c r="AD55"/>
      <c r="AE55"/>
      <c r="AF55" s="96">
        <v>0.80972222222222223</v>
      </c>
      <c r="AG55" s="95">
        <v>190</v>
      </c>
      <c r="AI55" s="98">
        <v>9210</v>
      </c>
      <c r="AJ55" s="96">
        <v>0.27708333333333335</v>
      </c>
      <c r="AK55" s="96"/>
    </row>
    <row r="56" spans="3:37" hidden="1" x14ac:dyDescent="0.3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 s="85">
        <v>23</v>
      </c>
      <c r="AB56" s="98">
        <v>9212</v>
      </c>
      <c r="AC56" s="96">
        <v>0.28611111111111115</v>
      </c>
      <c r="AD56"/>
      <c r="AE56"/>
      <c r="AF56" s="96">
        <v>5.6250000000000001E-2</v>
      </c>
      <c r="AG56" s="95">
        <v>280</v>
      </c>
      <c r="AI56" s="98">
        <v>9211</v>
      </c>
      <c r="AJ56" s="96">
        <v>0.27777777777777779</v>
      </c>
      <c r="AK56" s="96"/>
    </row>
    <row r="57" spans="3:37" hidden="1" x14ac:dyDescent="0.3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 s="98">
        <v>9114</v>
      </c>
      <c r="AJ57" s="96">
        <v>0.27916666666666667</v>
      </c>
      <c r="AK57" s="96"/>
    </row>
    <row r="58" spans="3:37" hidden="1" x14ac:dyDescent="0.3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 s="98">
        <v>9212</v>
      </c>
      <c r="AJ58" s="96">
        <v>0.29166666666666669</v>
      </c>
      <c r="AK58" s="96"/>
    </row>
    <row r="59" spans="3:37" hidden="1" x14ac:dyDescent="0.3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 s="98">
        <v>9310</v>
      </c>
      <c r="AJ59" s="96">
        <v>0.30416666666666697</v>
      </c>
      <c r="AK59" s="96"/>
    </row>
    <row r="60" spans="3:37" hidden="1" x14ac:dyDescent="0.3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 s="98">
        <v>9408</v>
      </c>
      <c r="AJ60" s="96">
        <v>0.31666666666666698</v>
      </c>
      <c r="AK60" s="96"/>
    </row>
    <row r="61" spans="3:37" hidden="1" x14ac:dyDescent="0.3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</row>
    <row r="62" spans="3:37" hidden="1" x14ac:dyDescent="0.3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 x14ac:dyDescent="0.3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 x14ac:dyDescent="0.3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 x14ac:dyDescent="0.3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 x14ac:dyDescent="0.3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 x14ac:dyDescent="0.3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 x14ac:dyDescent="0.3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 x14ac:dyDescent="0.3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 x14ac:dyDescent="0.3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 x14ac:dyDescent="0.3">
      <c r="C71" s="90"/>
      <c r="D71" s="90"/>
      <c r="E71" s="90"/>
      <c r="F71" s="90"/>
      <c r="G71" s="90"/>
      <c r="H71" s="90"/>
      <c r="I71" s="90"/>
      <c r="K71" s="90"/>
    </row>
    <row r="72" spans="3:26" hidden="1" x14ac:dyDescent="0.3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idden="1" x14ac:dyDescent="0.3">
      <c r="J73" s="85" t="s">
        <v>2</v>
      </c>
      <c r="M73" s="140"/>
      <c r="O73" s="140"/>
      <c r="P73" s="140"/>
    </row>
    <row r="74" spans="3:26" hidden="1" x14ac:dyDescent="0.3">
      <c r="S74" s="85" t="s">
        <v>2</v>
      </c>
    </row>
    <row r="75" spans="3:26" hidden="1" x14ac:dyDescent="0.3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 x14ac:dyDescent="0.3"/>
    <row r="77" spans="3:26" hidden="1" x14ac:dyDescent="0.3"/>
    <row r="78" spans="3:26" hidden="1" x14ac:dyDescent="0.3"/>
    <row r="79" spans="3:26" hidden="1" x14ac:dyDescent="0.3"/>
    <row r="80" spans="3:26" hidden="1" x14ac:dyDescent="0.3"/>
    <row r="81" spans="3:45" hidden="1" x14ac:dyDescent="0.3"/>
    <row r="82" spans="3:45" hidden="1" x14ac:dyDescent="0.3"/>
    <row r="83" spans="3:45" hidden="1" x14ac:dyDescent="0.3"/>
    <row r="84" spans="3:45" hidden="1" x14ac:dyDescent="0.3"/>
    <row r="85" spans="3:45" hidden="1" x14ac:dyDescent="0.3">
      <c r="P85" s="139"/>
    </row>
    <row r="86" spans="3:45" x14ac:dyDescent="0.3">
      <c r="P86" s="139"/>
    </row>
    <row r="87" spans="3:45" x14ac:dyDescent="0.3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45" x14ac:dyDescent="0.3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 x14ac:dyDescent="0.3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x14ac:dyDescent="0.3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M90" s="967" t="s">
        <v>60</v>
      </c>
      <c r="AN90" s="967"/>
      <c r="AO90" s="967"/>
      <c r="AP90" s="967"/>
      <c r="AQ90" s="967"/>
      <c r="AR90" s="967"/>
      <c r="AS90" s="967"/>
    </row>
    <row r="91" spans="3:45" x14ac:dyDescent="0.3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68">
        <f ca="1">TODAY()</f>
        <v>45613</v>
      </c>
      <c r="AN91" s="969"/>
      <c r="AO91" s="969"/>
      <c r="AP91" s="969"/>
      <c r="AQ91" s="970"/>
      <c r="AR91" s="967" t="s">
        <v>61</v>
      </c>
      <c r="AS91" s="967"/>
    </row>
    <row r="92" spans="3:45" x14ac:dyDescent="0.3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 x14ac:dyDescent="0.3">
      <c r="AM93" s="373" t="s">
        <v>436</v>
      </c>
      <c r="AN93" s="373">
        <f>$S$29</f>
        <v>0</v>
      </c>
      <c r="AO93" s="374">
        <f>$T$30</f>
        <v>0.3840277777777778</v>
      </c>
      <c r="AP93" s="373" t="s">
        <v>252</v>
      </c>
      <c r="AQ93" s="334"/>
      <c r="AR93" s="335"/>
      <c r="AS93" s="335"/>
    </row>
    <row r="94" spans="3:45" ht="27.75" customHeight="1" x14ac:dyDescent="0.3">
      <c r="AM94" s="66" t="s">
        <v>438</v>
      </c>
      <c r="AN94" s="66">
        <f>X29</f>
        <v>0</v>
      </c>
      <c r="AO94" s="375">
        <f>Y30</f>
        <v>0.41666666666666669</v>
      </c>
      <c r="AP94" s="66" t="s">
        <v>252</v>
      </c>
      <c r="AQ94" s="330"/>
      <c r="AR94" s="333"/>
      <c r="AS94" s="333"/>
    </row>
    <row r="101" spans="3:4" x14ac:dyDescent="0.3">
      <c r="C101" s="85">
        <v>1001</v>
      </c>
      <c r="D101" s="85" t="str">
        <f>'Semaine P1 30 old'!D101</f>
        <v>L</v>
      </c>
    </row>
    <row r="102" spans="3:4" x14ac:dyDescent="0.3">
      <c r="C102" s="85">
        <v>1002</v>
      </c>
      <c r="D102" s="85" t="str">
        <f>'Semaine P1 30 old'!D102</f>
        <v>T</v>
      </c>
    </row>
    <row r="103" spans="3:4" x14ac:dyDescent="0.3">
      <c r="C103" s="85">
        <v>1003</v>
      </c>
      <c r="D103" s="85" t="str">
        <f>'Semaine P1 30 old'!D103</f>
        <v>N</v>
      </c>
    </row>
    <row r="104" spans="3:4" x14ac:dyDescent="0.3">
      <c r="C104" s="85">
        <v>1004</v>
      </c>
      <c r="D104" s="85" t="str">
        <f>'Semaine P1 30 old'!D104</f>
        <v>L</v>
      </c>
    </row>
    <row r="105" spans="3:4" x14ac:dyDescent="0.3">
      <c r="C105" s="85">
        <v>1005</v>
      </c>
      <c r="D105" s="85" t="str">
        <f>'Semaine P1 30 old'!D105</f>
        <v>T</v>
      </c>
    </row>
    <row r="106" spans="3:4" x14ac:dyDescent="0.3">
      <c r="C106" s="85">
        <v>1006</v>
      </c>
      <c r="D106" s="85" t="str">
        <f>'Semaine P1 30 old'!D106</f>
        <v>N</v>
      </c>
    </row>
    <row r="107" spans="3:4" x14ac:dyDescent="0.3">
      <c r="C107" s="85">
        <v>1007</v>
      </c>
      <c r="D107" s="85" t="str">
        <f>'Semaine P1 30 old'!D107</f>
        <v>N</v>
      </c>
    </row>
    <row r="108" spans="3:4" x14ac:dyDescent="0.3">
      <c r="C108" s="85">
        <v>1008</v>
      </c>
      <c r="D108" s="85" t="str">
        <f>'Semaine P1 30 old'!D108</f>
        <v>L</v>
      </c>
    </row>
    <row r="109" spans="3:4" x14ac:dyDescent="0.3">
      <c r="C109" s="85">
        <v>1009</v>
      </c>
      <c r="D109" s="85" t="str">
        <f>'Semaine P1 30 old'!D109</f>
        <v>N</v>
      </c>
    </row>
    <row r="110" spans="3:4" x14ac:dyDescent="0.3">
      <c r="C110" s="85">
        <v>1010</v>
      </c>
      <c r="D110" s="85" t="str">
        <f>'Semaine P1 30 old'!D110</f>
        <v>T</v>
      </c>
    </row>
    <row r="111" spans="3:4" x14ac:dyDescent="0.3">
      <c r="C111" s="85">
        <v>1011</v>
      </c>
      <c r="D111" s="85" t="str">
        <f>'Semaine P1 30 old'!D111</f>
        <v>N</v>
      </c>
    </row>
    <row r="112" spans="3:4" x14ac:dyDescent="0.3">
      <c r="C112" s="85">
        <v>1012</v>
      </c>
      <c r="D112" s="85" t="str">
        <f>'Semaine P1 30 old'!D112</f>
        <v>L</v>
      </c>
    </row>
    <row r="113" spans="3:4" x14ac:dyDescent="0.3">
      <c r="C113" s="85">
        <v>1013</v>
      </c>
      <c r="D113" s="85" t="str">
        <f>'Semaine P1 30 old'!D113</f>
        <v>T</v>
      </c>
    </row>
    <row r="114" spans="3:4" x14ac:dyDescent="0.3">
      <c r="C114" s="85">
        <v>1014</v>
      </c>
      <c r="D114" s="85" t="str">
        <f>'Semaine P1 30 old'!D114</f>
        <v>T</v>
      </c>
    </row>
    <row r="115" spans="3:4" x14ac:dyDescent="0.3">
      <c r="C115" s="85">
        <v>1015</v>
      </c>
      <c r="D115" s="85" t="str">
        <f>'Semaine P1 30 old'!D115</f>
        <v>T</v>
      </c>
    </row>
    <row r="116" spans="3:4" x14ac:dyDescent="0.3">
      <c r="C116" s="85">
        <v>1016</v>
      </c>
      <c r="D116" s="85" t="str">
        <f>'Semaine P1 30 old'!D116</f>
        <v>T</v>
      </c>
    </row>
    <row r="117" spans="3:4" x14ac:dyDescent="0.3">
      <c r="C117" s="85">
        <v>1017</v>
      </c>
      <c r="D117" s="85" t="str">
        <f>'Semaine P1 30 old'!D117</f>
        <v>T</v>
      </c>
    </row>
    <row r="118" spans="3:4" x14ac:dyDescent="0.3">
      <c r="C118" s="85">
        <v>1018</v>
      </c>
      <c r="D118" s="85" t="str">
        <f>'Semaine P1 30 old'!D118</f>
        <v>L</v>
      </c>
    </row>
    <row r="119" spans="3:4" x14ac:dyDescent="0.3">
      <c r="C119" s="85">
        <v>1019</v>
      </c>
      <c r="D119" s="85" t="str">
        <f>'Semaine P1 30 old'!D119</f>
        <v>T</v>
      </c>
    </row>
    <row r="120" spans="3:4" x14ac:dyDescent="0.3">
      <c r="C120" s="85">
        <v>1020</v>
      </c>
      <c r="D120" s="85" t="str">
        <f>'Semaine P1 30 old'!D120</f>
        <v>N</v>
      </c>
    </row>
    <row r="121" spans="3:4" x14ac:dyDescent="0.3">
      <c r="C121" s="85">
        <v>1021</v>
      </c>
      <c r="D121" s="85" t="str">
        <f>'Semaine P1 30 old'!D121</f>
        <v>N</v>
      </c>
    </row>
    <row r="122" spans="3:4" x14ac:dyDescent="0.3">
      <c r="C122" s="85">
        <v>1022</v>
      </c>
      <c r="D122" s="85" t="str">
        <f>'Semaine P1 30 old'!D122</f>
        <v>L</v>
      </c>
    </row>
    <row r="123" spans="3:4" x14ac:dyDescent="0.3">
      <c r="C123" s="85">
        <v>1023</v>
      </c>
      <c r="D123" s="85" t="str">
        <f>'Semaine P1 30 old'!D123</f>
        <v>L</v>
      </c>
    </row>
    <row r="124" spans="3:4" x14ac:dyDescent="0.3">
      <c r="C124" s="85">
        <v>1024</v>
      </c>
      <c r="D124" s="85" t="str">
        <f>'Semaine P1 30 old'!D124</f>
        <v>T</v>
      </c>
    </row>
    <row r="125" spans="3:4" x14ac:dyDescent="0.3">
      <c r="C125" s="85">
        <v>1025</v>
      </c>
      <c r="D125" s="85" t="str">
        <f>'Semaine P1 30 old'!D125</f>
        <v>T</v>
      </c>
    </row>
    <row r="126" spans="3:4" x14ac:dyDescent="0.3">
      <c r="C126" s="85">
        <v>1026</v>
      </c>
      <c r="D126" s="85" t="str">
        <f>'Semaine P1 30 old'!D126</f>
        <v>N</v>
      </c>
    </row>
    <row r="127" spans="3:4" x14ac:dyDescent="0.3">
      <c r="C127" s="85">
        <v>1027</v>
      </c>
      <c r="D127" s="85" t="str">
        <f>'Semaine P1 30 old'!D127</f>
        <v>L</v>
      </c>
    </row>
    <row r="128" spans="3:4" x14ac:dyDescent="0.3">
      <c r="C128" s="85">
        <v>1028</v>
      </c>
      <c r="D128" s="85" t="str">
        <f>'Semaine P1 30 old'!D128</f>
        <v>T</v>
      </c>
    </row>
    <row r="129" spans="3:46" x14ac:dyDescent="0.3">
      <c r="C129" s="85">
        <v>1029</v>
      </c>
      <c r="D129" s="85" t="str">
        <f>'Semaine P1 30 old'!D129</f>
        <v>L</v>
      </c>
    </row>
    <row r="130" spans="3:46" x14ac:dyDescent="0.3">
      <c r="C130" s="85">
        <v>1030</v>
      </c>
      <c r="D130" s="85" t="str">
        <f>'Semaine P1 30 old'!D130</f>
        <v>L</v>
      </c>
    </row>
    <row r="131" spans="3:46" x14ac:dyDescent="0.3">
      <c r="C131" s="85">
        <v>1031</v>
      </c>
      <c r="D131" s="85" t="str">
        <f>'Semaine P1 30 old'!D131</f>
        <v>L</v>
      </c>
    </row>
    <row r="132" spans="3:46" x14ac:dyDescent="0.3">
      <c r="C132" s="85">
        <v>1032</v>
      </c>
      <c r="D132" s="85" t="str">
        <f>'Semaine P1 30 old'!D132</f>
        <v>L</v>
      </c>
    </row>
    <row r="133" spans="3:46" x14ac:dyDescent="0.3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6">
      <sortCondition ref="AC33"/>
    </sortState>
  </autoFilter>
  <mergeCells count="133">
    <mergeCell ref="AM91:AQ91"/>
    <mergeCell ref="AR91:AS91"/>
    <mergeCell ref="O31:P31"/>
    <mergeCell ref="R31:S31"/>
    <mergeCell ref="T31:U31"/>
    <mergeCell ref="W31:X31"/>
    <mergeCell ref="Y31:Z31"/>
    <mergeCell ref="AM90:AS90"/>
    <mergeCell ref="M30:N30"/>
    <mergeCell ref="R30:S30"/>
    <mergeCell ref="T30:U30"/>
    <mergeCell ref="W30:X30"/>
    <mergeCell ref="Y30:Z30"/>
    <mergeCell ref="C31:D31"/>
    <mergeCell ref="E31:F31"/>
    <mergeCell ref="H31:I31"/>
    <mergeCell ref="J31:K31"/>
    <mergeCell ref="M31:N31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J30:K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Y22:Z22"/>
    <mergeCell ref="A25:A27"/>
    <mergeCell ref="D25:E25"/>
    <mergeCell ref="I25:J25"/>
    <mergeCell ref="N25:O25"/>
    <mergeCell ref="S25:T25"/>
    <mergeCell ref="X25:Y25"/>
    <mergeCell ref="Y26:Z26"/>
    <mergeCell ref="J22:K22"/>
    <mergeCell ref="M22:N22"/>
    <mergeCell ref="O22:P22"/>
    <mergeCell ref="R22:S22"/>
    <mergeCell ref="T22:U22"/>
    <mergeCell ref="W22:X22"/>
    <mergeCell ref="AG18:AH18"/>
    <mergeCell ref="A21:A23"/>
    <mergeCell ref="D21:E21"/>
    <mergeCell ref="I21:J21"/>
    <mergeCell ref="N21:O21"/>
    <mergeCell ref="S21:T21"/>
    <mergeCell ref="X21:Y21"/>
    <mergeCell ref="C22:D22"/>
    <mergeCell ref="E22:F22"/>
    <mergeCell ref="H22:I22"/>
    <mergeCell ref="M18:N18"/>
    <mergeCell ref="O18:P18"/>
    <mergeCell ref="R18:S18"/>
    <mergeCell ref="T18:U18"/>
    <mergeCell ref="W18:X18"/>
    <mergeCell ref="Y18:Z18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4:N14"/>
    <mergeCell ref="O14:P14"/>
    <mergeCell ref="R14:S14"/>
    <mergeCell ref="T14:U14"/>
    <mergeCell ref="W14:X14"/>
    <mergeCell ref="Y14:Z14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D5:E5"/>
    <mergeCell ref="I5:J5"/>
    <mergeCell ref="N5:O5"/>
    <mergeCell ref="S5:T5"/>
    <mergeCell ref="X5:Y5"/>
    <mergeCell ref="C6:D6"/>
    <mergeCell ref="E6:F6"/>
    <mergeCell ref="H6:I6"/>
    <mergeCell ref="J6:K6"/>
  </mergeCells>
  <conditionalFormatting sqref="AG34:AG45">
    <cfRule type="cellIs" dxfId="212" priority="211" stopIfTrue="1" operator="between">
      <formula>0</formula>
      <formula>210</formula>
    </cfRule>
    <cfRule type="cellIs" dxfId="211" priority="212" stopIfTrue="1" operator="between">
      <formula>211</formula>
      <formula>251</formula>
    </cfRule>
    <cfRule type="cellIs" dxfId="210" priority="213" stopIfTrue="1" operator="greaterThan">
      <formula>251</formula>
    </cfRule>
  </conditionalFormatting>
  <conditionalFormatting sqref="K87:L92 Q87:Q92 P85:P90">
    <cfRule type="cellIs" dxfId="209" priority="205" operator="equal">
      <formula>"GL"</formula>
    </cfRule>
    <cfRule type="cellIs" dxfId="208" priority="206" operator="equal">
      <formula>"VE"</formula>
    </cfRule>
    <cfRule type="cellIs" dxfId="207" priority="207" operator="equal">
      <formula>"AT"</formula>
    </cfRule>
  </conditionalFormatting>
  <conditionalFormatting sqref="F87:G92 Z90:AB92 U87:V92 Z87:AA89">
    <cfRule type="cellIs" dxfId="206" priority="208" operator="equal">
      <formula>"GL"</formula>
    </cfRule>
    <cfRule type="cellIs" dxfId="205" priority="209" operator="equal">
      <formula>"VE"</formula>
    </cfRule>
    <cfRule type="cellIs" dxfId="204" priority="210" operator="equal">
      <formula>"AT"</formula>
    </cfRule>
  </conditionalFormatting>
  <conditionalFormatting sqref="D21:E21 D17:E17 N29:O29 D25:E25 I25:J25 I29:J29 D29:E29 S5 I5:J5 N5 D5:E5 X5">
    <cfRule type="expression" dxfId="203" priority="172">
      <formula>COUNTIF($C$5:$Z$31,$C$133)&gt;1</formula>
    </cfRule>
    <cfRule type="expression" dxfId="202" priority="173">
      <formula>COUNTIF($C$5:$Z$31,$C$132)&gt;1</formula>
    </cfRule>
    <cfRule type="expression" dxfId="201" priority="174">
      <formula>COUNTIF($C$5:$Z$31,$C$131)&gt;1</formula>
    </cfRule>
    <cfRule type="expression" dxfId="200" priority="175">
      <formula>COUNTIF($C$5:$Z$31,$C$130)&gt;1</formula>
    </cfRule>
    <cfRule type="expression" dxfId="199" priority="176">
      <formula>COUNTIF($C$5:$Z$31,$C$129)&gt;1</formula>
    </cfRule>
    <cfRule type="expression" dxfId="198" priority="177">
      <formula>COUNTIF($C$5:$Z$31,$C$128)&gt;1</formula>
    </cfRule>
    <cfRule type="expression" dxfId="197" priority="178">
      <formula>COUNTIF($C$5:$Z$31,$C$127)&gt;1</formula>
    </cfRule>
    <cfRule type="expression" dxfId="196" priority="179">
      <formula>COUNTIF($C$5:$Z$31,$C$126)&gt;1</formula>
    </cfRule>
    <cfRule type="expression" dxfId="195" priority="180">
      <formula>COUNTIF($C$5:$Z$31,$C$125)&gt;1</formula>
    </cfRule>
    <cfRule type="expression" dxfId="194" priority="181">
      <formula>COUNTIF($C$5:$Z$31,$C$124)&gt;1</formula>
    </cfRule>
    <cfRule type="expression" dxfId="193" priority="182">
      <formula>COUNTIF($C$5:$Z$31,$C$123)&gt;1</formula>
    </cfRule>
    <cfRule type="expression" dxfId="192" priority="183">
      <formula>COUNTIF($C$5:$Z$31,$C$122)&gt;1</formula>
    </cfRule>
    <cfRule type="expression" dxfId="191" priority="184">
      <formula>COUNTIF($C$5:$Z$31,$C$121)&gt;1</formula>
    </cfRule>
    <cfRule type="expression" dxfId="190" priority="185">
      <formula>COUNTIF($C$5:$Z$31,$C$120)&gt;1</formula>
    </cfRule>
    <cfRule type="expression" dxfId="189" priority="186">
      <formula>COUNTIF($C$5:$Z$31,$C$119)&gt;1</formula>
    </cfRule>
    <cfRule type="expression" dxfId="188" priority="187">
      <formula>COUNTIF($C$5:$Z$31,$C$118)&gt;1</formula>
    </cfRule>
    <cfRule type="expression" dxfId="187" priority="188">
      <formula>COUNTIF($C$5:$Z$31,$C$117)&gt;1</formula>
    </cfRule>
    <cfRule type="expression" dxfId="186" priority="189">
      <formula>COUNTIF($C$5:$Z$31,$C$116)&gt;1</formula>
    </cfRule>
    <cfRule type="expression" dxfId="185" priority="190">
      <formula>COUNTIF($C$5:$Z$31,$C$115)&gt;1</formula>
    </cfRule>
    <cfRule type="expression" dxfId="184" priority="191">
      <formula>COUNTIF($C$5:$Z$31,$C$114)&gt;1</formula>
    </cfRule>
    <cfRule type="expression" dxfId="183" priority="192">
      <formula>COUNTIF($C$5:$Z$31,$C$113)&gt;1</formula>
    </cfRule>
    <cfRule type="expression" dxfId="182" priority="193">
      <formula>COUNTIF($C$5:$Z$31,$C$112)&gt;1</formula>
    </cfRule>
    <cfRule type="expression" dxfId="181" priority="194">
      <formula>COUNTIF($C$5:$Z$31,$C$111)&gt;1</formula>
    </cfRule>
    <cfRule type="expression" dxfId="180" priority="195">
      <formula>COUNTIF($C$5:$Z$31,$C$110)&gt;1</formula>
    </cfRule>
    <cfRule type="expression" dxfId="179" priority="196">
      <formula>COUNTIF($C$5:$Z$31,$C$109)&gt;1</formula>
    </cfRule>
    <cfRule type="expression" dxfId="178" priority="197">
      <formula>COUNTIF($C$5:$Z$31,$C$108)&gt;1</formula>
    </cfRule>
    <cfRule type="expression" dxfId="177" priority="198">
      <formula>COUNTIF($C$5:$Z$31,$C$107)&gt;1</formula>
    </cfRule>
    <cfRule type="expression" dxfId="176" priority="199">
      <formula>COUNTIF($C$5:$Z$31,$C$106)&gt;1</formula>
    </cfRule>
    <cfRule type="expression" dxfId="175" priority="200">
      <formula>COUNTIF($C$5:$Z$31,$C$105)&gt;1</formula>
    </cfRule>
    <cfRule type="expression" dxfId="174" priority="201">
      <formula>COUNTIF($C$5:$Z$31,$C$104)&gt;1</formula>
    </cfRule>
    <cfRule type="expression" dxfId="173" priority="202">
      <formula>COUNTIF($C$5:$Z$31,$C$103)&gt;1</formula>
    </cfRule>
    <cfRule type="expression" dxfId="172" priority="203">
      <formula>COUNTIF($C$5:$Z$31,$C$102)&gt;1</formula>
    </cfRule>
    <cfRule type="expression" dxfId="171" priority="204">
      <formula>COUNTIF($C$5:$Z$31,$C$101)&gt;1</formula>
    </cfRule>
  </conditionalFormatting>
  <conditionalFormatting sqref="N9:O9 D9:E9 I9:J9 N13:O13 I13:J13 D13:E13 X9:Y9 X13:Y13 S13:T13 S9:T9">
    <cfRule type="expression" dxfId="170" priority="138" stopIfTrue="1">
      <formula>COUNTIF($C$5:$Z$31,$C$133)&gt;1</formula>
    </cfRule>
    <cfRule type="expression" dxfId="169" priority="139" stopIfTrue="1">
      <formula>COUNTIF($C$5:$Z$31,$C$132)&gt;1</formula>
    </cfRule>
    <cfRule type="expression" dxfId="168" priority="140" stopIfTrue="1">
      <formula>COUNTIF($C$5:$Z$31,$C$131)&gt;1</formula>
    </cfRule>
    <cfRule type="expression" dxfId="167" priority="141" stopIfTrue="1">
      <formula>COUNTIF($C$5:$Z$31,$C$130)&gt;1</formula>
    </cfRule>
    <cfRule type="expression" dxfId="166" priority="142" stopIfTrue="1">
      <formula>COUNTIF($C$5:$Z$31,$C$129)&gt;1</formula>
    </cfRule>
    <cfRule type="expression" dxfId="165" priority="143" stopIfTrue="1">
      <formula>COUNTIF($C$5:$Z$31,$C$128)&gt;1</formula>
    </cfRule>
    <cfRule type="expression" dxfId="164" priority="144" stopIfTrue="1">
      <formula>COUNTIF($C$5:$Z$31,$C$127)&gt;1</formula>
    </cfRule>
    <cfRule type="expression" dxfId="163" priority="145" stopIfTrue="1">
      <formula>COUNTIF($C$5:$Z$31,$C$126)&gt;1</formula>
    </cfRule>
    <cfRule type="expression" dxfId="162" priority="146" stopIfTrue="1">
      <formula>COUNTIF($C$5:$Z$31,$C$125)&gt;1</formula>
    </cfRule>
    <cfRule type="expression" dxfId="161" priority="147" stopIfTrue="1">
      <formula>COUNTIF($C$5:$Z$31,$C$124)&gt;1</formula>
    </cfRule>
    <cfRule type="expression" dxfId="160" priority="148" stopIfTrue="1">
      <formula>COUNTIF($C$5:$Z$31,$C$123)&gt;1</formula>
    </cfRule>
    <cfRule type="expression" dxfId="159" priority="149" stopIfTrue="1">
      <formula>COUNTIF($C$5:$Z$31,$C$122)&gt;1</formula>
    </cfRule>
    <cfRule type="expression" dxfId="158" priority="150" stopIfTrue="1">
      <formula>COUNTIF($C$5:$Z$31,$C$121)&gt;1</formula>
    </cfRule>
    <cfRule type="expression" dxfId="157" priority="151" stopIfTrue="1">
      <formula>COUNTIF($C$5:$Z$31,$C$120)&gt;1</formula>
    </cfRule>
    <cfRule type="expression" dxfId="156" priority="152" stopIfTrue="1">
      <formula>COUNTIF($C$5:$Z$31,$C$119)&gt;1</formula>
    </cfRule>
    <cfRule type="expression" dxfId="155" priority="153" stopIfTrue="1">
      <formula>COUNTIF($C$5:$Z$31,$C$118)&gt;1</formula>
    </cfRule>
    <cfRule type="expression" dxfId="154" priority="154" stopIfTrue="1">
      <formula>COUNTIF($C$5:$Z$31,$C$117)&gt;1</formula>
    </cfRule>
    <cfRule type="expression" dxfId="153" priority="155" stopIfTrue="1">
      <formula>COUNTIF($C$5:$Z$31,$C$116)&gt;1</formula>
    </cfRule>
    <cfRule type="expression" dxfId="152" priority="156" stopIfTrue="1">
      <formula>COUNTIF($C$5:$Z$31,$C$115)&gt;1</formula>
    </cfRule>
    <cfRule type="expression" dxfId="151" priority="157" stopIfTrue="1">
      <formula>COUNTIF($C$5:$Z$31,$C$114)&gt;1</formula>
    </cfRule>
    <cfRule type="expression" dxfId="150" priority="158" stopIfTrue="1">
      <formula>COUNTIF($C$5:$Z$31,$C$113)&gt;1</formula>
    </cfRule>
    <cfRule type="expression" dxfId="149" priority="159" stopIfTrue="1">
      <formula>COUNTIF($C$5:$Z$31,$C$112)&gt;1</formula>
    </cfRule>
    <cfRule type="expression" dxfId="148" priority="160" stopIfTrue="1">
      <formula>COUNTIF($C$5:$Z$31,$C$111)&gt;1</formula>
    </cfRule>
    <cfRule type="expression" dxfId="147" priority="161" stopIfTrue="1">
      <formula>COUNTIF($C$5:$Z$31,$C$110)&gt;1</formula>
    </cfRule>
    <cfRule type="expression" dxfId="146" priority="162" stopIfTrue="1">
      <formula>COUNTIF($C$5:$Z$31,$C$109)&gt;1</formula>
    </cfRule>
    <cfRule type="expression" dxfId="145" priority="163" stopIfTrue="1">
      <formula>COUNTIF($C$5:$Z$31,$C$108)&gt;1</formula>
    </cfRule>
    <cfRule type="expression" dxfId="144" priority="164" stopIfTrue="1">
      <formula>COUNTIF($C$5:$Z$31,$C$107)&gt;1</formula>
    </cfRule>
    <cfRule type="expression" dxfId="143" priority="165" stopIfTrue="1">
      <formula>COUNTIF($C$5:$Z$31,$C$106)&gt;1</formula>
    </cfRule>
    <cfRule type="expression" dxfId="142" priority="166" stopIfTrue="1">
      <formula>COUNTIF($C$5:$Z$31,$C$105)&gt;1</formula>
    </cfRule>
    <cfRule type="expression" dxfId="141" priority="167" stopIfTrue="1">
      <formula>COUNTIF($C$5:$Z$31,$C$104)&gt;1</formula>
    </cfRule>
    <cfRule type="expression" dxfId="140" priority="168" stopIfTrue="1">
      <formula>COUNTIF($C$5:$Z$31,$C$103)&gt;1</formula>
    </cfRule>
    <cfRule type="expression" dxfId="139" priority="169" stopIfTrue="1">
      <formula>COUNTIF($C$5:$Z$31,$C$102)&gt;1</formula>
    </cfRule>
    <cfRule type="expression" dxfId="138" priority="170" stopIfTrue="1">
      <formula>COUNTIF($C$5:$Z$31,$C$101)&gt;1</formula>
    </cfRule>
    <cfRule type="cellIs" dxfId="137" priority="171" operator="between">
      <formula>0</formula>
      <formula>1500</formula>
    </cfRule>
  </conditionalFormatting>
  <conditionalFormatting sqref="S25:T25 X25:Y25 I17:J17 I21:J21 S21:T21 S17:T17 N17:O17 X21:Y21 N21:O21 X17:Y17">
    <cfRule type="expression" dxfId="136" priority="104" stopIfTrue="1">
      <formula>COUNTIF($C$5:$Z$31,$C$133)&gt;1</formula>
    </cfRule>
    <cfRule type="expression" dxfId="135" priority="105" stopIfTrue="1">
      <formula>COUNTIF($C$5:$Z$31,$C$132)&gt;1</formula>
    </cfRule>
    <cfRule type="expression" dxfId="134" priority="106" stopIfTrue="1">
      <formula>COUNTIF($C$5:$Z$31,$C$131)&gt;1</formula>
    </cfRule>
    <cfRule type="expression" dxfId="133" priority="107" stopIfTrue="1">
      <formula>COUNTIF($C$5:$Z$31,$C$130)&gt;1</formula>
    </cfRule>
    <cfRule type="expression" dxfId="132" priority="108" stopIfTrue="1">
      <formula>COUNTIF($C$5:$Z$31,$C$129)&gt;1</formula>
    </cfRule>
    <cfRule type="expression" dxfId="131" priority="109" stopIfTrue="1">
      <formula>COUNTIF($C$5:$Z$31,$C$128)&gt;1</formula>
    </cfRule>
    <cfRule type="expression" dxfId="130" priority="110" stopIfTrue="1">
      <formula>COUNTIF($C$5:$Z$31,$C$127)&gt;1</formula>
    </cfRule>
    <cfRule type="expression" dxfId="129" priority="111" stopIfTrue="1">
      <formula>COUNTIF($C$5:$Z$31,$C$126)&gt;1</formula>
    </cfRule>
    <cfRule type="expression" dxfId="128" priority="112" stopIfTrue="1">
      <formula>COUNTIF($C$5:$Z$31,$C$125)&gt;1</formula>
    </cfRule>
    <cfRule type="expression" dxfId="127" priority="113" stopIfTrue="1">
      <formula>COUNTIF($C$5:$Z$31,$C$124)&gt;1</formula>
    </cfRule>
    <cfRule type="expression" dxfId="126" priority="114" stopIfTrue="1">
      <formula>COUNTIF($C$5:$Z$31,$C$123)&gt;1</formula>
    </cfRule>
    <cfRule type="expression" dxfId="125" priority="115" stopIfTrue="1">
      <formula>COUNTIF($C$5:$Z$31,$C$122)&gt;1</formula>
    </cfRule>
    <cfRule type="expression" dxfId="124" priority="116" stopIfTrue="1">
      <formula>COUNTIF($C$5:$Z$31,$C$121)&gt;1</formula>
    </cfRule>
    <cfRule type="expression" dxfId="123" priority="117" stopIfTrue="1">
      <formula>COUNTIF($C$5:$Z$31,$C$120)&gt;1</formula>
    </cfRule>
    <cfRule type="expression" dxfId="122" priority="118" stopIfTrue="1">
      <formula>COUNTIF($C$5:$Z$31,$C$119)&gt;1</formula>
    </cfRule>
    <cfRule type="expression" dxfId="121" priority="119" stopIfTrue="1">
      <formula>COUNTIF($C$5:$Z$31,$C$118)&gt;1</formula>
    </cfRule>
    <cfRule type="expression" dxfId="120" priority="120" stopIfTrue="1">
      <formula>COUNTIF($C$5:$Z$31,$C$117)&gt;1</formula>
    </cfRule>
    <cfRule type="expression" dxfId="119" priority="121" stopIfTrue="1">
      <formula>COUNTIF($C$5:$Z$31,$C$116)&gt;1</formula>
    </cfRule>
    <cfRule type="expression" dxfId="118" priority="122" stopIfTrue="1">
      <formula>COUNTIF($C$5:$Z$31,$C$115)&gt;1</formula>
    </cfRule>
    <cfRule type="expression" dxfId="117" priority="123" stopIfTrue="1">
      <formula>COUNTIF($C$5:$Z$31,$C$114)&gt;1</formula>
    </cfRule>
    <cfRule type="expression" dxfId="116" priority="124" stopIfTrue="1">
      <formula>COUNTIF($C$5:$Z$31,$C$113)&gt;1</formula>
    </cfRule>
    <cfRule type="expression" dxfId="115" priority="125" stopIfTrue="1">
      <formula>COUNTIF($C$5:$Z$31,$C$112)&gt;1</formula>
    </cfRule>
    <cfRule type="expression" dxfId="114" priority="126" stopIfTrue="1">
      <formula>COUNTIF($C$5:$Z$31,$C$111)&gt;1</formula>
    </cfRule>
    <cfRule type="expression" dxfId="113" priority="127" stopIfTrue="1">
      <formula>COUNTIF($C$5:$Z$31,$C$110)&gt;1</formula>
    </cfRule>
    <cfRule type="expression" dxfId="112" priority="128" stopIfTrue="1">
      <formula>COUNTIF($C$5:$Z$31,$C$109)&gt;1</formula>
    </cfRule>
    <cfRule type="expression" dxfId="111" priority="129" stopIfTrue="1">
      <formula>COUNTIF($C$5:$Z$31,$C$108)&gt;1</formula>
    </cfRule>
    <cfRule type="expression" dxfId="110" priority="130" stopIfTrue="1">
      <formula>COUNTIF($C$5:$Z$31,$C$107)&gt;1</formula>
    </cfRule>
    <cfRule type="expression" dxfId="109" priority="131" stopIfTrue="1">
      <formula>COUNTIF($C$5:$Z$31,$C$106)&gt;1</formula>
    </cfRule>
    <cfRule type="expression" dxfId="108" priority="132" stopIfTrue="1">
      <formula>COUNTIF($C$5:$Z$31,$C$105)&gt;1</formula>
    </cfRule>
    <cfRule type="expression" dxfId="107" priority="133" stopIfTrue="1">
      <formula>COUNTIF($C$5:$Z$31,$C$104)&gt;1</formula>
    </cfRule>
    <cfRule type="expression" dxfId="106" priority="134" stopIfTrue="1">
      <formula>COUNTIF($C$5:$Z$31,$C$103)&gt;1</formula>
    </cfRule>
    <cfRule type="expression" dxfId="105" priority="135" stopIfTrue="1">
      <formula>COUNTIF($C$5:$Z$31,$C$102)&gt;1</formula>
    </cfRule>
    <cfRule type="expression" dxfId="104" priority="136" stopIfTrue="1">
      <formula>COUNTIF($C$5:$Z$31,$C$101)&gt;1</formula>
    </cfRule>
    <cfRule type="cellIs" dxfId="103" priority="137" operator="between">
      <formula>0</formula>
      <formula>1500</formula>
    </cfRule>
  </conditionalFormatting>
  <conditionalFormatting sqref="N25:O25 S29:T29 X29:Y29">
    <cfRule type="expression" dxfId="102" priority="70" stopIfTrue="1">
      <formula>COUNTIF($C$5:$Z$31,$C$133)&gt;1</formula>
    </cfRule>
    <cfRule type="expression" dxfId="101" priority="71" stopIfTrue="1">
      <formula>COUNTIF($C$5:$Z$31,$C$132)&gt;1</formula>
    </cfRule>
    <cfRule type="expression" dxfId="100" priority="72" stopIfTrue="1">
      <formula>COUNTIF($C$5:$Z$31,$C$131)&gt;1</formula>
    </cfRule>
    <cfRule type="expression" dxfId="99" priority="73" stopIfTrue="1">
      <formula>COUNTIF($C$5:$Z$31,$C$130)&gt;1</formula>
    </cfRule>
    <cfRule type="expression" dxfId="98" priority="74" stopIfTrue="1">
      <formula>COUNTIF($C$5:$Z$31,$C$129)&gt;1</formula>
    </cfRule>
    <cfRule type="expression" dxfId="97" priority="75" stopIfTrue="1">
      <formula>COUNTIF($C$5:$Z$31,$C$128)&gt;1</formula>
    </cfRule>
    <cfRule type="expression" dxfId="96" priority="76" stopIfTrue="1">
      <formula>COUNTIF($C$5:$Z$31,$C$127)&gt;1</formula>
    </cfRule>
    <cfRule type="expression" dxfId="95" priority="77" stopIfTrue="1">
      <formula>COUNTIF($C$5:$Z$31,$C$126)&gt;1</formula>
    </cfRule>
    <cfRule type="expression" dxfId="94" priority="78" stopIfTrue="1">
      <formula>COUNTIF($C$5:$Z$31,$C$125)&gt;1</formula>
    </cfRule>
    <cfRule type="expression" dxfId="93" priority="79" stopIfTrue="1">
      <formula>COUNTIF($C$5:$Z$31,$C$124)&gt;1</formula>
    </cfRule>
    <cfRule type="expression" dxfId="92" priority="80" stopIfTrue="1">
      <formula>COUNTIF($C$5:$Z$31,$C$123)&gt;1</formula>
    </cfRule>
    <cfRule type="expression" dxfId="91" priority="81" stopIfTrue="1">
      <formula>COUNTIF($C$5:$Z$31,$C$122)&gt;1</formula>
    </cfRule>
    <cfRule type="expression" dxfId="90" priority="82" stopIfTrue="1">
      <formula>COUNTIF($C$5:$Z$31,$C$121)&gt;1</formula>
    </cfRule>
    <cfRule type="expression" dxfId="89" priority="83" stopIfTrue="1">
      <formula>COUNTIF($C$5:$Z$31,$C$120)&gt;1</formula>
    </cfRule>
    <cfRule type="expression" dxfId="88" priority="84" stopIfTrue="1">
      <formula>COUNTIF($C$5:$Z$31,$C$119)&gt;1</formula>
    </cfRule>
    <cfRule type="expression" dxfId="87" priority="85" stopIfTrue="1">
      <formula>COUNTIF($C$5:$Z$31,$C$118)&gt;1</formula>
    </cfRule>
    <cfRule type="expression" dxfId="86" priority="86" stopIfTrue="1">
      <formula>COUNTIF($C$5:$Z$31,$C$117)&gt;1</formula>
    </cfRule>
    <cfRule type="expression" dxfId="85" priority="87" stopIfTrue="1">
      <formula>COUNTIF($C$5:$Z$31,$C$116)&gt;1</formula>
    </cfRule>
    <cfRule type="expression" dxfId="84" priority="88" stopIfTrue="1">
      <formula>COUNTIF($C$5:$Z$31,$C$115)&gt;1</formula>
    </cfRule>
    <cfRule type="expression" dxfId="83" priority="89" stopIfTrue="1">
      <formula>COUNTIF($C$5:$Z$31,$C$114)&gt;1</formula>
    </cfRule>
    <cfRule type="expression" dxfId="82" priority="90" stopIfTrue="1">
      <formula>COUNTIF($C$5:$Z$31,$C$113)&gt;1</formula>
    </cfRule>
    <cfRule type="expression" dxfId="81" priority="91" stopIfTrue="1">
      <formula>COUNTIF($C$5:$Z$31,$C$112)&gt;1</formula>
    </cfRule>
    <cfRule type="expression" dxfId="80" priority="92" stopIfTrue="1">
      <formula>COUNTIF($C$5:$Z$31,$C$111)&gt;1</formula>
    </cfRule>
    <cfRule type="expression" dxfId="79" priority="93" stopIfTrue="1">
      <formula>COUNTIF($C$5:$Z$31,$C$110)&gt;1</formula>
    </cfRule>
    <cfRule type="expression" dxfId="78" priority="94" stopIfTrue="1">
      <formula>COUNTIF($C$5:$Z$31,$C$109)&gt;1</formula>
    </cfRule>
    <cfRule type="expression" dxfId="77" priority="95" stopIfTrue="1">
      <formula>COUNTIF($C$5:$Z$31,$C$108)&gt;1</formula>
    </cfRule>
    <cfRule type="expression" dxfId="76" priority="96" stopIfTrue="1">
      <formula>COUNTIF($C$5:$Z$31,$C$107)&gt;1</formula>
    </cfRule>
    <cfRule type="expression" dxfId="75" priority="97" stopIfTrue="1">
      <formula>COUNTIF($C$5:$Z$31,$C$106)&gt;1</formula>
    </cfRule>
    <cfRule type="expression" dxfId="74" priority="98" stopIfTrue="1">
      <formula>COUNTIF($C$5:$Z$31,$C$105)&gt;1</formula>
    </cfRule>
    <cfRule type="expression" dxfId="73" priority="99" stopIfTrue="1">
      <formula>COUNTIF($C$5:$Z$31,$C$104)&gt;1</formula>
    </cfRule>
    <cfRule type="expression" dxfId="72" priority="100" stopIfTrue="1">
      <formula>COUNTIF($C$5:$Z$31,$C$103)&gt;1</formula>
    </cfRule>
    <cfRule type="expression" dxfId="71" priority="101" stopIfTrue="1">
      <formula>COUNTIF($C$5:$Z$31,$C$102)&gt;1</formula>
    </cfRule>
    <cfRule type="expression" dxfId="70" priority="102" stopIfTrue="1">
      <formula>COUNTIF($C$5:$Z$31,$C$101)&gt;1</formula>
    </cfRule>
    <cfRule type="cellIs" dxfId="69" priority="103" operator="between">
      <formula>0</formula>
      <formula>1500</formula>
    </cfRule>
  </conditionalFormatting>
  <conditionalFormatting sqref="AG46:AG56">
    <cfRule type="cellIs" dxfId="68" priority="67" stopIfTrue="1" operator="between">
      <formula>0</formula>
      <formula>200</formula>
    </cfRule>
    <cfRule type="cellIs" dxfId="67" priority="68" stopIfTrue="1" operator="between">
      <formula>200</formula>
      <formula>251</formula>
    </cfRule>
    <cfRule type="cellIs" dxfId="66" priority="69" stopIfTrue="1" operator="greaterThan">
      <formula>251</formula>
    </cfRule>
  </conditionalFormatting>
  <conditionalFormatting sqref="D87:D92">
    <cfRule type="cellIs" dxfId="65" priority="64" operator="equal">
      <formula>"GL"</formula>
    </cfRule>
    <cfRule type="cellIs" dxfId="64" priority="65" operator="equal">
      <formula>"VE"</formula>
    </cfRule>
    <cfRule type="cellIs" dxfId="63" priority="66" operator="equal">
      <formula>"AT"</formula>
    </cfRule>
  </conditionalFormatting>
  <conditionalFormatting sqref="I87:I92">
    <cfRule type="cellIs" dxfId="62" priority="61" operator="equal">
      <formula>"GL"</formula>
    </cfRule>
    <cfRule type="cellIs" dxfId="61" priority="62" operator="equal">
      <formula>"VE"</formula>
    </cfRule>
    <cfRule type="cellIs" dxfId="60" priority="63" operator="equal">
      <formula>"AT"</formula>
    </cfRule>
  </conditionalFormatting>
  <conditionalFormatting sqref="N87:N92">
    <cfRule type="cellIs" dxfId="59" priority="58" operator="equal">
      <formula>"GL"</formula>
    </cfRule>
    <cfRule type="cellIs" dxfId="58" priority="59" operator="equal">
      <formula>"VE"</formula>
    </cfRule>
    <cfRule type="cellIs" dxfId="57" priority="60" operator="equal">
      <formula>"AT"</formula>
    </cfRule>
  </conditionalFormatting>
  <conditionalFormatting sqref="S87:S92">
    <cfRule type="cellIs" dxfId="56" priority="55" operator="equal">
      <formula>"GL"</formula>
    </cfRule>
    <cfRule type="cellIs" dxfId="55" priority="56" operator="equal">
      <formula>"VE"</formula>
    </cfRule>
    <cfRule type="cellIs" dxfId="54" priority="57" operator="equal">
      <formula>"AT"</formula>
    </cfRule>
  </conditionalFormatting>
  <conditionalFormatting sqref="X87:X92">
    <cfRule type="cellIs" dxfId="53" priority="52" operator="equal">
      <formula>"GL"</formula>
    </cfRule>
    <cfRule type="cellIs" dxfId="52" priority="53" operator="equal">
      <formula>"VE"</formula>
    </cfRule>
    <cfRule type="cellIs" dxfId="51" priority="54" operator="equal">
      <formula>"AT"</formula>
    </cfRule>
  </conditionalFormatting>
  <conditionalFormatting sqref="AC87:AC92">
    <cfRule type="cellIs" dxfId="50" priority="49" operator="equal">
      <formula>"GL"</formula>
    </cfRule>
    <cfRule type="cellIs" dxfId="49" priority="50" operator="equal">
      <formula>"VE"</formula>
    </cfRule>
    <cfRule type="cellIs" dxfId="48" priority="51" operator="equal">
      <formula>"AT"</formula>
    </cfRule>
  </conditionalFormatting>
  <conditionalFormatting sqref="H87:H92">
    <cfRule type="expression" dxfId="47" priority="44">
      <formula>AND(I87="B")</formula>
    </cfRule>
    <cfRule type="expression" dxfId="46" priority="45">
      <formula>AND(I87="g")</formula>
    </cfRule>
    <cfRule type="expression" dxfId="45" priority="46">
      <formula>AND(I87="t")</formula>
    </cfRule>
    <cfRule type="expression" dxfId="44" priority="47">
      <formula>AND(I87="L")</formula>
    </cfRule>
    <cfRule type="expression" dxfId="43" priority="48">
      <formula>AND(I87="N")</formula>
    </cfRule>
  </conditionalFormatting>
  <conditionalFormatting sqref="M87:M92">
    <cfRule type="expression" dxfId="42" priority="39">
      <formula>AND(N87="B")</formula>
    </cfRule>
    <cfRule type="expression" dxfId="41" priority="40">
      <formula>AND(N87="g")</formula>
    </cfRule>
    <cfRule type="expression" dxfId="40" priority="41">
      <formula>AND(N87="t")</formula>
    </cfRule>
    <cfRule type="expression" dxfId="39" priority="42">
      <formula>AND(N87="L")</formula>
    </cfRule>
    <cfRule type="expression" dxfId="38" priority="43">
      <formula>AND(N87="N")</formula>
    </cfRule>
  </conditionalFormatting>
  <conditionalFormatting sqref="R87:R92">
    <cfRule type="expression" dxfId="37" priority="34">
      <formula>AND(S87="B")</formula>
    </cfRule>
    <cfRule type="expression" dxfId="36" priority="35">
      <formula>AND(S87="g")</formula>
    </cfRule>
    <cfRule type="expression" dxfId="35" priority="36">
      <formula>AND(S87="t")</formula>
    </cfRule>
    <cfRule type="expression" dxfId="34" priority="37">
      <formula>AND(S87="L")</formula>
    </cfRule>
    <cfRule type="expression" dxfId="33" priority="38">
      <formula>AND(S87="N")</formula>
    </cfRule>
  </conditionalFormatting>
  <conditionalFormatting sqref="W87:W92">
    <cfRule type="expression" dxfId="32" priority="29">
      <formula>AND(X87="B")</formula>
    </cfRule>
    <cfRule type="expression" dxfId="31" priority="30">
      <formula>AND(X87="g")</formula>
    </cfRule>
    <cfRule type="expression" dxfId="30" priority="31">
      <formula>AND(X87="t")</formula>
    </cfRule>
    <cfRule type="expression" dxfId="29" priority="32">
      <formula>AND(X87="L")</formula>
    </cfRule>
    <cfRule type="expression" dxfId="28" priority="33">
      <formula>AND(X87="N")</formula>
    </cfRule>
  </conditionalFormatting>
  <conditionalFormatting sqref="AB87:AB89">
    <cfRule type="expression" dxfId="27" priority="24">
      <formula>AND(AC87="B")</formula>
    </cfRule>
    <cfRule type="expression" dxfId="26" priority="25">
      <formula>AND(AC87="g")</formula>
    </cfRule>
    <cfRule type="expression" dxfId="25" priority="26">
      <formula>AND(AC87="t")</formula>
    </cfRule>
    <cfRule type="expression" dxfId="24" priority="27">
      <formula>AND(AC87="L")</formula>
    </cfRule>
    <cfRule type="expression" dxfId="23" priority="28">
      <formula>AND(AC87="N")</formula>
    </cfRule>
  </conditionalFormatting>
  <conditionalFormatting sqref="E87:E92">
    <cfRule type="cellIs" dxfId="22" priority="21" operator="equal">
      <formula>"GL"</formula>
    </cfRule>
    <cfRule type="cellIs" dxfId="21" priority="22" operator="equal">
      <formula>"VE"</formula>
    </cfRule>
    <cfRule type="cellIs" dxfId="20" priority="23" operator="equal">
      <formula>"AT"</formula>
    </cfRule>
  </conditionalFormatting>
  <conditionalFormatting sqref="J87:J92">
    <cfRule type="cellIs" dxfId="19" priority="18" operator="equal">
      <formula>"GL"</formula>
    </cfRule>
    <cfRule type="cellIs" dxfId="18" priority="19" operator="equal">
      <formula>"VE"</formula>
    </cfRule>
    <cfRule type="cellIs" dxfId="17" priority="20" operator="equal">
      <formula>"AT"</formula>
    </cfRule>
  </conditionalFormatting>
  <conditionalFormatting sqref="O87:O92">
    <cfRule type="cellIs" dxfId="16" priority="15" operator="equal">
      <formula>"GL"</formula>
    </cfRule>
    <cfRule type="cellIs" dxfId="15" priority="16" operator="equal">
      <formula>"VE"</formula>
    </cfRule>
    <cfRule type="cellIs" dxfId="14" priority="17" operator="equal">
      <formula>"AT"</formula>
    </cfRule>
  </conditionalFormatting>
  <conditionalFormatting sqref="T87:T92">
    <cfRule type="cellIs" dxfId="13" priority="12" operator="equal">
      <formula>"GL"</formula>
    </cfRule>
    <cfRule type="cellIs" dxfId="12" priority="13" operator="equal">
      <formula>"VE"</formula>
    </cfRule>
    <cfRule type="cellIs" dxfId="11" priority="14" operator="equal">
      <formula>"AT"</formula>
    </cfRule>
  </conditionalFormatting>
  <conditionalFormatting sqref="Y87:Y92">
    <cfRule type="cellIs" dxfId="10" priority="9" operator="equal">
      <formula>"GL"</formula>
    </cfRule>
    <cfRule type="cellIs" dxfId="9" priority="10" operator="equal">
      <formula>"VE"</formula>
    </cfRule>
    <cfRule type="cellIs" dxfId="8" priority="11" operator="equal">
      <formula>"AT"</formula>
    </cfRule>
  </conditionalFormatting>
  <conditionalFormatting sqref="AD87:AD92">
    <cfRule type="cellIs" dxfId="7" priority="6" operator="equal">
      <formula>"GL"</formula>
    </cfRule>
    <cfRule type="cellIs" dxfId="6" priority="7" operator="equal">
      <formula>"VE"</formula>
    </cfRule>
    <cfRule type="cellIs" dxfId="5" priority="8" operator="equal">
      <formula>"AT"</formula>
    </cfRule>
  </conditionalFormatting>
  <conditionalFormatting sqref="C87:C92">
    <cfRule type="expression" dxfId="4" priority="1">
      <formula>AND(D87="B")</formula>
    </cfRule>
    <cfRule type="expression" dxfId="3" priority="2">
      <formula>AND(D87="g")</formula>
    </cfRule>
    <cfRule type="expression" dxfId="2" priority="3">
      <formula>AND(D87="t")</formula>
    </cfRule>
    <cfRule type="expression" dxfId="1" priority="4">
      <formula>AND(D87="L")</formula>
    </cfRule>
    <cfRule type="expression" dxfId="0" priority="5">
      <formula>AND(D87="N")</formula>
    </cfRule>
  </conditionalFormatting>
  <pageMargins left="0.78740157480314965" right="0.78740157480314965" top="0.98425196850393704" bottom="0.98425196850393704" header="0.51181102362204722" footer="0.51181102362204722"/>
  <pageSetup paperSize="9" scale="8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Semaine_P3">
                <anchor moveWithCells="1" sizeWithCells="1">
                  <from>
                    <xdr:col>26</xdr:col>
                    <xdr:colOff>276225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F9D249F7E01C4C82161EE729498764" ma:contentTypeVersion="4" ma:contentTypeDescription="Crée un document." ma:contentTypeScope="" ma:versionID="2b1f020c59d5f3366833c02a9786099c">
  <xsd:schema xmlns:xsd="http://www.w3.org/2001/XMLSchema" xmlns:xs="http://www.w3.org/2001/XMLSchema" xmlns:p="http://schemas.microsoft.com/office/2006/metadata/properties" xmlns:ns2="af0ef186-448b-4d0f-8690-ebe99e8048b7" targetNamespace="http://schemas.microsoft.com/office/2006/metadata/properties" ma:root="true" ma:fieldsID="76e1ce56fd5898866a5e546ae43b271f" ns2:_="">
    <xsd:import namespace="af0ef186-448b-4d0f-8690-ebe99e804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0ef186-448b-4d0f-8690-ebe99e804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512E5D6-EF92-4488-B790-CD6BCF7B96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D54D0A-DCFF-4C1D-894B-7203D6DDFB0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40347A-4A88-47E4-A54E-FDB41723EC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0ef186-448b-4d0f-8690-ebe99e804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61</vt:i4>
      </vt:variant>
    </vt:vector>
  </HeadingPairs>
  <TitlesOfParts>
    <vt:vector size="110" baseType="lpstr">
      <vt:lpstr>Semaine P1 30</vt:lpstr>
      <vt:lpstr>Samedi S1</vt:lpstr>
      <vt:lpstr>Dimanche D1</vt:lpstr>
      <vt:lpstr>Semaine P2</vt:lpstr>
      <vt:lpstr>Semaine P3</vt:lpstr>
      <vt:lpstr>Semaine P4</vt:lpstr>
      <vt:lpstr>Semaine P5</vt:lpstr>
      <vt:lpstr>Semaine P6</vt:lpstr>
      <vt:lpstr>Samedi S2</vt:lpstr>
      <vt:lpstr>Samedi S3</vt:lpstr>
      <vt:lpstr>Samedi S6</vt:lpstr>
      <vt:lpstr>Dimanche D2</vt:lpstr>
      <vt:lpstr>Dimanche D3</vt:lpstr>
      <vt:lpstr>Dimanche D4</vt:lpstr>
      <vt:lpstr>Dimanche D6</vt:lpstr>
      <vt:lpstr>Samedi S1 old</vt:lpstr>
      <vt:lpstr>Samedi S2 old</vt:lpstr>
      <vt:lpstr>Dimanche D1 old</vt:lpstr>
      <vt:lpstr>Dimanche D3 old</vt:lpstr>
      <vt:lpstr>Sortie semaine P1 30</vt:lpstr>
      <vt:lpstr>Sortie semaine P2</vt:lpstr>
      <vt:lpstr>Sortie semaine P3</vt:lpstr>
      <vt:lpstr>Semaine P4 normal</vt:lpstr>
      <vt:lpstr>Sortie semaine P4</vt:lpstr>
      <vt:lpstr>Sortie semaine P5</vt:lpstr>
      <vt:lpstr>Sortie semaine P6</vt:lpstr>
      <vt:lpstr>Sortie samedi S1</vt:lpstr>
      <vt:lpstr>Sortie samedi S2</vt:lpstr>
      <vt:lpstr>Sortie samedi S1 old</vt:lpstr>
      <vt:lpstr>Sortie samedi S3</vt:lpstr>
      <vt:lpstr>Sortie samedi S2 Old</vt:lpstr>
      <vt:lpstr>Sortie samedi S6</vt:lpstr>
      <vt:lpstr>Greve</vt:lpstr>
      <vt:lpstr>Sortie semaine P1 30 old</vt:lpstr>
      <vt:lpstr>Semaine P1 30 old</vt:lpstr>
      <vt:lpstr>Sortie greve</vt:lpstr>
      <vt:lpstr>Sortie semaine P3old</vt:lpstr>
      <vt:lpstr>Semaine P3old</vt:lpstr>
      <vt:lpstr>Sortie Dimanche D1</vt:lpstr>
      <vt:lpstr>Sortie Dimanche D2</vt:lpstr>
      <vt:lpstr>Sortie Dimanche D3</vt:lpstr>
      <vt:lpstr>Sortie Dimanche D4</vt:lpstr>
      <vt:lpstr>Sortie Dimanche D6</vt:lpstr>
      <vt:lpstr>Sortie Dimanche D1 old</vt:lpstr>
      <vt:lpstr>Sortie Dimanche D3 OLD</vt:lpstr>
      <vt:lpstr>AffTram</vt:lpstr>
      <vt:lpstr>Semaine P1 29</vt:lpstr>
      <vt:lpstr>Sortie semaine P1 29</vt:lpstr>
      <vt:lpstr>Semaine P3 VS</vt:lpstr>
      <vt:lpstr>'Semaine P1 29'!RentréeJ1</vt:lpstr>
      <vt:lpstr>'Semaine P1 29'!RentréeP1J</vt:lpstr>
      <vt:lpstr>'Semaine P2'!RentréeP2</vt:lpstr>
      <vt:lpstr>'Semaine P3 VS'!RentréeP3</vt:lpstr>
      <vt:lpstr>Tableau_P3</vt:lpstr>
      <vt:lpstr>'Samedi S2'!Tableau_S2</vt:lpstr>
      <vt:lpstr>Tableau_S2</vt:lpstr>
      <vt:lpstr>'Semaine P2'!TableauP2</vt:lpstr>
      <vt:lpstr>'Semaine P3 VS'!TableauP3</vt:lpstr>
      <vt:lpstr>'Semaine P4 normal'!TableauP4</vt:lpstr>
      <vt:lpstr>TableauP4</vt:lpstr>
      <vt:lpstr>'Semaine P6'!TableauP5</vt:lpstr>
      <vt:lpstr>TableauP5</vt:lpstr>
      <vt:lpstr>AffTram!Zone_d_impression</vt:lpstr>
      <vt:lpstr>'Dimanche D1'!Zone_d_impression</vt:lpstr>
      <vt:lpstr>'Dimanche D1 old'!Zone_d_impression</vt:lpstr>
      <vt:lpstr>'Dimanche D2'!Zone_d_impression</vt:lpstr>
      <vt:lpstr>'Dimanche D3'!Zone_d_impression</vt:lpstr>
      <vt:lpstr>'Dimanche D3 old'!Zone_d_impression</vt:lpstr>
      <vt:lpstr>'Dimanche D4'!Zone_d_impression</vt:lpstr>
      <vt:lpstr>'Dimanche D6'!Zone_d_impression</vt:lpstr>
      <vt:lpstr>'Samedi S1'!Zone_d_impression</vt:lpstr>
      <vt:lpstr>'Samedi S1 old'!Zone_d_impression</vt:lpstr>
      <vt:lpstr>'Samedi S2'!Zone_d_impression</vt:lpstr>
      <vt:lpstr>'Samedi S2 old'!Zone_d_impression</vt:lpstr>
      <vt:lpstr>'Samedi S3'!Zone_d_impression</vt:lpstr>
      <vt:lpstr>'Samedi S6'!Zone_d_impression</vt:lpstr>
      <vt:lpstr>'Semaine P1 29'!Zone_d_impression</vt:lpstr>
      <vt:lpstr>'Semaine P1 30'!Zone_d_impression</vt:lpstr>
      <vt:lpstr>'Semaine P1 30 old'!Zone_d_impression</vt:lpstr>
      <vt:lpstr>'Semaine P2'!Zone_d_impression</vt:lpstr>
      <vt:lpstr>'Semaine P3'!Zone_d_impression</vt:lpstr>
      <vt:lpstr>'Semaine P3 VS'!Zone_d_impression</vt:lpstr>
      <vt:lpstr>'Semaine P3old'!Zone_d_impression</vt:lpstr>
      <vt:lpstr>'Semaine P4'!Zone_d_impression</vt:lpstr>
      <vt:lpstr>'Semaine P4 normal'!Zone_d_impression</vt:lpstr>
      <vt:lpstr>'Semaine P5'!Zone_d_impression</vt:lpstr>
      <vt:lpstr>'Semaine P6'!Zone_d_impression</vt:lpstr>
      <vt:lpstr>'Sortie Dimanche D1'!Zone_d_impression</vt:lpstr>
      <vt:lpstr>'Sortie Dimanche D1 old'!Zone_d_impression</vt:lpstr>
      <vt:lpstr>'Sortie Dimanche D2'!Zone_d_impression</vt:lpstr>
      <vt:lpstr>'Sortie Dimanche D3'!Zone_d_impression</vt:lpstr>
      <vt:lpstr>'Sortie Dimanche D3 OLD'!Zone_d_impression</vt:lpstr>
      <vt:lpstr>'Sortie Dimanche D4'!Zone_d_impression</vt:lpstr>
      <vt:lpstr>'Sortie Dimanche D6'!Zone_d_impression</vt:lpstr>
      <vt:lpstr>'Sortie greve'!Zone_d_impression</vt:lpstr>
      <vt:lpstr>'Sortie samedi S1'!Zone_d_impression</vt:lpstr>
      <vt:lpstr>'Sortie samedi S1 old'!Zone_d_impression</vt:lpstr>
      <vt:lpstr>'Sortie samedi S2'!Zone_d_impression</vt:lpstr>
      <vt:lpstr>'Sortie samedi S2 Old'!Zone_d_impression</vt:lpstr>
      <vt:lpstr>'Sortie samedi S3'!Zone_d_impression</vt:lpstr>
      <vt:lpstr>'Sortie samedi S6'!Zone_d_impression</vt:lpstr>
      <vt:lpstr>'Sortie semaine P1 29'!Zone_d_impression</vt:lpstr>
      <vt:lpstr>'Sortie semaine P1 30'!Zone_d_impression</vt:lpstr>
      <vt:lpstr>'Sortie semaine P1 30 old'!Zone_d_impression</vt:lpstr>
      <vt:lpstr>'Sortie semaine P2'!Zone_d_impression</vt:lpstr>
      <vt:lpstr>'Sortie semaine P3'!Zone_d_impression</vt:lpstr>
      <vt:lpstr>'Sortie semaine P3old'!Zone_d_impression</vt:lpstr>
      <vt:lpstr>'Sortie semaine P4'!Zone_d_impression</vt:lpstr>
      <vt:lpstr>'Sortie semaine P5'!Zone_d_impression</vt:lpstr>
      <vt:lpstr>'Sortie semaine P6'!Zone_d_impression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GMR</dc:creator>
  <cp:keywords/>
  <dc:description/>
  <cp:lastModifiedBy>Justin Guechi</cp:lastModifiedBy>
  <cp:revision/>
  <dcterms:created xsi:type="dcterms:W3CDTF">2011-10-17T13:31:50Z</dcterms:created>
  <dcterms:modified xsi:type="dcterms:W3CDTF">2024-11-17T12:12:18Z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0x010100D2F9D249F7E01C4C82161EE729498764</vt:lpwstr>
  </property>
</Properties>
</file>