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Portfolio\Project1\"/>
    </mc:Choice>
  </mc:AlternateContent>
  <xr:revisionPtr revIDLastSave="0" documentId="13_ncr:1_{DAFB6CD0-81E0-4D71-AC44-A9E83B0B213F}" xr6:coauthVersionLast="47" xr6:coauthVersionMax="47" xr10:uidLastSave="{00000000-0000-0000-0000-000000000000}"/>
  <bookViews>
    <workbookView xWindow="-120" yWindow="-120" windowWidth="29040" windowHeight="15840" xr2:uid="{743B2F1D-F791-4AB5-97A6-398A717707D2}"/>
  </bookViews>
  <sheets>
    <sheet name="DashBoard" sheetId="6" r:id="rId1"/>
    <sheet name="DataSet" sheetId="1" r:id="rId2"/>
    <sheet name="PivotTable" sheetId="2" r:id="rId3"/>
    <sheet name="TotalByDayBar" sheetId="3" r:id="rId4"/>
    <sheet name="HoursPerDay" sheetId="11" r:id="rId5"/>
    <sheet name="HourlyByDayBar" sheetId="4" r:id="rId6"/>
    <sheet name="Top5Bar" sheetId="5" r:id="rId7"/>
    <sheet name="TotalEarningsSum" sheetId="7" r:id="rId8"/>
    <sheet name="TotalMiles" sheetId="10" r:id="rId9"/>
  </sheets>
  <definedNames>
    <definedName name="NativeTimeline_Date">#N/A</definedName>
    <definedName name="Slicer_Day_of_Week">#N/A</definedName>
  </definedNames>
  <calcPr calcId="191029"/>
  <pivotCaches>
    <pivotCache cacheId="8"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1" i="1" l="1"/>
  <c r="I41" i="1" s="1"/>
  <c r="F42" i="1"/>
  <c r="I42" i="1" s="1"/>
  <c r="F43" i="1"/>
  <c r="I43" i="1" s="1"/>
  <c r="F44" i="1"/>
  <c r="I44" i="1" s="1"/>
  <c r="J41" i="1"/>
  <c r="F38" i="1"/>
  <c r="J38" i="1" s="1"/>
  <c r="F39" i="1"/>
  <c r="J39" i="1" s="1"/>
  <c r="F40" i="1"/>
  <c r="I40" i="1" s="1"/>
  <c r="F32" i="1"/>
  <c r="I32" i="1" s="1"/>
  <c r="F33" i="1"/>
  <c r="I33" i="1" s="1"/>
  <c r="F34" i="1"/>
  <c r="I34" i="1" s="1"/>
  <c r="F35" i="1"/>
  <c r="J35" i="1" s="1"/>
  <c r="F36" i="1"/>
  <c r="I36" i="1" s="1"/>
  <c r="F37" i="1"/>
  <c r="I37" i="1" s="1"/>
  <c r="F26" i="1"/>
  <c r="I26" i="1" s="1"/>
  <c r="F27" i="1"/>
  <c r="I27" i="1" s="1"/>
  <c r="F28" i="1"/>
  <c r="I28" i="1" s="1"/>
  <c r="F29" i="1"/>
  <c r="J29" i="1" s="1"/>
  <c r="F30" i="1"/>
  <c r="I30" i="1" s="1"/>
  <c r="F31" i="1"/>
  <c r="I31" i="1" s="1"/>
  <c r="F13" i="1"/>
  <c r="J13" i="1" s="1"/>
  <c r="O4" i="1"/>
  <c r="F24" i="1"/>
  <c r="I24" i="1" s="1"/>
  <c r="F25" i="1"/>
  <c r="I25" i="1" s="1"/>
  <c r="F19" i="1"/>
  <c r="I19" i="1" s="1"/>
  <c r="F20" i="1"/>
  <c r="I20" i="1" s="1"/>
  <c r="F21" i="1"/>
  <c r="I21" i="1" s="1"/>
  <c r="F22" i="1"/>
  <c r="I22" i="1" s="1"/>
  <c r="F23" i="1"/>
  <c r="I23" i="1" s="1"/>
  <c r="F18" i="1"/>
  <c r="J18" i="1" s="1"/>
  <c r="F17" i="1"/>
  <c r="J17" i="1" s="1"/>
  <c r="F16" i="1"/>
  <c r="I16" i="1" s="1"/>
  <c r="F15" i="1"/>
  <c r="J15" i="1" s="1"/>
  <c r="F14" i="1"/>
  <c r="J14" i="1" s="1"/>
  <c r="F12" i="1"/>
  <c r="I12" i="1" s="1"/>
  <c r="F11" i="1"/>
  <c r="J11" i="1" s="1"/>
  <c r="F10" i="1"/>
  <c r="J10" i="1" s="1"/>
  <c r="F9" i="1"/>
  <c r="J9" i="1" s="1"/>
  <c r="F8" i="1"/>
  <c r="J8" i="1" s="1"/>
  <c r="F7" i="1"/>
  <c r="I7" i="1" s="1"/>
  <c r="F6" i="1"/>
  <c r="J6" i="1" s="1"/>
  <c r="F5" i="1"/>
  <c r="J5" i="1" s="1"/>
  <c r="F4" i="1"/>
  <c r="I4" i="1" s="1"/>
  <c r="F3" i="1"/>
  <c r="J3" i="1" s="1"/>
  <c r="F2" i="1"/>
  <c r="J2" i="1" s="1"/>
  <c r="D9" i="10"/>
  <c r="D9" i="7"/>
  <c r="J44" i="1" l="1"/>
  <c r="J42" i="1"/>
  <c r="J43" i="1"/>
  <c r="J40" i="1"/>
  <c r="I39" i="1"/>
  <c r="J34" i="1"/>
  <c r="J32" i="1"/>
  <c r="I38" i="1"/>
  <c r="J26" i="1"/>
  <c r="J36" i="1"/>
  <c r="J33" i="1"/>
  <c r="J37" i="1"/>
  <c r="I35" i="1"/>
  <c r="J31" i="1"/>
  <c r="J30" i="1"/>
  <c r="I29" i="1"/>
  <c r="J23" i="1"/>
  <c r="J28" i="1"/>
  <c r="J27" i="1"/>
  <c r="J20" i="1"/>
  <c r="J21" i="1"/>
  <c r="J22" i="1"/>
  <c r="J19" i="1"/>
  <c r="J25" i="1"/>
  <c r="J24" i="1"/>
  <c r="J16" i="1"/>
  <c r="M4" i="1"/>
  <c r="I11" i="1"/>
  <c r="J7" i="1"/>
  <c r="J12" i="1"/>
  <c r="I15" i="1"/>
  <c r="J4" i="1"/>
  <c r="I5" i="1"/>
  <c r="I9" i="1"/>
  <c r="I13" i="1"/>
  <c r="I17" i="1"/>
  <c r="I3" i="1"/>
  <c r="I8" i="1"/>
  <c r="I2" i="1"/>
  <c r="I6" i="1"/>
  <c r="I10" i="1"/>
  <c r="I14" i="1"/>
  <c r="I18" i="1"/>
</calcChain>
</file>

<file path=xl/sharedStrings.xml><?xml version="1.0" encoding="utf-8"?>
<sst xmlns="http://schemas.openxmlformats.org/spreadsheetml/2006/main" count="244" uniqueCount="73">
  <si>
    <t>Date</t>
  </si>
  <si>
    <t>Day of Week</t>
  </si>
  <si>
    <t>DD Earning</t>
  </si>
  <si>
    <t>UE Earnings</t>
  </si>
  <si>
    <t>Total Earnings</t>
  </si>
  <si>
    <t>Time Spent Working (Hours)</t>
  </si>
  <si>
    <t>Miles Driven</t>
  </si>
  <si>
    <t>Hourly Pay</t>
  </si>
  <si>
    <t>Monday</t>
  </si>
  <si>
    <t>Tuesday</t>
  </si>
  <si>
    <t>Wednesday</t>
  </si>
  <si>
    <t>Thursday</t>
  </si>
  <si>
    <t>Friday</t>
  </si>
  <si>
    <t>Saturday</t>
  </si>
  <si>
    <t>Sunday</t>
  </si>
  <si>
    <t>Dollars per Mile</t>
  </si>
  <si>
    <t>Row Labels</t>
  </si>
  <si>
    <t>Grand Total</t>
  </si>
  <si>
    <t>Sum of Total Earnings</t>
  </si>
  <si>
    <t>Sum of DD Earning</t>
  </si>
  <si>
    <t>Sum of UE Earnings</t>
  </si>
  <si>
    <t>Average of Hourly Pay</t>
  </si>
  <si>
    <t>Total Miles Driven</t>
  </si>
  <si>
    <t>TOTAL</t>
  </si>
  <si>
    <t>Sum of Miles Driven</t>
  </si>
  <si>
    <t>Sum of Time Spent Working (Hours)</t>
  </si>
  <si>
    <t>Aug</t>
  </si>
  <si>
    <t>7-Aug</t>
  </si>
  <si>
    <t>8-Aug</t>
  </si>
  <si>
    <t>9-Aug</t>
  </si>
  <si>
    <t>11-Aug</t>
  </si>
  <si>
    <t>12-Aug</t>
  </si>
  <si>
    <t>13-Aug</t>
  </si>
  <si>
    <t>14-Aug</t>
  </si>
  <si>
    <t>15-Aug</t>
  </si>
  <si>
    <t>17-Aug</t>
  </si>
  <si>
    <t>18-Aug</t>
  </si>
  <si>
    <t>19-Aug</t>
  </si>
  <si>
    <t>20-Aug</t>
  </si>
  <si>
    <t>23-Aug</t>
  </si>
  <si>
    <t>24-Aug</t>
  </si>
  <si>
    <t>25-Aug</t>
  </si>
  <si>
    <t>26-Aug</t>
  </si>
  <si>
    <t>27-Aug</t>
  </si>
  <si>
    <t>28-Aug</t>
  </si>
  <si>
    <t>29-Aug</t>
  </si>
  <si>
    <t>30-Aug</t>
  </si>
  <si>
    <t>31-Aug</t>
  </si>
  <si>
    <t>Sep</t>
  </si>
  <si>
    <t>1-Sep</t>
  </si>
  <si>
    <t>2-Sep</t>
  </si>
  <si>
    <t>3-Sep</t>
  </si>
  <si>
    <t>DayNum</t>
  </si>
  <si>
    <t>4-Sep</t>
  </si>
  <si>
    <t>5-Sep</t>
  </si>
  <si>
    <t>7-Sep</t>
  </si>
  <si>
    <t>8-Sep</t>
  </si>
  <si>
    <t>10-Sep</t>
  </si>
  <si>
    <t>11-Sep</t>
  </si>
  <si>
    <t>12-Sep</t>
  </si>
  <si>
    <t>13-Sep</t>
  </si>
  <si>
    <t>14-Sep</t>
  </si>
  <si>
    <t>15-Sep</t>
  </si>
  <si>
    <t>16-Sep</t>
  </si>
  <si>
    <t>17-Sep</t>
  </si>
  <si>
    <t>18-Sep</t>
  </si>
  <si>
    <t>22-Sep</t>
  </si>
  <si>
    <t>23-Sep</t>
  </si>
  <si>
    <t>28-Sep</t>
  </si>
  <si>
    <t>29-Sep</t>
  </si>
  <si>
    <t>30-Sep</t>
  </si>
  <si>
    <t>Oct</t>
  </si>
  <si>
    <t>1-Oct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</si>
</sst>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409]#,##0.0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0070C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8">
    <xf numFmtId="0" fontId="0" fillId="0" borderId="0" xfId="0"/>
    <xf numFmtId="0" fontId="1" fillId="0" borderId="0" xfId="0" applyFont="1"/>
    <xf numFmtId="164" fontId="1" fillId="0" borderId="0" xfId="0" applyNumberFormat="1" applyFont="1"/>
    <xf numFmtId="14" fontId="0" fillId="0" borderId="0" xfId="0" applyNumberFormat="1"/>
    <xf numFmtId="164" fontId="0" fillId="0" borderId="0" xfId="0" applyNumberFormat="1"/>
    <xf numFmtId="2"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1" fillId="2" borderId="0" xfId="0" applyFont="1" applyFill="1"/>
    <xf numFmtId="44" fontId="0" fillId="0" borderId="0" xfId="1" applyFont="1"/>
    <xf numFmtId="14" fontId="0" fillId="0" borderId="0" xfId="0" applyNumberFormat="1" applyAlignment="1">
      <alignment horizontal="left" indent="1"/>
    </xf>
    <xf numFmtId="14" fontId="0" fillId="0" borderId="0" xfId="0" applyNumberFormat="1" applyAlignment="1">
      <alignment horizontal="left"/>
    </xf>
    <xf numFmtId="10" fontId="0" fillId="0" borderId="0" xfId="0" applyNumberFormat="1"/>
    <xf numFmtId="3" fontId="0" fillId="0" borderId="0" xfId="0" applyNumberFormat="1"/>
    <xf numFmtId="3" fontId="0" fillId="0" borderId="0" xfId="1" applyNumberFormat="1" applyFont="1"/>
    <xf numFmtId="0" fontId="0" fillId="3" borderId="0" xfId="0" applyFill="1"/>
    <xf numFmtId="0" fontId="0" fillId="0" borderId="0" xfId="0" applyNumberFormat="1"/>
  </cellXfs>
  <cellStyles count="2">
    <cellStyle name="Currency" xfId="1" builtinId="4"/>
    <cellStyle name="Normal" xfId="0" builtinId="0"/>
  </cellStyles>
  <dxfs count="208">
    <dxf>
      <numFmt numFmtId="0" formatCode="General"/>
    </dxf>
    <dxf>
      <numFmt numFmtId="14" formatCode="0.00%"/>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14" formatCode="0.00%"/>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14" formatCode="0.00%"/>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14" formatCode="0.00%"/>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14" formatCode="0.00%"/>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14" formatCode="0.00%"/>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4" formatCode="0.00%"/>
    </dxf>
    <dxf>
      <numFmt numFmtId="0" formatCode="General"/>
    </dxf>
    <dxf>
      <numFmt numFmtId="34" formatCode="_(&quot;$&quot;* #,##0.00_);_(&quot;$&quot;* \(#,##0.00\);_(&quot;$&quot;* &quot;-&quot;??_);_(@_)"/>
    </dxf>
    <dxf>
      <numFmt numFmtId="164" formatCode="[$$-409]#,##0.00"/>
    </dxf>
    <dxf>
      <numFmt numFmtId="164" formatCode="[$$-409]#,##0.00"/>
    </dxf>
    <dxf>
      <numFmt numFmtId="2" formatCode="0.00"/>
    </dxf>
    <dxf>
      <numFmt numFmtId="164" formatCode="[$$-409]#,##0.00"/>
    </dxf>
    <dxf>
      <numFmt numFmtId="164" formatCode="[$$-409]#,##0.00"/>
    </dxf>
    <dxf>
      <numFmt numFmtId="164" formatCode="[$$-409]#,##0.00"/>
    </dxf>
    <dxf>
      <numFmt numFmtId="0" formatCode="General"/>
    </dxf>
    <dxf>
      <numFmt numFmtId="19" formatCode="m/d/yyyy"/>
    </dxf>
    <dxf>
      <font>
        <b/>
        <sz val="11"/>
        <color theme="1"/>
      </font>
    </dxf>
    <dxf>
      <font>
        <color theme="9" tint="0.59996337778862885"/>
      </font>
      <fill>
        <patternFill patternType="solid">
          <fgColor theme="0"/>
          <bgColor theme="9" tint="0.59996337778862885"/>
        </patternFill>
      </fill>
      <border>
        <left style="thin">
          <color auto="1"/>
        </left>
        <right style="thin">
          <color auto="1"/>
        </right>
        <top style="thin">
          <color auto="1"/>
        </top>
        <bottom style="thin">
          <color auto="1"/>
        </bottom>
        <vertical/>
        <horizontal/>
      </border>
    </dxf>
    <dxf>
      <font>
        <b/>
        <i val="0"/>
      </font>
    </dxf>
    <dxf>
      <font>
        <color auto="1"/>
      </font>
      <fill>
        <patternFill>
          <bgColor theme="9" tint="0.59996337778862885"/>
        </patternFill>
      </fill>
      <border>
        <left style="thick">
          <color auto="1"/>
        </left>
        <right style="thick">
          <color auto="1"/>
        </right>
        <top style="thick">
          <color auto="1"/>
        </top>
        <bottom style="thick">
          <color auto="1"/>
        </bottom>
      </border>
    </dxf>
  </dxfs>
  <tableStyles count="2" defaultTableStyle="TableStyleMedium2" defaultPivotStyle="PivotStyleLight16">
    <tableStyle name="Green Slicer" pivot="0" table="0" count="6" xr9:uid="{BF30436A-55E2-4BFB-9DCC-ED79F78F20C4}">
      <tableStyleElement type="wholeTable" dxfId="207"/>
      <tableStyleElement type="headerRow" dxfId="206"/>
    </tableStyle>
    <tableStyle name="Green Timeline" pivot="0" table="0" count="8" xr9:uid="{7A790C9E-A8EF-4BAE-A3E5-B72B5D9EBD23}">
      <tableStyleElement type="wholeTable" dxfId="205"/>
      <tableStyleElement type="headerRow" dxfId="204"/>
    </tableStyle>
  </tableStyles>
  <colors>
    <mruColors>
      <color rgb="FF9900FF"/>
      <color rgb="FF62983E"/>
      <color rgb="FF70AD47"/>
      <color rgb="FF7F3A0B"/>
    </mruColors>
  </colors>
  <extLst>
    <ext xmlns:x14="http://schemas.microsoft.com/office/spreadsheetml/2009/9/main" uri="{46F421CA-312F-682f-3DD2-61675219B42D}">
      <x14:dxfs count="4">
        <dxf>
          <font>
            <color theme="0"/>
          </font>
          <fill>
            <patternFill>
              <bgColor rgb="FF70AD47"/>
            </patternFill>
          </fill>
          <border diagonalUp="0" diagonalDown="0">
            <left style="thin">
              <color auto="1"/>
            </left>
            <right style="thin">
              <color auto="1"/>
            </right>
            <top style="thin">
              <color auto="1"/>
            </top>
            <bottom style="thin">
              <color auto="1"/>
            </bottom>
            <vertical/>
            <horizontal/>
          </border>
        </dxf>
        <dxf>
          <font>
            <color theme="0"/>
          </font>
          <fill>
            <patternFill>
              <bgColor theme="9"/>
            </patternFill>
          </fill>
          <border diagonalUp="0" diagonalDown="0">
            <left style="thin">
              <color auto="1"/>
            </left>
            <right style="thin">
              <color auto="1"/>
            </right>
            <top style="thin">
              <color auto="1"/>
            </top>
            <bottom style="thin">
              <color auto="1"/>
            </bottom>
            <vertical/>
            <horizontal/>
          </border>
        </dxf>
        <dxf>
          <font>
            <b/>
            <i val="0"/>
            <color theme="1"/>
          </font>
          <fill>
            <patternFill>
              <bgColor theme="9" tint="0.59996337778862885"/>
            </patternFill>
          </fill>
          <border diagonalUp="0" diagonalDown="0">
            <left style="thin">
              <color auto="1"/>
            </left>
            <right style="thin">
              <color auto="1"/>
            </right>
            <top style="thin">
              <color auto="1"/>
            </top>
            <bottom style="thin">
              <color auto="1"/>
            </bottom>
            <vertical/>
            <horizontal/>
          </border>
        </dxf>
        <dxf>
          <font>
            <b/>
            <i val="0"/>
            <color auto="1"/>
          </font>
          <fill>
            <patternFill>
              <bgColor theme="9" tint="0.79998168889431442"/>
            </patternFill>
          </fill>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SlicerStyleLight1">
        <x14:slicerStyle name="Gree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9" tint="-0.499984740745262"/>
            </patternFill>
          </fill>
        </dxf>
        <dxf>
          <font>
            <b/>
            <i val="0"/>
            <sz val="9"/>
            <color auto="1"/>
            <name val="Calibri"/>
            <family val="2"/>
            <scheme val="minor"/>
          </font>
        </dxf>
        <dxf>
          <font>
            <b/>
            <i val="0"/>
            <sz val="9"/>
            <color auto="1"/>
            <name val="Calibri"/>
            <family val="2"/>
            <scheme val="minor"/>
          </font>
        </dxf>
        <dxf>
          <font>
            <b/>
            <i val="0"/>
            <sz val="9"/>
            <color auto="1"/>
            <name val="Calibri"/>
            <family val="2"/>
            <scheme val="minor"/>
          </font>
        </dxf>
        <dxf>
          <font>
            <b/>
            <i val="0"/>
            <sz val="10"/>
            <color auto="1"/>
            <name val="Calibri"/>
            <family val="2"/>
            <scheme val="minor"/>
          </font>
        </dxf>
      </x15:dxfs>
    </ext>
    <ext xmlns:x15="http://schemas.microsoft.com/office/spreadsheetml/2010/11/main" uri="{9260A510-F301-46a8-8635-F512D64BE5F5}">
      <x15:timelineStyles defaultTimelineStyle="TimeSlicerStyleLight1">
        <x15:timelineStyle name="Green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[DD-UE Earnings NEW.xlsx]PivotTable!PivotTable1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Money</a:t>
            </a:r>
            <a:r>
              <a:rPr lang="en-US" sz="1800" b="1" baseline="0">
                <a:solidFill>
                  <a:sysClr val="windowText" lastClr="000000"/>
                </a:solidFill>
              </a:rPr>
              <a:t> Earned by Day</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c:f>
              <c:strCache>
                <c:ptCount val="1"/>
                <c:pt idx="0">
                  <c:v>Sum of Total Earnings</c:v>
                </c:pt>
              </c:strCache>
            </c:strRef>
          </c:tx>
          <c:spPr>
            <a:ln w="28575" cap="rnd">
              <a:solidFill>
                <a:schemeClr val="accent1"/>
              </a:solidFill>
              <a:round/>
            </a:ln>
            <a:effectLst/>
          </c:spPr>
          <c:marker>
            <c:symbol val="none"/>
          </c:marker>
          <c:cat>
            <c:multiLvlStrRef>
              <c:f>PivotTable!$A$4:$A$50</c:f>
              <c:multiLvlStrCache>
                <c:ptCount val="43"/>
                <c:lvl>
                  <c:pt idx="0">
                    <c:v>7-Aug</c:v>
                  </c:pt>
                  <c:pt idx="1">
                    <c:v>8-Aug</c:v>
                  </c:pt>
                  <c:pt idx="2">
                    <c:v>9-Aug</c:v>
                  </c:pt>
                  <c:pt idx="3">
                    <c:v>11-Aug</c:v>
                  </c:pt>
                  <c:pt idx="4">
                    <c:v>12-Aug</c:v>
                  </c:pt>
                  <c:pt idx="5">
                    <c:v>13-Aug</c:v>
                  </c:pt>
                  <c:pt idx="6">
                    <c:v>14-Aug</c:v>
                  </c:pt>
                  <c:pt idx="7">
                    <c:v>15-Aug</c:v>
                  </c:pt>
                  <c:pt idx="8">
                    <c:v>17-Aug</c:v>
                  </c:pt>
                  <c:pt idx="9">
                    <c:v>18-Aug</c:v>
                  </c:pt>
                  <c:pt idx="10">
                    <c:v>19-Aug</c:v>
                  </c:pt>
                  <c:pt idx="11">
                    <c:v>20-Aug</c:v>
                  </c:pt>
                  <c:pt idx="12">
                    <c:v>23-Aug</c:v>
                  </c:pt>
                  <c:pt idx="13">
                    <c:v>24-Aug</c:v>
                  </c:pt>
                  <c:pt idx="14">
                    <c:v>25-Aug</c:v>
                  </c:pt>
                  <c:pt idx="15">
                    <c:v>26-Aug</c:v>
                  </c:pt>
                  <c:pt idx="16">
                    <c:v>27-Aug</c:v>
                  </c:pt>
                  <c:pt idx="17">
                    <c:v>28-Aug</c:v>
                  </c:pt>
                  <c:pt idx="18">
                    <c:v>29-Aug</c:v>
                  </c:pt>
                  <c:pt idx="19">
                    <c:v>30-Aug</c:v>
                  </c:pt>
                  <c:pt idx="20">
                    <c:v>31-Aug</c:v>
                  </c:pt>
                  <c:pt idx="21">
                    <c:v>1-Sep</c:v>
                  </c:pt>
                  <c:pt idx="22">
                    <c:v>2-Sep</c:v>
                  </c:pt>
                  <c:pt idx="23">
                    <c:v>3-Sep</c:v>
                  </c:pt>
                  <c:pt idx="24">
                    <c:v>4-Sep</c:v>
                  </c:pt>
                  <c:pt idx="25">
                    <c:v>5-Sep</c:v>
                  </c:pt>
                  <c:pt idx="26">
                    <c:v>7-Sep</c:v>
                  </c:pt>
                  <c:pt idx="27">
                    <c:v>8-Sep</c:v>
                  </c:pt>
                  <c:pt idx="28">
                    <c:v>10-Sep</c:v>
                  </c:pt>
                  <c:pt idx="29">
                    <c:v>11-Sep</c:v>
                  </c:pt>
                  <c:pt idx="30">
                    <c:v>12-Sep</c:v>
                  </c:pt>
                  <c:pt idx="31">
                    <c:v>13-Sep</c:v>
                  </c:pt>
                  <c:pt idx="32">
                    <c:v>14-Sep</c:v>
                  </c:pt>
                  <c:pt idx="33">
                    <c:v>15-Sep</c:v>
                  </c:pt>
                  <c:pt idx="34">
                    <c:v>16-Sep</c:v>
                  </c:pt>
                  <c:pt idx="35">
                    <c:v>17-Sep</c:v>
                  </c:pt>
                  <c:pt idx="36">
                    <c:v>18-Sep</c:v>
                  </c:pt>
                  <c:pt idx="37">
                    <c:v>22-Sep</c:v>
                  </c:pt>
                  <c:pt idx="38">
                    <c:v>23-Sep</c:v>
                  </c:pt>
                  <c:pt idx="39">
                    <c:v>28-Sep</c:v>
                  </c:pt>
                  <c:pt idx="40">
                    <c:v>29-Sep</c:v>
                  </c:pt>
                  <c:pt idx="41">
                    <c:v>30-Sep</c:v>
                  </c:pt>
                  <c:pt idx="42">
                    <c:v>1-Oct</c:v>
                  </c:pt>
                </c:lvl>
                <c:lvl>
                  <c:pt idx="0">
                    <c:v>Aug</c:v>
                  </c:pt>
                  <c:pt idx="21">
                    <c:v>Sep</c:v>
                  </c:pt>
                  <c:pt idx="42">
                    <c:v>Oct</c:v>
                  </c:pt>
                </c:lvl>
              </c:multiLvlStrCache>
            </c:multiLvlStrRef>
          </c:cat>
          <c:val>
            <c:numRef>
              <c:f>PivotTable!$B$4:$B$50</c:f>
              <c:numCache>
                <c:formatCode>General</c:formatCode>
                <c:ptCount val="43"/>
                <c:pt idx="0">
                  <c:v>110.54</c:v>
                </c:pt>
                <c:pt idx="1">
                  <c:v>38</c:v>
                </c:pt>
                <c:pt idx="2">
                  <c:v>47.34</c:v>
                </c:pt>
                <c:pt idx="3">
                  <c:v>131.72</c:v>
                </c:pt>
                <c:pt idx="4">
                  <c:v>59.239999999999995</c:v>
                </c:pt>
                <c:pt idx="5">
                  <c:v>85.39</c:v>
                </c:pt>
                <c:pt idx="6">
                  <c:v>34.269999999999996</c:v>
                </c:pt>
                <c:pt idx="7">
                  <c:v>14.03</c:v>
                </c:pt>
                <c:pt idx="8">
                  <c:v>48.59</c:v>
                </c:pt>
                <c:pt idx="9">
                  <c:v>57.81</c:v>
                </c:pt>
                <c:pt idx="10">
                  <c:v>51.62</c:v>
                </c:pt>
                <c:pt idx="11">
                  <c:v>14.58</c:v>
                </c:pt>
                <c:pt idx="12">
                  <c:v>52.629999999999995</c:v>
                </c:pt>
                <c:pt idx="13">
                  <c:v>88.72</c:v>
                </c:pt>
                <c:pt idx="14">
                  <c:v>26.5</c:v>
                </c:pt>
                <c:pt idx="15">
                  <c:v>43.73</c:v>
                </c:pt>
                <c:pt idx="16">
                  <c:v>106</c:v>
                </c:pt>
                <c:pt idx="17">
                  <c:v>84.28</c:v>
                </c:pt>
                <c:pt idx="18">
                  <c:v>55.65</c:v>
                </c:pt>
                <c:pt idx="19">
                  <c:v>92.12</c:v>
                </c:pt>
                <c:pt idx="20">
                  <c:v>30.66</c:v>
                </c:pt>
                <c:pt idx="21">
                  <c:v>47.22</c:v>
                </c:pt>
                <c:pt idx="22">
                  <c:v>7.78</c:v>
                </c:pt>
                <c:pt idx="23">
                  <c:v>90.22</c:v>
                </c:pt>
                <c:pt idx="24">
                  <c:v>11.34</c:v>
                </c:pt>
                <c:pt idx="25">
                  <c:v>27.57</c:v>
                </c:pt>
                <c:pt idx="26">
                  <c:v>55.18</c:v>
                </c:pt>
                <c:pt idx="27">
                  <c:v>66.64</c:v>
                </c:pt>
                <c:pt idx="28">
                  <c:v>46.79</c:v>
                </c:pt>
                <c:pt idx="29">
                  <c:v>34.33</c:v>
                </c:pt>
                <c:pt idx="30">
                  <c:v>5</c:v>
                </c:pt>
                <c:pt idx="31">
                  <c:v>14.18</c:v>
                </c:pt>
                <c:pt idx="32">
                  <c:v>85.2</c:v>
                </c:pt>
                <c:pt idx="33">
                  <c:v>119.36</c:v>
                </c:pt>
                <c:pt idx="34">
                  <c:v>97.19</c:v>
                </c:pt>
                <c:pt idx="35">
                  <c:v>59.44</c:v>
                </c:pt>
                <c:pt idx="36">
                  <c:v>58.98</c:v>
                </c:pt>
                <c:pt idx="37">
                  <c:v>46.34</c:v>
                </c:pt>
                <c:pt idx="38">
                  <c:v>99.7</c:v>
                </c:pt>
                <c:pt idx="39">
                  <c:v>64.41</c:v>
                </c:pt>
                <c:pt idx="40">
                  <c:v>47.3</c:v>
                </c:pt>
                <c:pt idx="41">
                  <c:v>68.97999999999999</c:v>
                </c:pt>
                <c:pt idx="42">
                  <c:v>94.53</c:v>
                </c:pt>
              </c:numCache>
            </c:numRef>
          </c:val>
          <c:smooth val="0"/>
          <c:extLst>
            <c:ext xmlns:c16="http://schemas.microsoft.com/office/drawing/2014/chart" uri="{C3380CC4-5D6E-409C-BE32-E72D297353CC}">
              <c16:uniqueId val="{00000000-FFC4-4205-8FF7-A79ABC5E1B79}"/>
            </c:ext>
          </c:extLst>
        </c:ser>
        <c:ser>
          <c:idx val="1"/>
          <c:order val="1"/>
          <c:tx>
            <c:strRef>
              <c:f>PivotTable!$C$3</c:f>
              <c:strCache>
                <c:ptCount val="1"/>
                <c:pt idx="0">
                  <c:v>Sum of DD Earning</c:v>
                </c:pt>
              </c:strCache>
            </c:strRef>
          </c:tx>
          <c:spPr>
            <a:ln w="28575" cap="rnd">
              <a:solidFill>
                <a:srgbClr val="7F3A0B"/>
              </a:solidFill>
              <a:round/>
            </a:ln>
            <a:effectLst/>
          </c:spPr>
          <c:marker>
            <c:symbol val="none"/>
          </c:marker>
          <c:cat>
            <c:multiLvlStrRef>
              <c:f>PivotTable!$A$4:$A$50</c:f>
              <c:multiLvlStrCache>
                <c:ptCount val="43"/>
                <c:lvl>
                  <c:pt idx="0">
                    <c:v>7-Aug</c:v>
                  </c:pt>
                  <c:pt idx="1">
                    <c:v>8-Aug</c:v>
                  </c:pt>
                  <c:pt idx="2">
                    <c:v>9-Aug</c:v>
                  </c:pt>
                  <c:pt idx="3">
                    <c:v>11-Aug</c:v>
                  </c:pt>
                  <c:pt idx="4">
                    <c:v>12-Aug</c:v>
                  </c:pt>
                  <c:pt idx="5">
                    <c:v>13-Aug</c:v>
                  </c:pt>
                  <c:pt idx="6">
                    <c:v>14-Aug</c:v>
                  </c:pt>
                  <c:pt idx="7">
                    <c:v>15-Aug</c:v>
                  </c:pt>
                  <c:pt idx="8">
                    <c:v>17-Aug</c:v>
                  </c:pt>
                  <c:pt idx="9">
                    <c:v>18-Aug</c:v>
                  </c:pt>
                  <c:pt idx="10">
                    <c:v>19-Aug</c:v>
                  </c:pt>
                  <c:pt idx="11">
                    <c:v>20-Aug</c:v>
                  </c:pt>
                  <c:pt idx="12">
                    <c:v>23-Aug</c:v>
                  </c:pt>
                  <c:pt idx="13">
                    <c:v>24-Aug</c:v>
                  </c:pt>
                  <c:pt idx="14">
                    <c:v>25-Aug</c:v>
                  </c:pt>
                  <c:pt idx="15">
                    <c:v>26-Aug</c:v>
                  </c:pt>
                  <c:pt idx="16">
                    <c:v>27-Aug</c:v>
                  </c:pt>
                  <c:pt idx="17">
                    <c:v>28-Aug</c:v>
                  </c:pt>
                  <c:pt idx="18">
                    <c:v>29-Aug</c:v>
                  </c:pt>
                  <c:pt idx="19">
                    <c:v>30-Aug</c:v>
                  </c:pt>
                  <c:pt idx="20">
                    <c:v>31-Aug</c:v>
                  </c:pt>
                  <c:pt idx="21">
                    <c:v>1-Sep</c:v>
                  </c:pt>
                  <c:pt idx="22">
                    <c:v>2-Sep</c:v>
                  </c:pt>
                  <c:pt idx="23">
                    <c:v>3-Sep</c:v>
                  </c:pt>
                  <c:pt idx="24">
                    <c:v>4-Sep</c:v>
                  </c:pt>
                  <c:pt idx="25">
                    <c:v>5-Sep</c:v>
                  </c:pt>
                  <c:pt idx="26">
                    <c:v>7-Sep</c:v>
                  </c:pt>
                  <c:pt idx="27">
                    <c:v>8-Sep</c:v>
                  </c:pt>
                  <c:pt idx="28">
                    <c:v>10-Sep</c:v>
                  </c:pt>
                  <c:pt idx="29">
                    <c:v>11-Sep</c:v>
                  </c:pt>
                  <c:pt idx="30">
                    <c:v>12-Sep</c:v>
                  </c:pt>
                  <c:pt idx="31">
                    <c:v>13-Sep</c:v>
                  </c:pt>
                  <c:pt idx="32">
                    <c:v>14-Sep</c:v>
                  </c:pt>
                  <c:pt idx="33">
                    <c:v>15-Sep</c:v>
                  </c:pt>
                  <c:pt idx="34">
                    <c:v>16-Sep</c:v>
                  </c:pt>
                  <c:pt idx="35">
                    <c:v>17-Sep</c:v>
                  </c:pt>
                  <c:pt idx="36">
                    <c:v>18-Sep</c:v>
                  </c:pt>
                  <c:pt idx="37">
                    <c:v>22-Sep</c:v>
                  </c:pt>
                  <c:pt idx="38">
                    <c:v>23-Sep</c:v>
                  </c:pt>
                  <c:pt idx="39">
                    <c:v>28-Sep</c:v>
                  </c:pt>
                  <c:pt idx="40">
                    <c:v>29-Sep</c:v>
                  </c:pt>
                  <c:pt idx="41">
                    <c:v>30-Sep</c:v>
                  </c:pt>
                  <c:pt idx="42">
                    <c:v>1-Oct</c:v>
                  </c:pt>
                </c:lvl>
                <c:lvl>
                  <c:pt idx="0">
                    <c:v>Aug</c:v>
                  </c:pt>
                  <c:pt idx="21">
                    <c:v>Sep</c:v>
                  </c:pt>
                  <c:pt idx="42">
                    <c:v>Oct</c:v>
                  </c:pt>
                </c:lvl>
              </c:multiLvlStrCache>
            </c:multiLvlStrRef>
          </c:cat>
          <c:val>
            <c:numRef>
              <c:f>PivotTable!$C$4:$C$50</c:f>
              <c:numCache>
                <c:formatCode>General</c:formatCode>
                <c:ptCount val="43"/>
                <c:pt idx="0">
                  <c:v>28</c:v>
                </c:pt>
                <c:pt idx="1">
                  <c:v>38</c:v>
                </c:pt>
                <c:pt idx="2">
                  <c:v>0</c:v>
                </c:pt>
                <c:pt idx="3">
                  <c:v>6</c:v>
                </c:pt>
                <c:pt idx="4">
                  <c:v>31.5</c:v>
                </c:pt>
                <c:pt idx="5">
                  <c:v>26.75</c:v>
                </c:pt>
                <c:pt idx="6">
                  <c:v>19</c:v>
                </c:pt>
                <c:pt idx="7">
                  <c:v>0</c:v>
                </c:pt>
                <c:pt idx="8">
                  <c:v>0</c:v>
                </c:pt>
                <c:pt idx="9">
                  <c:v>0</c:v>
                </c:pt>
                <c:pt idx="10">
                  <c:v>35.75</c:v>
                </c:pt>
                <c:pt idx="11">
                  <c:v>0</c:v>
                </c:pt>
                <c:pt idx="12">
                  <c:v>25.5</c:v>
                </c:pt>
                <c:pt idx="13">
                  <c:v>6.5</c:v>
                </c:pt>
                <c:pt idx="14">
                  <c:v>26.5</c:v>
                </c:pt>
                <c:pt idx="15">
                  <c:v>0</c:v>
                </c:pt>
                <c:pt idx="16">
                  <c:v>54.52</c:v>
                </c:pt>
                <c:pt idx="17">
                  <c:v>25.25</c:v>
                </c:pt>
                <c:pt idx="18">
                  <c:v>38</c:v>
                </c:pt>
                <c:pt idx="19">
                  <c:v>13.5</c:v>
                </c:pt>
                <c:pt idx="20">
                  <c:v>0</c:v>
                </c:pt>
                <c:pt idx="21">
                  <c:v>28.25</c:v>
                </c:pt>
                <c:pt idx="22">
                  <c:v>0</c:v>
                </c:pt>
                <c:pt idx="23">
                  <c:v>15</c:v>
                </c:pt>
                <c:pt idx="24">
                  <c:v>0</c:v>
                </c:pt>
                <c:pt idx="25">
                  <c:v>0</c:v>
                </c:pt>
                <c:pt idx="26">
                  <c:v>29</c:v>
                </c:pt>
                <c:pt idx="27">
                  <c:v>52</c:v>
                </c:pt>
                <c:pt idx="28">
                  <c:v>39</c:v>
                </c:pt>
                <c:pt idx="29">
                  <c:v>8.5</c:v>
                </c:pt>
                <c:pt idx="30">
                  <c:v>0</c:v>
                </c:pt>
                <c:pt idx="31">
                  <c:v>6.75</c:v>
                </c:pt>
                <c:pt idx="32">
                  <c:v>22.5</c:v>
                </c:pt>
                <c:pt idx="33">
                  <c:v>23.75</c:v>
                </c:pt>
                <c:pt idx="34">
                  <c:v>32.75</c:v>
                </c:pt>
                <c:pt idx="35">
                  <c:v>10</c:v>
                </c:pt>
                <c:pt idx="36">
                  <c:v>11</c:v>
                </c:pt>
                <c:pt idx="37">
                  <c:v>11.5</c:v>
                </c:pt>
                <c:pt idx="38">
                  <c:v>59.14</c:v>
                </c:pt>
                <c:pt idx="39">
                  <c:v>7.5</c:v>
                </c:pt>
                <c:pt idx="40">
                  <c:v>0</c:v>
                </c:pt>
                <c:pt idx="41">
                  <c:v>25.25</c:v>
                </c:pt>
                <c:pt idx="42">
                  <c:v>19</c:v>
                </c:pt>
              </c:numCache>
            </c:numRef>
          </c:val>
          <c:smooth val="0"/>
          <c:extLst>
            <c:ext xmlns:c16="http://schemas.microsoft.com/office/drawing/2014/chart" uri="{C3380CC4-5D6E-409C-BE32-E72D297353CC}">
              <c16:uniqueId val="{00000001-FFC4-4205-8FF7-A79ABC5E1B79}"/>
            </c:ext>
          </c:extLst>
        </c:ser>
        <c:ser>
          <c:idx val="2"/>
          <c:order val="2"/>
          <c:tx>
            <c:strRef>
              <c:f>PivotTable!$D$3</c:f>
              <c:strCache>
                <c:ptCount val="1"/>
                <c:pt idx="0">
                  <c:v>Sum of UE Earnings</c:v>
                </c:pt>
              </c:strCache>
            </c:strRef>
          </c:tx>
          <c:spPr>
            <a:ln w="28575" cap="rnd">
              <a:solidFill>
                <a:srgbClr val="FF0000"/>
              </a:solidFill>
              <a:round/>
            </a:ln>
            <a:effectLst/>
          </c:spPr>
          <c:marker>
            <c:symbol val="none"/>
          </c:marker>
          <c:cat>
            <c:multiLvlStrRef>
              <c:f>PivotTable!$A$4:$A$50</c:f>
              <c:multiLvlStrCache>
                <c:ptCount val="43"/>
                <c:lvl>
                  <c:pt idx="0">
                    <c:v>7-Aug</c:v>
                  </c:pt>
                  <c:pt idx="1">
                    <c:v>8-Aug</c:v>
                  </c:pt>
                  <c:pt idx="2">
                    <c:v>9-Aug</c:v>
                  </c:pt>
                  <c:pt idx="3">
                    <c:v>11-Aug</c:v>
                  </c:pt>
                  <c:pt idx="4">
                    <c:v>12-Aug</c:v>
                  </c:pt>
                  <c:pt idx="5">
                    <c:v>13-Aug</c:v>
                  </c:pt>
                  <c:pt idx="6">
                    <c:v>14-Aug</c:v>
                  </c:pt>
                  <c:pt idx="7">
                    <c:v>15-Aug</c:v>
                  </c:pt>
                  <c:pt idx="8">
                    <c:v>17-Aug</c:v>
                  </c:pt>
                  <c:pt idx="9">
                    <c:v>18-Aug</c:v>
                  </c:pt>
                  <c:pt idx="10">
                    <c:v>19-Aug</c:v>
                  </c:pt>
                  <c:pt idx="11">
                    <c:v>20-Aug</c:v>
                  </c:pt>
                  <c:pt idx="12">
                    <c:v>23-Aug</c:v>
                  </c:pt>
                  <c:pt idx="13">
                    <c:v>24-Aug</c:v>
                  </c:pt>
                  <c:pt idx="14">
                    <c:v>25-Aug</c:v>
                  </c:pt>
                  <c:pt idx="15">
                    <c:v>26-Aug</c:v>
                  </c:pt>
                  <c:pt idx="16">
                    <c:v>27-Aug</c:v>
                  </c:pt>
                  <c:pt idx="17">
                    <c:v>28-Aug</c:v>
                  </c:pt>
                  <c:pt idx="18">
                    <c:v>29-Aug</c:v>
                  </c:pt>
                  <c:pt idx="19">
                    <c:v>30-Aug</c:v>
                  </c:pt>
                  <c:pt idx="20">
                    <c:v>31-Aug</c:v>
                  </c:pt>
                  <c:pt idx="21">
                    <c:v>1-Sep</c:v>
                  </c:pt>
                  <c:pt idx="22">
                    <c:v>2-Sep</c:v>
                  </c:pt>
                  <c:pt idx="23">
                    <c:v>3-Sep</c:v>
                  </c:pt>
                  <c:pt idx="24">
                    <c:v>4-Sep</c:v>
                  </c:pt>
                  <c:pt idx="25">
                    <c:v>5-Sep</c:v>
                  </c:pt>
                  <c:pt idx="26">
                    <c:v>7-Sep</c:v>
                  </c:pt>
                  <c:pt idx="27">
                    <c:v>8-Sep</c:v>
                  </c:pt>
                  <c:pt idx="28">
                    <c:v>10-Sep</c:v>
                  </c:pt>
                  <c:pt idx="29">
                    <c:v>11-Sep</c:v>
                  </c:pt>
                  <c:pt idx="30">
                    <c:v>12-Sep</c:v>
                  </c:pt>
                  <c:pt idx="31">
                    <c:v>13-Sep</c:v>
                  </c:pt>
                  <c:pt idx="32">
                    <c:v>14-Sep</c:v>
                  </c:pt>
                  <c:pt idx="33">
                    <c:v>15-Sep</c:v>
                  </c:pt>
                  <c:pt idx="34">
                    <c:v>16-Sep</c:v>
                  </c:pt>
                  <c:pt idx="35">
                    <c:v>17-Sep</c:v>
                  </c:pt>
                  <c:pt idx="36">
                    <c:v>18-Sep</c:v>
                  </c:pt>
                  <c:pt idx="37">
                    <c:v>22-Sep</c:v>
                  </c:pt>
                  <c:pt idx="38">
                    <c:v>23-Sep</c:v>
                  </c:pt>
                  <c:pt idx="39">
                    <c:v>28-Sep</c:v>
                  </c:pt>
                  <c:pt idx="40">
                    <c:v>29-Sep</c:v>
                  </c:pt>
                  <c:pt idx="41">
                    <c:v>30-Sep</c:v>
                  </c:pt>
                  <c:pt idx="42">
                    <c:v>1-Oct</c:v>
                  </c:pt>
                </c:lvl>
                <c:lvl>
                  <c:pt idx="0">
                    <c:v>Aug</c:v>
                  </c:pt>
                  <c:pt idx="21">
                    <c:v>Sep</c:v>
                  </c:pt>
                  <c:pt idx="42">
                    <c:v>Oct</c:v>
                  </c:pt>
                </c:lvl>
              </c:multiLvlStrCache>
            </c:multiLvlStrRef>
          </c:cat>
          <c:val>
            <c:numRef>
              <c:f>PivotTable!$D$4:$D$50</c:f>
              <c:numCache>
                <c:formatCode>General</c:formatCode>
                <c:ptCount val="43"/>
                <c:pt idx="0">
                  <c:v>82.54</c:v>
                </c:pt>
                <c:pt idx="1">
                  <c:v>0</c:v>
                </c:pt>
                <c:pt idx="2">
                  <c:v>47.34</c:v>
                </c:pt>
                <c:pt idx="3">
                  <c:v>125.72</c:v>
                </c:pt>
                <c:pt idx="4">
                  <c:v>27.74</c:v>
                </c:pt>
                <c:pt idx="5">
                  <c:v>58.64</c:v>
                </c:pt>
                <c:pt idx="6">
                  <c:v>15.27</c:v>
                </c:pt>
                <c:pt idx="7">
                  <c:v>14.03</c:v>
                </c:pt>
                <c:pt idx="8">
                  <c:v>48.59</c:v>
                </c:pt>
                <c:pt idx="9">
                  <c:v>57.81</c:v>
                </c:pt>
                <c:pt idx="10">
                  <c:v>15.87</c:v>
                </c:pt>
                <c:pt idx="11">
                  <c:v>14.58</c:v>
                </c:pt>
                <c:pt idx="12">
                  <c:v>27.13</c:v>
                </c:pt>
                <c:pt idx="13">
                  <c:v>82.22</c:v>
                </c:pt>
                <c:pt idx="14">
                  <c:v>0</c:v>
                </c:pt>
                <c:pt idx="15">
                  <c:v>43.73</c:v>
                </c:pt>
                <c:pt idx="16">
                  <c:v>51.48</c:v>
                </c:pt>
                <c:pt idx="17">
                  <c:v>59.03</c:v>
                </c:pt>
                <c:pt idx="18">
                  <c:v>17.649999999999999</c:v>
                </c:pt>
                <c:pt idx="19">
                  <c:v>78.62</c:v>
                </c:pt>
                <c:pt idx="20">
                  <c:v>30.66</c:v>
                </c:pt>
                <c:pt idx="21">
                  <c:v>18.97</c:v>
                </c:pt>
                <c:pt idx="22">
                  <c:v>7.78</c:v>
                </c:pt>
                <c:pt idx="23">
                  <c:v>75.22</c:v>
                </c:pt>
                <c:pt idx="24">
                  <c:v>11.34</c:v>
                </c:pt>
                <c:pt idx="25">
                  <c:v>27.57</c:v>
                </c:pt>
                <c:pt idx="26">
                  <c:v>26.18</c:v>
                </c:pt>
                <c:pt idx="27">
                  <c:v>14.64</c:v>
                </c:pt>
                <c:pt idx="28">
                  <c:v>7.79</c:v>
                </c:pt>
                <c:pt idx="29">
                  <c:v>25.83</c:v>
                </c:pt>
                <c:pt idx="30">
                  <c:v>5</c:v>
                </c:pt>
                <c:pt idx="31">
                  <c:v>7.43</c:v>
                </c:pt>
                <c:pt idx="32">
                  <c:v>62.7</c:v>
                </c:pt>
                <c:pt idx="33">
                  <c:v>95.61</c:v>
                </c:pt>
                <c:pt idx="34">
                  <c:v>64.44</c:v>
                </c:pt>
                <c:pt idx="35">
                  <c:v>49.44</c:v>
                </c:pt>
                <c:pt idx="36">
                  <c:v>47.98</c:v>
                </c:pt>
                <c:pt idx="37">
                  <c:v>34.840000000000003</c:v>
                </c:pt>
                <c:pt idx="38">
                  <c:v>40.56</c:v>
                </c:pt>
                <c:pt idx="39">
                  <c:v>56.91</c:v>
                </c:pt>
                <c:pt idx="40">
                  <c:v>47.3</c:v>
                </c:pt>
                <c:pt idx="41">
                  <c:v>43.73</c:v>
                </c:pt>
                <c:pt idx="42">
                  <c:v>75.53</c:v>
                </c:pt>
              </c:numCache>
            </c:numRef>
          </c:val>
          <c:smooth val="0"/>
          <c:extLst>
            <c:ext xmlns:c16="http://schemas.microsoft.com/office/drawing/2014/chart" uri="{C3380CC4-5D6E-409C-BE32-E72D297353CC}">
              <c16:uniqueId val="{00000002-FFC4-4205-8FF7-A79ABC5E1B79}"/>
            </c:ext>
          </c:extLst>
        </c:ser>
        <c:dLbls>
          <c:showLegendKey val="0"/>
          <c:showVal val="0"/>
          <c:showCatName val="0"/>
          <c:showSerName val="0"/>
          <c:showPercent val="0"/>
          <c:showBubbleSize val="0"/>
        </c:dLbls>
        <c:smooth val="0"/>
        <c:axId val="54280047"/>
        <c:axId val="9437807"/>
      </c:lineChart>
      <c:catAx>
        <c:axId val="5428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437807"/>
        <c:crosses val="autoZero"/>
        <c:auto val="1"/>
        <c:lblAlgn val="ctr"/>
        <c:lblOffset val="100"/>
        <c:noMultiLvlLbl val="0"/>
      </c:catAx>
      <c:valAx>
        <c:axId val="94378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a:t>
                </a:r>
                <a:r>
                  <a:rPr lang="en-US" b="1" baseline="0">
                    <a:solidFill>
                      <a:sysClr val="windowText" lastClr="000000"/>
                    </a:solidFill>
                  </a:rPr>
                  <a:t> (USD)</a:t>
                </a:r>
                <a:endParaRPr lang="en-US"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280047"/>
        <c:crosses val="autoZero"/>
        <c:crossBetween val="between"/>
      </c:valAx>
      <c:spPr>
        <a:solidFill>
          <a:schemeClr val="accent6">
            <a:lumMod val="40000"/>
            <a:lumOff val="60000"/>
          </a:schemeClr>
        </a:solidFill>
        <a:ln>
          <a:solidFill>
            <a:schemeClr val="accent6">
              <a:lumMod val="40000"/>
              <a:lumOff val="60000"/>
            </a:schemeClr>
          </a:solidFill>
        </a:ln>
        <a:effectLst/>
      </c:spPr>
    </c:plotArea>
    <c:legend>
      <c:legendPos val="t"/>
      <c:legendEntry>
        <c:idx val="0"/>
        <c:txPr>
          <a:bodyPr rot="0" spcFirstLastPara="1" vertOverflow="ellipsis" vert="horz" wrap="square" anchor="ctr" anchorCtr="0"/>
          <a:lstStyle/>
          <a:p>
            <a:pPr>
              <a:defRPr sz="900" b="1"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0"/>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0"/>
          <a:lstStyle/>
          <a:p>
            <a:pPr>
              <a:defRPr sz="900" b="1" i="0" u="none" strike="noStrike" kern="1200" baseline="0">
                <a:solidFill>
                  <a:sysClr val="windowText" lastClr="00000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317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[DD-UE Earnings NEW.xlsx]TotalByDayBar!PivotTable1</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Pay by Day</a:t>
            </a:r>
            <a:r>
              <a:rPr lang="en-US" b="1" baseline="0">
                <a:solidFill>
                  <a:sysClr val="windowText" lastClr="000000"/>
                </a:solidFill>
              </a:rPr>
              <a:t> of Week</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TotalByDayBar!$B$3</c:f>
              <c:strCache>
                <c:ptCount val="1"/>
                <c:pt idx="0">
                  <c:v>Total</c:v>
                </c:pt>
              </c:strCache>
            </c:strRef>
          </c:tx>
          <c:spPr>
            <a:solidFill>
              <a:srgbClr val="62983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TotalByDayBar!$A$4:$A$11</c:f>
              <c:strCache>
                <c:ptCount val="7"/>
                <c:pt idx="0">
                  <c:v>Tuesday</c:v>
                </c:pt>
                <c:pt idx="1">
                  <c:v>Wednesday</c:v>
                </c:pt>
                <c:pt idx="2">
                  <c:v>Monday</c:v>
                </c:pt>
                <c:pt idx="3">
                  <c:v>Thursday</c:v>
                </c:pt>
                <c:pt idx="4">
                  <c:v>Saturday</c:v>
                </c:pt>
                <c:pt idx="5">
                  <c:v>Sunday</c:v>
                </c:pt>
                <c:pt idx="6">
                  <c:v>Friday</c:v>
                </c:pt>
              </c:strCache>
            </c:strRef>
          </c:cat>
          <c:val>
            <c:numRef>
              <c:f>TotalByDayBar!$B$4:$B$11</c:f>
              <c:numCache>
                <c:formatCode>_("$"* #,##0.00_);_("$"* \(#,##0.00\);_("$"* "-"??_);_(@_)</c:formatCode>
                <c:ptCount val="7"/>
                <c:pt idx="0">
                  <c:v>140.25</c:v>
                </c:pt>
                <c:pt idx="1">
                  <c:v>206.27</c:v>
                </c:pt>
                <c:pt idx="2">
                  <c:v>333.74</c:v>
                </c:pt>
                <c:pt idx="3">
                  <c:v>372.76</c:v>
                </c:pt>
                <c:pt idx="4">
                  <c:v>428.2399999999999</c:v>
                </c:pt>
                <c:pt idx="5">
                  <c:v>496.95000000000005</c:v>
                </c:pt>
                <c:pt idx="6">
                  <c:v>542.89</c:v>
                </c:pt>
              </c:numCache>
            </c:numRef>
          </c:val>
          <c:extLst>
            <c:ext xmlns:c16="http://schemas.microsoft.com/office/drawing/2014/chart" uri="{C3380CC4-5D6E-409C-BE32-E72D297353CC}">
              <c16:uniqueId val="{00000000-15A0-4F83-9AAE-5C8ADCB4E80B}"/>
            </c:ext>
          </c:extLst>
        </c:ser>
        <c:dLbls>
          <c:showLegendKey val="0"/>
          <c:showVal val="0"/>
          <c:showCatName val="0"/>
          <c:showSerName val="0"/>
          <c:showPercent val="0"/>
          <c:showBubbleSize val="0"/>
        </c:dLbls>
        <c:gapWidth val="182"/>
        <c:axId val="541339999"/>
        <c:axId val="541337599"/>
      </c:barChart>
      <c:catAx>
        <c:axId val="541339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1337599"/>
        <c:crosses val="autoZero"/>
        <c:auto val="1"/>
        <c:lblAlgn val="ctr"/>
        <c:lblOffset val="100"/>
        <c:noMultiLvlLbl val="0"/>
      </c:catAx>
      <c:valAx>
        <c:axId val="541337599"/>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 (USD)</a:t>
                </a:r>
              </a:p>
            </c:rich>
          </c:tx>
          <c:layout>
            <c:manualLayout>
              <c:xMode val="edge"/>
              <c:yMode val="edge"/>
              <c:x val="0.43867957130358703"/>
              <c:y val="0.88331000291630213"/>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133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317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[DD-UE Earnings NEW.xlsx]Top5Bar!PivotTable1</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 5 Earnings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Top5Bar!$B$3</c:f>
              <c:strCache>
                <c:ptCount val="1"/>
                <c:pt idx="0">
                  <c:v>Total</c:v>
                </c:pt>
              </c:strCache>
            </c:strRef>
          </c:tx>
          <c:spPr>
            <a:solidFill>
              <a:srgbClr val="62983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Top5Bar!$A$4:$A$9</c:f>
              <c:strCache>
                <c:ptCount val="5"/>
                <c:pt idx="0">
                  <c:v>23-Sep</c:v>
                </c:pt>
                <c:pt idx="1">
                  <c:v>27-Aug</c:v>
                </c:pt>
                <c:pt idx="2">
                  <c:v>7-Aug</c:v>
                </c:pt>
                <c:pt idx="3">
                  <c:v>15-Sep</c:v>
                </c:pt>
                <c:pt idx="4">
                  <c:v>11-Aug</c:v>
                </c:pt>
              </c:strCache>
            </c:strRef>
          </c:cat>
          <c:val>
            <c:numRef>
              <c:f>Top5Bar!$B$4:$B$9</c:f>
              <c:numCache>
                <c:formatCode>_("$"* #,##0.00_);_("$"* \(#,##0.00\);_("$"* "-"??_);_(@_)</c:formatCode>
                <c:ptCount val="5"/>
                <c:pt idx="0">
                  <c:v>99.7</c:v>
                </c:pt>
                <c:pt idx="1">
                  <c:v>106</c:v>
                </c:pt>
                <c:pt idx="2">
                  <c:v>110.54</c:v>
                </c:pt>
                <c:pt idx="3">
                  <c:v>119.36</c:v>
                </c:pt>
                <c:pt idx="4">
                  <c:v>131.72</c:v>
                </c:pt>
              </c:numCache>
            </c:numRef>
          </c:val>
          <c:extLst>
            <c:ext xmlns:c16="http://schemas.microsoft.com/office/drawing/2014/chart" uri="{C3380CC4-5D6E-409C-BE32-E72D297353CC}">
              <c16:uniqueId val="{00000000-6227-407A-A0B5-5166F97DA698}"/>
            </c:ext>
          </c:extLst>
        </c:ser>
        <c:dLbls>
          <c:showLegendKey val="0"/>
          <c:showVal val="0"/>
          <c:showCatName val="0"/>
          <c:showSerName val="0"/>
          <c:showPercent val="0"/>
          <c:showBubbleSize val="0"/>
        </c:dLbls>
        <c:gapWidth val="182"/>
        <c:axId val="9435887"/>
        <c:axId val="1916686623"/>
      </c:barChart>
      <c:catAx>
        <c:axId val="9435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16686623"/>
        <c:crosses val="autoZero"/>
        <c:auto val="1"/>
        <c:lblAlgn val="ctr"/>
        <c:lblOffset val="100"/>
        <c:noMultiLvlLbl val="0"/>
      </c:catAx>
      <c:valAx>
        <c:axId val="1916686623"/>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 (USD)</a:t>
                </a:r>
              </a:p>
            </c:rich>
          </c:tx>
          <c:layout>
            <c:manualLayout>
              <c:xMode val="edge"/>
              <c:yMode val="edge"/>
              <c:x val="0.43517935258092744"/>
              <c:y val="0.87868037328667248"/>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43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317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[DD-UE Earnings NEW.xlsx]HoursPerDay!PivotTable1</c:name>
    <c:fmtId val="5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Hours</a:t>
            </a:r>
            <a:r>
              <a:rPr lang="en-US" sz="1600" b="1" baseline="0">
                <a:solidFill>
                  <a:sysClr val="windowText" lastClr="000000"/>
                </a:solidFill>
              </a:rPr>
              <a:t> Worked By Day</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w="19050">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w="19050">
            <a:solidFill>
              <a:schemeClr val="tx1"/>
            </a:solidFill>
          </a:ln>
          <a:effectLst/>
        </c:spPr>
      </c:pivotFmt>
      <c:pivotFmt>
        <c:idx val="4"/>
        <c:spPr>
          <a:solidFill>
            <a:schemeClr val="accent1"/>
          </a:solidFill>
          <a:ln w="19050">
            <a:solidFill>
              <a:schemeClr val="tx1"/>
            </a:solidFill>
          </a:ln>
          <a:effectLst/>
        </c:spPr>
      </c:pivotFmt>
      <c:pivotFmt>
        <c:idx val="5"/>
        <c:spPr>
          <a:solidFill>
            <a:schemeClr val="accent1"/>
          </a:solidFill>
          <a:ln w="19050">
            <a:solidFill>
              <a:schemeClr val="tx1"/>
            </a:solidFill>
          </a:ln>
          <a:effectLst/>
        </c:spPr>
      </c:pivotFmt>
      <c:pivotFmt>
        <c:idx val="6"/>
        <c:spPr>
          <a:solidFill>
            <a:schemeClr val="accent1"/>
          </a:solidFill>
          <a:ln w="19050">
            <a:solidFill>
              <a:schemeClr val="tx1"/>
            </a:solidFill>
          </a:ln>
          <a:effectLst/>
        </c:spPr>
      </c:pivotFmt>
      <c:pivotFmt>
        <c:idx val="7"/>
        <c:spPr>
          <a:solidFill>
            <a:schemeClr val="accent1"/>
          </a:solidFill>
          <a:ln w="19050">
            <a:solidFill>
              <a:schemeClr val="tx1"/>
            </a:solidFill>
          </a:ln>
          <a:effectLst/>
        </c:spPr>
      </c:pivotFmt>
      <c:pivotFmt>
        <c:idx val="8"/>
        <c:spPr>
          <a:solidFill>
            <a:schemeClr val="accent1"/>
          </a:solidFill>
          <a:ln w="19050">
            <a:solidFill>
              <a:schemeClr val="tx1"/>
            </a:solidFill>
          </a:ln>
          <a:effectLst/>
        </c:spPr>
      </c:pivotFmt>
      <c:pivotFmt>
        <c:idx val="9"/>
        <c:spPr>
          <a:solidFill>
            <a:schemeClr val="accent1"/>
          </a:solidFill>
          <a:ln w="19050">
            <a:solidFill>
              <a:schemeClr val="tx1"/>
            </a:solidFill>
          </a:ln>
          <a:effectLst/>
        </c:spPr>
      </c:pivotFmt>
      <c:pivotFmt>
        <c:idx val="10"/>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030A0"/>
          </a:solidFill>
          <a:ln w="19050">
            <a:solidFill>
              <a:schemeClr val="tx1"/>
            </a:solidFill>
          </a:ln>
          <a:effectLst/>
        </c:spPr>
      </c:pivotFmt>
      <c:pivotFmt>
        <c:idx val="12"/>
        <c:spPr>
          <a:solidFill>
            <a:schemeClr val="accent1"/>
          </a:solidFill>
          <a:ln w="19050">
            <a:solidFill>
              <a:schemeClr val="tx1"/>
            </a:solidFill>
          </a:ln>
          <a:effectLst/>
        </c:spPr>
      </c:pivotFmt>
      <c:pivotFmt>
        <c:idx val="13"/>
        <c:spPr>
          <a:solidFill>
            <a:schemeClr val="accent1"/>
          </a:solidFill>
          <a:ln w="19050">
            <a:solidFill>
              <a:schemeClr val="tx1"/>
            </a:solidFill>
          </a:ln>
          <a:effectLst/>
        </c:spPr>
      </c:pivotFmt>
      <c:pivotFmt>
        <c:idx val="14"/>
        <c:spPr>
          <a:solidFill>
            <a:schemeClr val="accent1"/>
          </a:solidFill>
          <a:ln w="19050">
            <a:solidFill>
              <a:schemeClr val="tx1"/>
            </a:solidFill>
          </a:ln>
          <a:effectLst/>
        </c:spPr>
      </c:pivotFmt>
      <c:pivotFmt>
        <c:idx val="15"/>
        <c:spPr>
          <a:solidFill>
            <a:schemeClr val="accent1"/>
          </a:solidFill>
          <a:ln w="19050">
            <a:solidFill>
              <a:schemeClr val="tx1"/>
            </a:solidFill>
          </a:ln>
          <a:effectLst/>
        </c:spPr>
      </c:pivotFmt>
      <c:pivotFmt>
        <c:idx val="16"/>
        <c:spPr>
          <a:solidFill>
            <a:schemeClr val="accent1"/>
          </a:solidFill>
          <a:ln w="19050">
            <a:solidFill>
              <a:schemeClr val="tx1"/>
            </a:solidFill>
          </a:ln>
          <a:effectLst/>
        </c:spPr>
      </c:pivotFmt>
      <c:pivotFmt>
        <c:idx val="17"/>
        <c:spPr>
          <a:solidFill>
            <a:schemeClr val="accent1"/>
          </a:solidFill>
          <a:ln w="19050">
            <a:solidFill>
              <a:schemeClr val="tx1"/>
            </a:solidFill>
          </a:ln>
          <a:effectLst/>
        </c:spPr>
      </c:pivotFmt>
    </c:pivotFmts>
    <c:plotArea>
      <c:layout/>
      <c:pieChart>
        <c:varyColors val="1"/>
        <c:ser>
          <c:idx val="0"/>
          <c:order val="0"/>
          <c:tx>
            <c:strRef>
              <c:f>HoursPerDay!$B$3</c:f>
              <c:strCache>
                <c:ptCount val="1"/>
                <c:pt idx="0">
                  <c:v>Total</c:v>
                </c:pt>
              </c:strCache>
            </c:strRef>
          </c:tx>
          <c:spPr>
            <a:ln>
              <a:solidFill>
                <a:schemeClr val="tx1"/>
              </a:solidFill>
            </a:ln>
          </c:spPr>
          <c:dPt>
            <c:idx val="0"/>
            <c:bubble3D val="0"/>
            <c:spPr>
              <a:solidFill>
                <a:schemeClr val="accent1"/>
              </a:solidFill>
              <a:ln w="19050">
                <a:solidFill>
                  <a:schemeClr val="tx1"/>
                </a:solidFill>
              </a:ln>
              <a:effectLst/>
            </c:spPr>
            <c:extLst>
              <c:ext xmlns:c16="http://schemas.microsoft.com/office/drawing/2014/chart" uri="{C3380CC4-5D6E-409C-BE32-E72D297353CC}">
                <c16:uniqueId val="{00000001-82D0-4EF0-8229-6DAC186459A2}"/>
              </c:ext>
            </c:extLst>
          </c:dPt>
          <c:dPt>
            <c:idx val="1"/>
            <c:bubble3D val="0"/>
            <c:spPr>
              <a:solidFill>
                <a:schemeClr val="accent2"/>
              </a:solidFill>
              <a:ln w="19050">
                <a:solidFill>
                  <a:schemeClr val="tx1"/>
                </a:solidFill>
              </a:ln>
              <a:effectLst/>
            </c:spPr>
            <c:extLst>
              <c:ext xmlns:c16="http://schemas.microsoft.com/office/drawing/2014/chart" uri="{C3380CC4-5D6E-409C-BE32-E72D297353CC}">
                <c16:uniqueId val="{00000003-82D0-4EF0-8229-6DAC186459A2}"/>
              </c:ext>
            </c:extLst>
          </c:dPt>
          <c:dPt>
            <c:idx val="2"/>
            <c:bubble3D val="0"/>
            <c:spPr>
              <a:solidFill>
                <a:schemeClr val="accent3"/>
              </a:solidFill>
              <a:ln w="19050">
                <a:solidFill>
                  <a:schemeClr val="tx1"/>
                </a:solidFill>
              </a:ln>
              <a:effectLst/>
            </c:spPr>
            <c:extLst>
              <c:ext xmlns:c16="http://schemas.microsoft.com/office/drawing/2014/chart" uri="{C3380CC4-5D6E-409C-BE32-E72D297353CC}">
                <c16:uniqueId val="{00000005-82D0-4EF0-8229-6DAC186459A2}"/>
              </c:ext>
            </c:extLst>
          </c:dPt>
          <c:dPt>
            <c:idx val="3"/>
            <c:bubble3D val="0"/>
            <c:spPr>
              <a:solidFill>
                <a:schemeClr val="accent4"/>
              </a:solidFill>
              <a:ln w="19050">
                <a:solidFill>
                  <a:schemeClr val="tx1"/>
                </a:solidFill>
              </a:ln>
              <a:effectLst/>
            </c:spPr>
            <c:extLst>
              <c:ext xmlns:c16="http://schemas.microsoft.com/office/drawing/2014/chart" uri="{C3380CC4-5D6E-409C-BE32-E72D297353CC}">
                <c16:uniqueId val="{00000007-82D0-4EF0-8229-6DAC186459A2}"/>
              </c:ext>
            </c:extLst>
          </c:dPt>
          <c:dPt>
            <c:idx val="4"/>
            <c:bubble3D val="0"/>
            <c:spPr>
              <a:solidFill>
                <a:schemeClr val="accent5"/>
              </a:solidFill>
              <a:ln w="19050">
                <a:solidFill>
                  <a:schemeClr val="tx1"/>
                </a:solidFill>
              </a:ln>
              <a:effectLst/>
            </c:spPr>
            <c:extLst>
              <c:ext xmlns:c16="http://schemas.microsoft.com/office/drawing/2014/chart" uri="{C3380CC4-5D6E-409C-BE32-E72D297353CC}">
                <c16:uniqueId val="{00000009-82D0-4EF0-8229-6DAC186459A2}"/>
              </c:ext>
            </c:extLst>
          </c:dPt>
          <c:dPt>
            <c:idx val="5"/>
            <c:bubble3D val="0"/>
            <c:spPr>
              <a:solidFill>
                <a:schemeClr val="accent6"/>
              </a:solidFill>
              <a:ln w="19050">
                <a:solidFill>
                  <a:schemeClr val="tx1"/>
                </a:solidFill>
              </a:ln>
              <a:effectLst/>
            </c:spPr>
            <c:extLst>
              <c:ext xmlns:c16="http://schemas.microsoft.com/office/drawing/2014/chart" uri="{C3380CC4-5D6E-409C-BE32-E72D297353CC}">
                <c16:uniqueId val="{0000000B-82D0-4EF0-8229-6DAC186459A2}"/>
              </c:ext>
            </c:extLst>
          </c:dPt>
          <c:dPt>
            <c:idx val="6"/>
            <c:bubble3D val="0"/>
            <c:spPr>
              <a:solidFill>
                <a:srgbClr val="7030A0"/>
              </a:solidFill>
              <a:ln w="19050">
                <a:solidFill>
                  <a:schemeClr val="tx1"/>
                </a:solidFill>
              </a:ln>
              <a:effectLst/>
            </c:spPr>
            <c:extLst>
              <c:ext xmlns:c16="http://schemas.microsoft.com/office/drawing/2014/chart" uri="{C3380CC4-5D6E-409C-BE32-E72D297353CC}">
                <c16:uniqueId val="{0000000D-82D0-4EF0-8229-6DAC186459A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HoursPerDay!$A$4:$A$11</c:f>
              <c:strCache>
                <c:ptCount val="7"/>
                <c:pt idx="0">
                  <c:v>Friday</c:v>
                </c:pt>
                <c:pt idx="1">
                  <c:v>Sunday</c:v>
                </c:pt>
                <c:pt idx="2">
                  <c:v>Saturday</c:v>
                </c:pt>
                <c:pt idx="3">
                  <c:v>Thursday</c:v>
                </c:pt>
                <c:pt idx="4">
                  <c:v>Monday</c:v>
                </c:pt>
                <c:pt idx="5">
                  <c:v>Wednesday</c:v>
                </c:pt>
                <c:pt idx="6">
                  <c:v>Tuesday</c:v>
                </c:pt>
              </c:strCache>
            </c:strRef>
          </c:cat>
          <c:val>
            <c:numRef>
              <c:f>HoursPerDay!$B$4:$B$11</c:f>
              <c:numCache>
                <c:formatCode>0.00%</c:formatCode>
                <c:ptCount val="7"/>
                <c:pt idx="0">
                  <c:v>0.21649769285760709</c:v>
                </c:pt>
                <c:pt idx="1">
                  <c:v>0.17652888802235656</c:v>
                </c:pt>
                <c:pt idx="2">
                  <c:v>0.17279196724507703</c:v>
                </c:pt>
                <c:pt idx="3">
                  <c:v>0.14265288880223567</c:v>
                </c:pt>
                <c:pt idx="4">
                  <c:v>0.13306687463443168</c:v>
                </c:pt>
                <c:pt idx="5">
                  <c:v>8.9734841099629564E-2</c:v>
                </c:pt>
                <c:pt idx="6">
                  <c:v>6.8726847338662522E-2</c:v>
                </c:pt>
              </c:numCache>
            </c:numRef>
          </c:val>
          <c:extLst>
            <c:ext xmlns:c16="http://schemas.microsoft.com/office/drawing/2014/chart" uri="{C3380CC4-5D6E-409C-BE32-E72D297353CC}">
              <c16:uniqueId val="{0000000E-82D0-4EF0-8229-6DAC186459A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63729053099132"/>
          <c:y val="0.30089798775153104"/>
          <c:w val="0.19196042802342014"/>
          <c:h val="0.5250036745406824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317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[DD-UE Earnings NEW.xlsx]HourlyByDayBar!PivotTable1</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Hourly by Day of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629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HourlyByDayBar!$B$3</c:f>
              <c:strCache>
                <c:ptCount val="1"/>
                <c:pt idx="0">
                  <c:v>Total</c:v>
                </c:pt>
              </c:strCache>
            </c:strRef>
          </c:tx>
          <c:spPr>
            <a:solidFill>
              <a:srgbClr val="62983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HourlyByDayBar!$A$4:$A$11</c:f>
              <c:strCache>
                <c:ptCount val="7"/>
                <c:pt idx="0">
                  <c:v>Tuesday</c:v>
                </c:pt>
                <c:pt idx="1">
                  <c:v>Wednesday</c:v>
                </c:pt>
                <c:pt idx="2">
                  <c:v>Saturday</c:v>
                </c:pt>
                <c:pt idx="3">
                  <c:v>Monday</c:v>
                </c:pt>
                <c:pt idx="4">
                  <c:v>Thursday</c:v>
                </c:pt>
                <c:pt idx="5">
                  <c:v>Friday</c:v>
                </c:pt>
                <c:pt idx="6">
                  <c:v>Sunday</c:v>
                </c:pt>
              </c:strCache>
            </c:strRef>
          </c:cat>
          <c:val>
            <c:numRef>
              <c:f>HourlyByDayBar!$B$4:$B$11</c:f>
              <c:numCache>
                <c:formatCode>_("$"* #,##0.00_);_("$"* \(#,##0.00\);_("$"* "-"??_);_(@_)</c:formatCode>
                <c:ptCount val="7"/>
                <c:pt idx="0">
                  <c:v>14.747910618792968</c:v>
                </c:pt>
                <c:pt idx="1">
                  <c:v>17.518974907394629</c:v>
                </c:pt>
                <c:pt idx="2">
                  <c:v>18.742713905003541</c:v>
                </c:pt>
                <c:pt idx="3">
                  <c:v>19.14846188431056</c:v>
                </c:pt>
                <c:pt idx="4">
                  <c:v>20.79322091759078</c:v>
                </c:pt>
                <c:pt idx="5">
                  <c:v>20.915327845494183</c:v>
                </c:pt>
                <c:pt idx="6">
                  <c:v>22.429251932021653</c:v>
                </c:pt>
              </c:numCache>
            </c:numRef>
          </c:val>
          <c:extLst>
            <c:ext xmlns:c16="http://schemas.microsoft.com/office/drawing/2014/chart" uri="{C3380CC4-5D6E-409C-BE32-E72D297353CC}">
              <c16:uniqueId val="{00000000-3989-440B-A552-C0BEFF60B44A}"/>
            </c:ext>
          </c:extLst>
        </c:ser>
        <c:dLbls>
          <c:showLegendKey val="0"/>
          <c:showVal val="0"/>
          <c:showCatName val="0"/>
          <c:showSerName val="0"/>
          <c:showPercent val="0"/>
          <c:showBubbleSize val="0"/>
        </c:dLbls>
        <c:gapWidth val="182"/>
        <c:axId val="12440879"/>
        <c:axId val="9418991"/>
      </c:barChart>
      <c:catAx>
        <c:axId val="12440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418991"/>
        <c:crosses val="autoZero"/>
        <c:auto val="1"/>
        <c:lblAlgn val="ctr"/>
        <c:lblOffset val="100"/>
        <c:noMultiLvlLbl val="0"/>
      </c:catAx>
      <c:valAx>
        <c:axId val="9418991"/>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 (USD) Per</a:t>
                </a:r>
                <a:r>
                  <a:rPr lang="en-US" b="1" baseline="0">
                    <a:solidFill>
                      <a:sysClr val="windowText" lastClr="000000"/>
                    </a:solidFill>
                  </a:rPr>
                  <a:t> Hour</a:t>
                </a:r>
                <a:endParaRPr lang="en-US" b="1">
                  <a:solidFill>
                    <a:sysClr val="windowText" lastClr="000000"/>
                  </a:solidFill>
                </a:endParaRPr>
              </a:p>
            </c:rich>
          </c:tx>
          <c:layout>
            <c:manualLayout>
              <c:xMode val="edge"/>
              <c:yMode val="edge"/>
              <c:x val="0.39891357330333715"/>
              <c:y val="0.87868053993250839"/>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44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317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114299</xdr:colOff>
      <xdr:row>2</xdr:row>
      <xdr:rowOff>0</xdr:rowOff>
    </xdr:from>
    <xdr:to>
      <xdr:col>30</xdr:col>
      <xdr:colOff>0</xdr:colOff>
      <xdr:row>7</xdr:row>
      <xdr:rowOff>0</xdr:rowOff>
    </xdr:to>
    <xdr:sp macro="" textlink="">
      <xdr:nvSpPr>
        <xdr:cNvPr id="3" name="Rectangle 2">
          <a:extLst>
            <a:ext uri="{FF2B5EF4-FFF2-40B4-BE49-F238E27FC236}">
              <a16:creationId xmlns:a16="http://schemas.microsoft.com/office/drawing/2014/main" id="{ECC2F845-6C62-B533-BC90-569C6DB22F84}"/>
            </a:ext>
          </a:extLst>
        </xdr:cNvPr>
        <xdr:cNvSpPr/>
      </xdr:nvSpPr>
      <xdr:spPr>
        <a:xfrm>
          <a:off x="114299" y="247650"/>
          <a:ext cx="17678401" cy="952500"/>
        </a:xfrm>
        <a:prstGeom prst="rect">
          <a:avLst/>
        </a:prstGeom>
        <a:solidFill>
          <a:schemeClr val="accent6">
            <a:lumMod val="40000"/>
            <a:lumOff val="60000"/>
          </a:schemeClr>
        </a:solidFill>
        <a:ln w="317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ysClr val="windowText" lastClr="000000"/>
              </a:solidFill>
            </a:rPr>
            <a:t>Earnings Dashboard</a:t>
          </a:r>
        </a:p>
      </xdr:txBody>
    </xdr:sp>
    <xdr:clientData/>
  </xdr:twoCellAnchor>
  <xdr:twoCellAnchor>
    <xdr:from>
      <xdr:col>20</xdr:col>
      <xdr:colOff>0</xdr:colOff>
      <xdr:row>17</xdr:row>
      <xdr:rowOff>80963</xdr:rowOff>
    </xdr:from>
    <xdr:to>
      <xdr:col>30</xdr:col>
      <xdr:colOff>0</xdr:colOff>
      <xdr:row>39</xdr:row>
      <xdr:rowOff>0</xdr:rowOff>
    </xdr:to>
    <xdr:graphicFrame macro="">
      <xdr:nvGraphicFramePr>
        <xdr:cNvPr id="4" name="Chart 3">
          <a:extLst>
            <a:ext uri="{FF2B5EF4-FFF2-40B4-BE49-F238E27FC236}">
              <a16:creationId xmlns:a16="http://schemas.microsoft.com/office/drawing/2014/main" id="{485B463D-B73B-46A7-B49C-AB6E78EA5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0</xdr:colOff>
      <xdr:row>8</xdr:row>
      <xdr:rowOff>0</xdr:rowOff>
    </xdr:from>
    <xdr:to>
      <xdr:col>30</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F86F73E1-3D26-41DB-83B8-72987D09A07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696700" y="1390650"/>
              <a:ext cx="6096000" cy="1333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0</xdr:colOff>
      <xdr:row>26</xdr:row>
      <xdr:rowOff>0</xdr:rowOff>
    </xdr:from>
    <xdr:to>
      <xdr:col>18</xdr:col>
      <xdr:colOff>600075</xdr:colOff>
      <xdr:row>38</xdr:row>
      <xdr:rowOff>0</xdr:rowOff>
    </xdr:to>
    <mc:AlternateContent xmlns:mc="http://schemas.openxmlformats.org/markup-compatibility/2006" xmlns:a14="http://schemas.microsoft.com/office/drawing/2010/main">
      <mc:Choice Requires="a14">
        <xdr:graphicFrame macro="">
          <xdr:nvGraphicFramePr>
            <xdr:cNvPr id="6" name="Day of Week">
              <a:extLst>
                <a:ext uri="{FF2B5EF4-FFF2-40B4-BE49-F238E27FC236}">
                  <a16:creationId xmlns:a16="http://schemas.microsoft.com/office/drawing/2014/main" id="{9C265FA3-F6E1-45F6-920B-244901D35B95}"/>
                </a:ext>
              </a:extLst>
            </xdr:cNvPr>
            <xdr:cNvGraphicFramePr/>
          </xdr:nvGraphicFramePr>
          <xdr:xfrm>
            <a:off x="0" y="0"/>
            <a:ext cx="0" cy="0"/>
          </xdr:xfrm>
          <a:graphic>
            <a:graphicData uri="http://schemas.microsoft.com/office/drawing/2010/slicer">
              <sle:slicer xmlns:sle="http://schemas.microsoft.com/office/drawing/2010/slicer" name="Day of Week"/>
            </a:graphicData>
          </a:graphic>
        </xdr:graphicFrame>
      </mc:Choice>
      <mc:Fallback xmlns="">
        <xdr:sp macro="" textlink="">
          <xdr:nvSpPr>
            <xdr:cNvPr id="0" name=""/>
            <xdr:cNvSpPr>
              <a:spLocks noTextEdit="1"/>
            </xdr:cNvSpPr>
          </xdr:nvSpPr>
          <xdr:spPr>
            <a:xfrm>
              <a:off x="9258300" y="4819650"/>
              <a:ext cx="1819275"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304801</xdr:colOff>
      <xdr:row>25</xdr:row>
      <xdr:rowOff>0</xdr:rowOff>
    </xdr:from>
    <xdr:to>
      <xdr:col>15</xdr:col>
      <xdr:colOff>1</xdr:colOff>
      <xdr:row>39</xdr:row>
      <xdr:rowOff>0</xdr:rowOff>
    </xdr:to>
    <xdr:graphicFrame macro="">
      <xdr:nvGraphicFramePr>
        <xdr:cNvPr id="7" name="Chart 6">
          <a:extLst>
            <a:ext uri="{FF2B5EF4-FFF2-40B4-BE49-F238E27FC236}">
              <a16:creationId xmlns:a16="http://schemas.microsoft.com/office/drawing/2014/main" id="{D146FABA-024C-4D8A-850F-7B7495228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xdr:row>
      <xdr:rowOff>0</xdr:rowOff>
    </xdr:from>
    <xdr:to>
      <xdr:col>8</xdr:col>
      <xdr:colOff>0</xdr:colOff>
      <xdr:row>23</xdr:row>
      <xdr:rowOff>0</xdr:rowOff>
    </xdr:to>
    <xdr:graphicFrame macro="">
      <xdr:nvGraphicFramePr>
        <xdr:cNvPr id="9" name="Chart 8">
          <a:extLst>
            <a:ext uri="{FF2B5EF4-FFF2-40B4-BE49-F238E27FC236}">
              <a16:creationId xmlns:a16="http://schemas.microsoft.com/office/drawing/2014/main" id="{C51C6934-49CA-4E5C-89E1-48AA53B2F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xdr:colOff>
      <xdr:row>8</xdr:row>
      <xdr:rowOff>0</xdr:rowOff>
    </xdr:from>
    <xdr:to>
      <xdr:col>19</xdr:col>
      <xdr:colOff>1</xdr:colOff>
      <xdr:row>10</xdr:row>
      <xdr:rowOff>0</xdr:rowOff>
    </xdr:to>
    <xdr:sp macro="" textlink="">
      <xdr:nvSpPr>
        <xdr:cNvPr id="2" name="Rectangle 1">
          <a:extLst>
            <a:ext uri="{FF2B5EF4-FFF2-40B4-BE49-F238E27FC236}">
              <a16:creationId xmlns:a16="http://schemas.microsoft.com/office/drawing/2014/main" id="{B5E38A55-DD8A-CF19-8EFD-BF1CD8E80529}"/>
            </a:ext>
          </a:extLst>
        </xdr:cNvPr>
        <xdr:cNvSpPr/>
      </xdr:nvSpPr>
      <xdr:spPr>
        <a:xfrm>
          <a:off x="9258301" y="1390650"/>
          <a:ext cx="1828800" cy="381000"/>
        </a:xfrm>
        <a:prstGeom prst="rect">
          <a:avLst/>
        </a:prstGeom>
        <a:solidFill>
          <a:srgbClr val="70AD47"/>
        </a:solidFill>
        <a:ln w="31750">
          <a:solidFill>
            <a:schemeClr val="tx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000" b="1">
              <a:solidFill>
                <a:sysClr val="windowText" lastClr="000000"/>
              </a:solidFill>
            </a:rPr>
            <a:t>Total Earnings</a:t>
          </a:r>
        </a:p>
      </xdr:txBody>
    </xdr:sp>
    <xdr:clientData/>
  </xdr:twoCellAnchor>
  <xdr:twoCellAnchor>
    <xdr:from>
      <xdr:col>16</xdr:col>
      <xdr:colOff>0</xdr:colOff>
      <xdr:row>17</xdr:row>
      <xdr:rowOff>57150</xdr:rowOff>
    </xdr:from>
    <xdr:to>
      <xdr:col>19</xdr:col>
      <xdr:colOff>0</xdr:colOff>
      <xdr:row>19</xdr:row>
      <xdr:rowOff>57150</xdr:rowOff>
    </xdr:to>
    <xdr:sp macro="" textlink="">
      <xdr:nvSpPr>
        <xdr:cNvPr id="10" name="Rectangle 9">
          <a:extLst>
            <a:ext uri="{FF2B5EF4-FFF2-40B4-BE49-F238E27FC236}">
              <a16:creationId xmlns:a16="http://schemas.microsoft.com/office/drawing/2014/main" id="{369302FD-7EF7-65EF-50D1-944DE15D0BBA}"/>
            </a:ext>
          </a:extLst>
        </xdr:cNvPr>
        <xdr:cNvSpPr/>
      </xdr:nvSpPr>
      <xdr:spPr>
        <a:xfrm>
          <a:off x="9258300" y="3162300"/>
          <a:ext cx="1828800" cy="381000"/>
        </a:xfrm>
        <a:prstGeom prst="rect">
          <a:avLst/>
        </a:prstGeom>
        <a:solidFill>
          <a:srgbClr val="70AD47"/>
        </a:solidFill>
        <a:ln w="31750">
          <a:solidFill>
            <a:schemeClr val="tx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000" b="1">
              <a:solidFill>
                <a:sysClr val="windowText" lastClr="000000"/>
              </a:solidFill>
            </a:rPr>
            <a:t>Total Miles </a:t>
          </a:r>
        </a:p>
      </xdr:txBody>
    </xdr:sp>
    <xdr:clientData/>
  </xdr:twoCellAnchor>
  <xdr:twoCellAnchor>
    <xdr:from>
      <xdr:col>16</xdr:col>
      <xdr:colOff>0</xdr:colOff>
      <xdr:row>11</xdr:row>
      <xdr:rowOff>133350</xdr:rowOff>
    </xdr:from>
    <xdr:to>
      <xdr:col>19</xdr:col>
      <xdr:colOff>0</xdr:colOff>
      <xdr:row>13</xdr:row>
      <xdr:rowOff>133350</xdr:rowOff>
    </xdr:to>
    <xdr:sp macro="" textlink="TotalEarningsSum!D9">
      <xdr:nvSpPr>
        <xdr:cNvPr id="11" name="Rectangle 10">
          <a:extLst>
            <a:ext uri="{FF2B5EF4-FFF2-40B4-BE49-F238E27FC236}">
              <a16:creationId xmlns:a16="http://schemas.microsoft.com/office/drawing/2014/main" id="{A37E7970-2EEA-3653-C7A0-0BE30F1B101F}"/>
            </a:ext>
          </a:extLst>
        </xdr:cNvPr>
        <xdr:cNvSpPr/>
      </xdr:nvSpPr>
      <xdr:spPr>
        <a:xfrm>
          <a:off x="9258300" y="2095500"/>
          <a:ext cx="1828800" cy="381000"/>
        </a:xfrm>
        <a:prstGeom prst="rect">
          <a:avLst/>
        </a:prstGeom>
        <a:solidFill>
          <a:schemeClr val="accent6">
            <a:lumMod val="40000"/>
            <a:lumOff val="60000"/>
          </a:schemeClr>
        </a:solidFill>
        <a:ln w="31750">
          <a:solidFill>
            <a:schemeClr val="tx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fld id="{549CB69F-282C-4539-8292-AF32AB6F6EAA}" type="TxLink">
            <a:rPr lang="en-US" sz="2400" b="1" i="0" u="none" strike="noStrike">
              <a:solidFill>
                <a:srgbClr val="000000"/>
              </a:solidFill>
              <a:latin typeface="Calibri"/>
              <a:cs typeface="Calibri"/>
            </a:rPr>
            <a:pPr algn="ctr"/>
            <a:t> $2,521.10 </a:t>
          </a:fld>
          <a:endParaRPr lang="en-US" sz="4800" b="1"/>
        </a:p>
      </xdr:txBody>
    </xdr:sp>
    <xdr:clientData/>
  </xdr:twoCellAnchor>
  <xdr:twoCellAnchor>
    <xdr:from>
      <xdr:col>16</xdr:col>
      <xdr:colOff>0</xdr:colOff>
      <xdr:row>21</xdr:row>
      <xdr:rowOff>0</xdr:rowOff>
    </xdr:from>
    <xdr:to>
      <xdr:col>19</xdr:col>
      <xdr:colOff>0</xdr:colOff>
      <xdr:row>23</xdr:row>
      <xdr:rowOff>0</xdr:rowOff>
    </xdr:to>
    <xdr:sp macro="" textlink="TotalMiles!D9">
      <xdr:nvSpPr>
        <xdr:cNvPr id="12" name="Rectangle 11">
          <a:extLst>
            <a:ext uri="{FF2B5EF4-FFF2-40B4-BE49-F238E27FC236}">
              <a16:creationId xmlns:a16="http://schemas.microsoft.com/office/drawing/2014/main" id="{EC5EACDC-8E70-C689-1A0B-D1281C45B7D4}"/>
            </a:ext>
          </a:extLst>
        </xdr:cNvPr>
        <xdr:cNvSpPr/>
      </xdr:nvSpPr>
      <xdr:spPr>
        <a:xfrm>
          <a:off x="9258300" y="3867150"/>
          <a:ext cx="1828800" cy="381000"/>
        </a:xfrm>
        <a:prstGeom prst="rect">
          <a:avLst/>
        </a:prstGeom>
        <a:solidFill>
          <a:schemeClr val="accent6">
            <a:lumMod val="40000"/>
            <a:lumOff val="60000"/>
          </a:schemeClr>
        </a:solidFill>
        <a:ln w="31750">
          <a:solidFill>
            <a:schemeClr val="tx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fld id="{8301470E-E28F-48A7-8476-3697E0CD11A7}" type="TxLink">
            <a:rPr lang="en-US" sz="2400" b="1" i="0" u="none" strike="noStrike">
              <a:solidFill>
                <a:srgbClr val="000000"/>
              </a:solidFill>
              <a:latin typeface="Calibri"/>
              <a:cs typeface="Calibri"/>
            </a:rPr>
            <a:pPr algn="ctr"/>
            <a:t>1,614</a:t>
          </a:fld>
          <a:endParaRPr lang="en-US" sz="4800" b="1">
            <a:solidFill>
              <a:schemeClr val="bg1"/>
            </a:solidFill>
          </a:endParaRPr>
        </a:p>
      </xdr:txBody>
    </xdr:sp>
    <xdr:clientData/>
  </xdr:twoCellAnchor>
  <xdr:twoCellAnchor>
    <xdr:from>
      <xdr:col>8</xdr:col>
      <xdr:colOff>304800</xdr:colOff>
      <xdr:row>8</xdr:row>
      <xdr:rowOff>0</xdr:rowOff>
    </xdr:from>
    <xdr:to>
      <xdr:col>15</xdr:col>
      <xdr:colOff>0</xdr:colOff>
      <xdr:row>23</xdr:row>
      <xdr:rowOff>0</xdr:rowOff>
    </xdr:to>
    <xdr:graphicFrame macro="">
      <xdr:nvGraphicFramePr>
        <xdr:cNvPr id="13" name="Chart 12">
          <a:extLst>
            <a:ext uri="{FF2B5EF4-FFF2-40B4-BE49-F238E27FC236}">
              <a16:creationId xmlns:a16="http://schemas.microsoft.com/office/drawing/2014/main" id="{E719C793-9815-479C-86AA-63ACE5947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25</xdr:row>
      <xdr:rowOff>0</xdr:rowOff>
    </xdr:from>
    <xdr:to>
      <xdr:col>8</xdr:col>
      <xdr:colOff>0</xdr:colOff>
      <xdr:row>39</xdr:row>
      <xdr:rowOff>0</xdr:rowOff>
    </xdr:to>
    <xdr:graphicFrame macro="">
      <xdr:nvGraphicFramePr>
        <xdr:cNvPr id="15" name="Chart 14">
          <a:extLst>
            <a:ext uri="{FF2B5EF4-FFF2-40B4-BE49-F238E27FC236}">
              <a16:creationId xmlns:a16="http://schemas.microsoft.com/office/drawing/2014/main" id="{CED531FB-6D51-4785-916B-22D2EC3E5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Menninger" refreshedDate="45201.511817013889" createdVersion="8" refreshedVersion="8" minRefreshableVersion="3" recordCount="43" xr:uid="{319742B1-59B0-413F-880E-B4D9FE024F07}">
  <cacheSource type="worksheet">
    <worksheetSource name="Table2"/>
  </cacheSource>
  <cacheFields count="11">
    <cacheField name="Date" numFmtId="14">
      <sharedItems containsSemiMixedTypes="0" containsNonDate="0" containsDate="1" containsString="0" minDate="2023-08-07T00:00:00" maxDate="2023-10-02T00:00:00" count="43">
        <d v="2023-08-07T00:00:00"/>
        <d v="2023-08-08T00:00:00"/>
        <d v="2023-08-09T00:00:00"/>
        <d v="2023-08-11T00:00:00"/>
        <d v="2023-08-12T00:00:00"/>
        <d v="2023-08-13T00:00:00"/>
        <d v="2023-08-14T00:00:00"/>
        <d v="2023-08-15T00:00:00"/>
        <d v="2023-08-17T00:00:00"/>
        <d v="2023-08-18T00:00:00"/>
        <d v="2023-08-19T00:00:00"/>
        <d v="2023-08-20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7T00:00:00"/>
        <d v="2023-09-08T00:00:00"/>
        <d v="2023-09-10T00:00:00"/>
        <d v="2023-09-11T00:00:00"/>
        <d v="2023-09-12T00:00:00"/>
        <d v="2023-09-13T00:00:00"/>
        <d v="2023-09-14T00:00:00"/>
        <d v="2023-09-15T00:00:00"/>
        <d v="2023-09-16T00:00:00"/>
        <d v="2023-09-17T00:00:00"/>
        <d v="2023-09-18T00:00:00"/>
        <d v="2023-09-22T00:00:00"/>
        <d v="2023-09-23T00:00:00"/>
        <d v="2023-09-28T00:00:00"/>
        <d v="2023-09-29T00:00:00"/>
        <d v="2023-09-30T00:00:00"/>
        <d v="2023-10-01T00:00:00"/>
      </sharedItems>
      <fieldGroup par="10" base="0">
        <rangePr groupBy="days" startDate="2023-08-07T00:00:00" endDate="2023-10-02T00:00:00"/>
        <groupItems count="368">
          <s v="&lt;8/7/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2/2023"/>
        </groupItems>
      </fieldGroup>
    </cacheField>
    <cacheField name="DayNum" numFmtId="0">
      <sharedItems containsSemiMixedTypes="0" containsString="0" containsNumber="1" containsInteger="1" minValue="1" maxValue="49"/>
    </cacheField>
    <cacheField name="Day of Week" numFmtId="0">
      <sharedItems count="7">
        <s v="Monday"/>
        <s v="Tuesday"/>
        <s v="Wednesday"/>
        <s v="Friday"/>
        <s v="Saturday"/>
        <s v="Sunday"/>
        <s v="Thursday"/>
      </sharedItems>
    </cacheField>
    <cacheField name="DD Earning" numFmtId="164">
      <sharedItems containsSemiMixedTypes="0" containsString="0" containsNumber="1" minValue="0" maxValue="59.14"/>
    </cacheField>
    <cacheField name="UE Earnings" numFmtId="164">
      <sharedItems containsSemiMixedTypes="0" containsString="0" containsNumber="1" minValue="0" maxValue="125.72"/>
    </cacheField>
    <cacheField name="Total Earnings" numFmtId="164">
      <sharedItems containsSemiMixedTypes="0" containsString="0" containsNumber="1" minValue="5" maxValue="131.72"/>
    </cacheField>
    <cacheField name="Time Spent Working (Hours)" numFmtId="2">
      <sharedItems containsSemiMixedTypes="0" containsString="0" containsNumber="1" minValue="0.78" maxValue="6.25"/>
    </cacheField>
    <cacheField name="Miles Driven" numFmtId="0">
      <sharedItems containsSemiMixedTypes="0" containsString="0" containsNumber="1" containsInteger="1" minValue="6" maxValue="82"/>
    </cacheField>
    <cacheField name="Hourly Pay" numFmtId="164">
      <sharedItems containsSemiMixedTypes="0" containsString="0" containsNumber="1" minValue="4.4457142857142857" maxValue="34.826446280991739"/>
    </cacheField>
    <cacheField name="Dollars per Mile" numFmtId="164">
      <sharedItems containsSemiMixedTypes="0" containsString="0" containsNumber="1" minValue="0.43222222222222223" maxValue="3.988"/>
    </cacheField>
    <cacheField name="Months" numFmtId="0" databaseField="0">
      <fieldGroup base="0">
        <rangePr groupBy="months" startDate="2023-08-07T00:00:00" endDate="2023-10-02T00:00:00"/>
        <groupItems count="14">
          <s v="&lt;8/7/2023"/>
          <s v="Jan"/>
          <s v="Feb"/>
          <s v="Mar"/>
          <s v="Apr"/>
          <s v="May"/>
          <s v="Jun"/>
          <s v="Jul"/>
          <s v="Aug"/>
          <s v="Sep"/>
          <s v="Oct"/>
          <s v="Nov"/>
          <s v="Dec"/>
          <s v="&gt;10/2/2023"/>
        </groupItems>
      </fieldGroup>
    </cacheField>
  </cacheFields>
  <extLst>
    <ext xmlns:x14="http://schemas.microsoft.com/office/spreadsheetml/2009/9/main" uri="{725AE2AE-9491-48be-B2B4-4EB974FC3084}">
      <x14:pivotCacheDefinition pivotCacheId="14442604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n v="1"/>
    <x v="0"/>
    <n v="28"/>
    <n v="82.54"/>
    <n v="110.54"/>
    <n v="4.83"/>
    <n v="82"/>
    <n v="22.886128364389236"/>
    <n v="1.348048780487805"/>
  </r>
  <r>
    <x v="1"/>
    <n v="2"/>
    <x v="1"/>
    <n v="38"/>
    <n v="0"/>
    <n v="38"/>
    <n v="2"/>
    <n v="33"/>
    <n v="19"/>
    <n v="1.1515151515151516"/>
  </r>
  <r>
    <x v="2"/>
    <n v="3"/>
    <x v="2"/>
    <n v="0"/>
    <n v="47.34"/>
    <n v="47.34"/>
    <n v="2.38"/>
    <n v="34"/>
    <n v="19.890756302521012"/>
    <n v="1.3923529411764708"/>
  </r>
  <r>
    <x v="3"/>
    <n v="4"/>
    <x v="3"/>
    <n v="6"/>
    <n v="125.72"/>
    <n v="131.72"/>
    <n v="6.25"/>
    <n v="82"/>
    <n v="21.075199999999999"/>
    <n v="1.6063414634146342"/>
  </r>
  <r>
    <x v="4"/>
    <n v="5"/>
    <x v="4"/>
    <n v="31.5"/>
    <n v="27.74"/>
    <n v="59.239999999999995"/>
    <n v="2.92"/>
    <n v="43"/>
    <n v="20.287671232876711"/>
    <n v="1.377674418604651"/>
  </r>
  <r>
    <x v="5"/>
    <n v="6"/>
    <x v="5"/>
    <n v="26.75"/>
    <n v="58.64"/>
    <n v="85.39"/>
    <n v="3.75"/>
    <n v="57"/>
    <n v="22.770666666666667"/>
    <n v="1.4980701754385966"/>
  </r>
  <r>
    <x v="6"/>
    <n v="7"/>
    <x v="0"/>
    <n v="19"/>
    <n v="15.27"/>
    <n v="34.269999999999996"/>
    <n v="2.4500000000000002"/>
    <n v="31"/>
    <n v="13.987755102040813"/>
    <n v="1.1054838709677417"/>
  </r>
  <r>
    <x v="7"/>
    <n v="8"/>
    <x v="1"/>
    <n v="0"/>
    <n v="14.03"/>
    <n v="14.03"/>
    <n v="1.36"/>
    <n v="26"/>
    <n v="10.316176470588234"/>
    <n v="0.53961538461538461"/>
  </r>
  <r>
    <x v="8"/>
    <n v="9"/>
    <x v="6"/>
    <n v="0"/>
    <n v="48.59"/>
    <n v="48.59"/>
    <n v="3"/>
    <n v="37"/>
    <n v="16.196666666666669"/>
    <n v="1.3132432432432433"/>
  </r>
  <r>
    <x v="9"/>
    <n v="10"/>
    <x v="3"/>
    <n v="0"/>
    <n v="57.81"/>
    <n v="57.81"/>
    <n v="2.42"/>
    <n v="33"/>
    <n v="23.888429752066116"/>
    <n v="1.7518181818181819"/>
  </r>
  <r>
    <x v="10"/>
    <n v="11"/>
    <x v="4"/>
    <n v="35.75"/>
    <n v="15.87"/>
    <n v="51.62"/>
    <n v="3.08"/>
    <n v="43"/>
    <n v="16.759740259740258"/>
    <n v="1.2004651162790696"/>
  </r>
  <r>
    <x v="11"/>
    <n v="12"/>
    <x v="5"/>
    <n v="0"/>
    <n v="14.58"/>
    <n v="14.58"/>
    <n v="0.78"/>
    <n v="6"/>
    <n v="18.692307692307693"/>
    <n v="2.4300000000000002"/>
  </r>
  <r>
    <x v="12"/>
    <n v="13"/>
    <x v="2"/>
    <n v="25.5"/>
    <n v="27.13"/>
    <n v="52.629999999999995"/>
    <n v="3.65"/>
    <n v="43"/>
    <n v="14.419178082191779"/>
    <n v="1.2239534883720928"/>
  </r>
  <r>
    <x v="13"/>
    <n v="14"/>
    <x v="6"/>
    <n v="6.5"/>
    <n v="82.22"/>
    <n v="88.72"/>
    <n v="3.65"/>
    <n v="58"/>
    <n v="24.306849315068494"/>
    <n v="1.529655172413793"/>
  </r>
  <r>
    <x v="14"/>
    <n v="15"/>
    <x v="3"/>
    <n v="26.5"/>
    <n v="0"/>
    <n v="26.5"/>
    <n v="4.32"/>
    <n v="36"/>
    <n v="6.1342592592592586"/>
    <n v="0.73611111111111116"/>
  </r>
  <r>
    <x v="15"/>
    <n v="16"/>
    <x v="4"/>
    <n v="0"/>
    <n v="43.73"/>
    <n v="43.73"/>
    <n v="2.82"/>
    <n v="37"/>
    <n v="15.50709219858156"/>
    <n v="1.1818918918918917"/>
  </r>
  <r>
    <x v="16"/>
    <n v="17"/>
    <x v="5"/>
    <n v="54.52"/>
    <n v="51.48"/>
    <n v="106"/>
    <n v="4.88"/>
    <n v="56"/>
    <n v="21.721311475409838"/>
    <n v="1.8928571428571428"/>
  </r>
  <r>
    <x v="17"/>
    <n v="18"/>
    <x v="0"/>
    <n v="25.25"/>
    <n v="59.03"/>
    <n v="84.28"/>
    <n v="2.42"/>
    <n v="38"/>
    <n v="34.826446280991739"/>
    <n v="2.2178947368421054"/>
  </r>
  <r>
    <x v="18"/>
    <n v="19"/>
    <x v="1"/>
    <n v="38"/>
    <n v="17.649999999999999"/>
    <n v="55.65"/>
    <n v="2.4500000000000002"/>
    <n v="37"/>
    <n v="22.714285714285712"/>
    <n v="1.5040540540540541"/>
  </r>
  <r>
    <x v="19"/>
    <n v="20"/>
    <x v="2"/>
    <n v="13.5"/>
    <n v="78.62"/>
    <n v="92.12"/>
    <n v="3.75"/>
    <n v="53"/>
    <n v="24.565333333333335"/>
    <n v="1.7381132075471699"/>
  </r>
  <r>
    <x v="20"/>
    <n v="21"/>
    <x v="6"/>
    <n v="0"/>
    <n v="30.66"/>
    <n v="30.66"/>
    <n v="2.25"/>
    <n v="22"/>
    <n v="13.626666666666667"/>
    <n v="1.3936363636363636"/>
  </r>
  <r>
    <x v="21"/>
    <n v="22"/>
    <x v="3"/>
    <n v="28.25"/>
    <n v="18.97"/>
    <n v="47.22"/>
    <n v="2.33"/>
    <n v="32"/>
    <n v="20.266094420600858"/>
    <n v="1.475625"/>
  </r>
  <r>
    <x v="22"/>
    <n v="23"/>
    <x v="4"/>
    <n v="0"/>
    <n v="7.78"/>
    <n v="7.78"/>
    <n v="1.75"/>
    <n v="18"/>
    <n v="4.4457142857142857"/>
    <n v="0.43222222222222223"/>
  </r>
  <r>
    <x v="23"/>
    <n v="24"/>
    <x v="5"/>
    <n v="15"/>
    <n v="75.22"/>
    <n v="90.22"/>
    <n v="4.12"/>
    <n v="68"/>
    <n v="21.898058252427184"/>
    <n v="1.3267647058823528"/>
  </r>
  <r>
    <x v="24"/>
    <n v="25"/>
    <x v="0"/>
    <n v="0"/>
    <n v="11.34"/>
    <n v="11.34"/>
    <n v="1.1000000000000001"/>
    <n v="12"/>
    <n v="10.309090909090909"/>
    <n v="0.94499999999999995"/>
  </r>
  <r>
    <x v="25"/>
    <n v="26"/>
    <x v="1"/>
    <n v="0"/>
    <n v="27.57"/>
    <n v="27.57"/>
    <n v="1.65"/>
    <n v="15"/>
    <n v="16.709090909090911"/>
    <n v="1.8380000000000001"/>
  </r>
  <r>
    <x v="26"/>
    <n v="28"/>
    <x v="6"/>
    <n v="29"/>
    <n v="26.18"/>
    <n v="55.18"/>
    <n v="2.5"/>
    <n v="35"/>
    <n v="22.071999999999999"/>
    <n v="1.5765714285714285"/>
  </r>
  <r>
    <x v="27"/>
    <n v="29"/>
    <x v="3"/>
    <n v="52"/>
    <n v="14.64"/>
    <n v="66.64"/>
    <n v="3.2"/>
    <n v="37"/>
    <n v="20.824999999999999"/>
    <n v="1.8010810810810811"/>
  </r>
  <r>
    <x v="28"/>
    <n v="31"/>
    <x v="5"/>
    <n v="39"/>
    <n v="7.79"/>
    <n v="46.79"/>
    <n v="2.2999999999999998"/>
    <n v="30"/>
    <n v="20.343478260869567"/>
    <n v="1.5596666666666665"/>
  </r>
  <r>
    <x v="29"/>
    <n v="32"/>
    <x v="0"/>
    <n v="8.5"/>
    <n v="25.83"/>
    <n v="34.33"/>
    <n v="2.5"/>
    <n v="20"/>
    <n v="13.731999999999999"/>
    <n v="1.7164999999999999"/>
  </r>
  <r>
    <x v="30"/>
    <n v="33"/>
    <x v="1"/>
    <n v="0"/>
    <n v="5"/>
    <n v="5"/>
    <n v="1"/>
    <n v="9"/>
    <n v="5"/>
    <n v="0.55555555555555558"/>
  </r>
  <r>
    <x v="31"/>
    <n v="34"/>
    <x v="2"/>
    <n v="6.75"/>
    <n v="7.43"/>
    <n v="14.18"/>
    <n v="1.266"/>
    <n v="15"/>
    <n v="11.200631911532385"/>
    <n v="0.94533333333333336"/>
  </r>
  <r>
    <x v="32"/>
    <n v="35"/>
    <x v="6"/>
    <n v="22.5"/>
    <n v="62.7"/>
    <n v="85.2"/>
    <n v="3.5"/>
    <n v="42"/>
    <n v="24.342857142857145"/>
    <n v="2.0285714285714285"/>
  </r>
  <r>
    <x v="33"/>
    <n v="36"/>
    <x v="3"/>
    <n v="23.75"/>
    <n v="95.61"/>
    <n v="119.36"/>
    <n v="3.97"/>
    <n v="67"/>
    <n v="30.065491183879093"/>
    <n v="1.7814925373134329"/>
  </r>
  <r>
    <x v="34"/>
    <n v="37"/>
    <x v="4"/>
    <n v="32.75"/>
    <n v="64.44"/>
    <n v="97.19"/>
    <n v="3.92"/>
    <n v="59"/>
    <n v="24.793367346938776"/>
    <n v="1.6472881355932203"/>
  </r>
  <r>
    <x v="35"/>
    <n v="38"/>
    <x v="5"/>
    <n v="10"/>
    <n v="49.44"/>
    <n v="59.44"/>
    <n v="2.5"/>
    <n v="29"/>
    <n v="23.776"/>
    <n v="2.049655172413793"/>
  </r>
  <r>
    <x v="36"/>
    <n v="39"/>
    <x v="0"/>
    <n v="11"/>
    <n v="47.98"/>
    <n v="58.98"/>
    <n v="3.08"/>
    <n v="45"/>
    <n v="19.149350649350648"/>
    <n v="1.3106666666666666"/>
  </r>
  <r>
    <x v="37"/>
    <n v="40"/>
    <x v="3"/>
    <n v="11.5"/>
    <n v="34.840000000000003"/>
    <n v="46.34"/>
    <n v="2"/>
    <n v="12"/>
    <n v="23.17"/>
    <n v="3.8616666666666668"/>
  </r>
  <r>
    <x v="38"/>
    <n v="41"/>
    <x v="4"/>
    <n v="59.14"/>
    <n v="40.56"/>
    <n v="99.7"/>
    <n v="3.58"/>
    <n v="25"/>
    <n v="27.849162011173185"/>
    <n v="3.988"/>
  </r>
  <r>
    <x v="39"/>
    <n v="46"/>
    <x v="6"/>
    <n v="7.5"/>
    <n v="56.91"/>
    <n v="64.41"/>
    <n v="2.66"/>
    <n v="42"/>
    <n v="24.214285714285712"/>
    <n v="1.5335714285714286"/>
  </r>
  <r>
    <x v="40"/>
    <n v="47"/>
    <x v="3"/>
    <n v="0"/>
    <n v="47.3"/>
    <n v="47.3"/>
    <n v="2.16"/>
    <n v="24"/>
    <n v="21.898148148148145"/>
    <n v="1.9708333333333332"/>
  </r>
  <r>
    <x v="41"/>
    <n v="48"/>
    <x v="4"/>
    <n v="25.25"/>
    <n v="43.73"/>
    <n v="68.97999999999999"/>
    <n v="3.2"/>
    <n v="42"/>
    <n v="21.556249999999995"/>
    <n v="1.6423809523809521"/>
  </r>
  <r>
    <x v="42"/>
    <n v="49"/>
    <x v="5"/>
    <n v="19"/>
    <n v="75.53"/>
    <n v="94.53"/>
    <n v="3.4"/>
    <n v="49"/>
    <n v="27.80294117647059"/>
    <n v="1.92918367346938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0652A5-9B85-41C8-9C12-93641ECEA23C}" name="PivotTable1"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location ref="A3:D50" firstHeaderRow="0" firstDataRow="1" firstDataCol="1"/>
  <pivotFields count="11">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8">
        <item x="5"/>
        <item x="0"/>
        <item x="1"/>
        <item x="2"/>
        <item x="6"/>
        <item x="3"/>
        <item x="4"/>
        <item t="default"/>
      </items>
    </pivotField>
    <pivotField dataField="1" numFmtId="164" showAll="0"/>
    <pivotField dataField="1" numFmtId="164" showAll="0"/>
    <pivotField dataField="1" numFmtId="164" showAll="0"/>
    <pivotField numFmtId="2" showAll="0"/>
    <pivotField showAll="0"/>
    <pivotField numFmtId="164" showAll="0"/>
    <pivotField numFmtId="164" showAll="0"/>
    <pivotField axis="axisRow" showAll="0">
      <items count="15">
        <item x="0"/>
        <item x="1"/>
        <item x="2"/>
        <item x="3"/>
        <item x="4"/>
        <item x="5"/>
        <item x="6"/>
        <item x="7"/>
        <item x="8"/>
        <item x="9"/>
        <item x="10"/>
        <item x="11"/>
        <item x="12"/>
        <item x="13"/>
        <item t="default"/>
      </items>
    </pivotField>
  </pivotFields>
  <rowFields count="2">
    <field x="10"/>
    <field x="0"/>
  </rowFields>
  <rowItems count="47">
    <i>
      <x v="8"/>
    </i>
    <i r="1">
      <x v="220"/>
    </i>
    <i r="1">
      <x v="221"/>
    </i>
    <i r="1">
      <x v="222"/>
    </i>
    <i r="1">
      <x v="224"/>
    </i>
    <i r="1">
      <x v="225"/>
    </i>
    <i r="1">
      <x v="226"/>
    </i>
    <i r="1">
      <x v="227"/>
    </i>
    <i r="1">
      <x v="228"/>
    </i>
    <i r="1">
      <x v="230"/>
    </i>
    <i r="1">
      <x v="231"/>
    </i>
    <i r="1">
      <x v="232"/>
    </i>
    <i r="1">
      <x v="233"/>
    </i>
    <i r="1">
      <x v="236"/>
    </i>
    <i r="1">
      <x v="237"/>
    </i>
    <i r="1">
      <x v="238"/>
    </i>
    <i r="1">
      <x v="239"/>
    </i>
    <i r="1">
      <x v="240"/>
    </i>
    <i r="1">
      <x v="241"/>
    </i>
    <i r="1">
      <x v="242"/>
    </i>
    <i r="1">
      <x v="243"/>
    </i>
    <i r="1">
      <x v="244"/>
    </i>
    <i>
      <x v="9"/>
    </i>
    <i r="1">
      <x v="245"/>
    </i>
    <i r="1">
      <x v="246"/>
    </i>
    <i r="1">
      <x v="247"/>
    </i>
    <i r="1">
      <x v="248"/>
    </i>
    <i r="1">
      <x v="249"/>
    </i>
    <i r="1">
      <x v="251"/>
    </i>
    <i r="1">
      <x v="252"/>
    </i>
    <i r="1">
      <x v="254"/>
    </i>
    <i r="1">
      <x v="255"/>
    </i>
    <i r="1">
      <x v="256"/>
    </i>
    <i r="1">
      <x v="257"/>
    </i>
    <i r="1">
      <x v="258"/>
    </i>
    <i r="1">
      <x v="259"/>
    </i>
    <i r="1">
      <x v="260"/>
    </i>
    <i r="1">
      <x v="261"/>
    </i>
    <i r="1">
      <x v="262"/>
    </i>
    <i r="1">
      <x v="266"/>
    </i>
    <i r="1">
      <x v="267"/>
    </i>
    <i r="1">
      <x v="272"/>
    </i>
    <i r="1">
      <x v="273"/>
    </i>
    <i r="1">
      <x v="274"/>
    </i>
    <i>
      <x v="10"/>
    </i>
    <i r="1">
      <x v="275"/>
    </i>
    <i t="grand">
      <x/>
    </i>
  </rowItems>
  <colFields count="1">
    <field x="-2"/>
  </colFields>
  <colItems count="3">
    <i>
      <x/>
    </i>
    <i i="1">
      <x v="1"/>
    </i>
    <i i="2">
      <x v="2"/>
    </i>
  </colItems>
  <dataFields count="3">
    <dataField name="Sum of Total Earnings" fld="5" baseField="0" baseItem="0"/>
    <dataField name="Sum of DD Earning" fld="3" baseField="0" baseItem="0"/>
    <dataField name="Sum of UE Earnings" fld="4" baseField="0" baseItem="0"/>
  </dataFields>
  <chartFormats count="3">
    <chartFormat chart="30" format="6" series="1">
      <pivotArea type="data" outline="0" fieldPosition="0">
        <references count="1">
          <reference field="4294967294" count="1" selected="0">
            <x v="0"/>
          </reference>
        </references>
      </pivotArea>
    </chartFormat>
    <chartFormat chart="30" format="7" series="1">
      <pivotArea type="data" outline="0" fieldPosition="0">
        <references count="1">
          <reference field="4294967294" count="1" selected="0">
            <x v="1"/>
          </reference>
        </references>
      </pivotArea>
    </chartFormat>
    <chartFormat chart="3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2FF4F0-F265-4A02-B991-A3E4D01D9692}" name="PivotTable1"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9">
  <location ref="A3:B11" firstHeaderRow="1" firstDataRow="1" firstDataCol="1"/>
  <pivotFields count="11">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sortType="ascending">
      <items count="8">
        <item x="5"/>
        <item x="0"/>
        <item x="1"/>
        <item x="2"/>
        <item x="6"/>
        <item x="3"/>
        <item x="4"/>
        <item t="default"/>
      </items>
      <autoSortScope>
        <pivotArea dataOnly="0" outline="0" fieldPosition="0">
          <references count="1">
            <reference field="4294967294" count="1" selected="0">
              <x v="0"/>
            </reference>
          </references>
        </pivotArea>
      </autoSortScope>
    </pivotField>
    <pivotField numFmtId="164" showAll="0"/>
    <pivotField numFmtId="164" showAll="0"/>
    <pivotField dataField="1" numFmtId="164" showAll="0"/>
    <pivotField numFmtId="2" showAll="0"/>
    <pivotField showAll="0"/>
    <pivotField numFmtId="164" showAll="0"/>
    <pivotField numFmtId="164" showAll="0"/>
    <pivotField showAll="0">
      <items count="15">
        <item x="0"/>
        <item x="1"/>
        <item x="2"/>
        <item x="3"/>
        <item x="4"/>
        <item x="5"/>
        <item x="6"/>
        <item x="7"/>
        <item x="8"/>
        <item x="9"/>
        <item x="10"/>
        <item x="11"/>
        <item x="12"/>
        <item x="13"/>
        <item t="default"/>
      </items>
    </pivotField>
  </pivotFields>
  <rowFields count="1">
    <field x="2"/>
  </rowFields>
  <rowItems count="8">
    <i>
      <x v="2"/>
    </i>
    <i>
      <x v="3"/>
    </i>
    <i>
      <x v="1"/>
    </i>
    <i>
      <x v="4"/>
    </i>
    <i>
      <x v="6"/>
    </i>
    <i>
      <x/>
    </i>
    <i>
      <x v="5"/>
    </i>
    <i t="grand">
      <x/>
    </i>
  </rowItems>
  <colItems count="1">
    <i/>
  </colItems>
  <dataFields count="1">
    <dataField name="Sum of Total Earnings" fld="5" baseField="0" baseItem="0"/>
  </dataFields>
  <formats count="1">
    <format dxfId="195">
      <pivotArea collapsedLevelsAreSubtotals="1" fieldPosition="0">
        <references count="1">
          <reference field="2" count="0"/>
        </references>
      </pivotArea>
    </format>
  </formats>
  <chartFormats count="2">
    <chartFormat chart="27"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385AFA-1ADD-4A27-9E60-D86FFCC0CD01}" name="PivotTable1"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5">
  <location ref="A3:B11" firstHeaderRow="1" firstDataRow="1" firstDataCol="1"/>
  <pivotFields count="11">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sortType="descending">
      <items count="8">
        <item x="5"/>
        <item x="0"/>
        <item x="1"/>
        <item x="2"/>
        <item x="6"/>
        <item x="3"/>
        <item x="4"/>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dataField="1" numFmtId="2" showAll="0"/>
    <pivotField showAll="0"/>
    <pivotField numFmtId="164" showAll="0"/>
    <pivotField numFmtId="164" showAll="0"/>
    <pivotField showAll="0">
      <items count="15">
        <item sd="0" x="0"/>
        <item sd="0" x="1"/>
        <item sd="0" x="2"/>
        <item sd="0" x="3"/>
        <item sd="0" x="4"/>
        <item sd="0" x="5"/>
        <item sd="0" x="6"/>
        <item sd="0" x="7"/>
        <item x="8"/>
        <item x="9"/>
        <item sd="0" x="10"/>
        <item sd="0" x="11"/>
        <item sd="0" x="12"/>
        <item sd="0" x="13"/>
        <item t="default"/>
      </items>
    </pivotField>
  </pivotFields>
  <rowFields count="1">
    <field x="2"/>
  </rowFields>
  <rowItems count="8">
    <i>
      <x v="5"/>
    </i>
    <i>
      <x/>
    </i>
    <i>
      <x v="6"/>
    </i>
    <i>
      <x v="4"/>
    </i>
    <i>
      <x v="1"/>
    </i>
    <i>
      <x v="3"/>
    </i>
    <i>
      <x v="2"/>
    </i>
    <i t="grand">
      <x/>
    </i>
  </rowItems>
  <colItems count="1">
    <i/>
  </colItems>
  <dataFields count="1">
    <dataField name="Sum of Time Spent Working (Hours)" fld="6" showDataAs="percentOfTotal" baseField="2" baseItem="4" numFmtId="10"/>
  </dataFields>
  <formats count="2">
    <format dxfId="194">
      <pivotArea collapsedLevelsAreSubtotals="1" fieldPosition="0">
        <references count="1">
          <reference field="2" count="0"/>
        </references>
      </pivotArea>
    </format>
    <format dxfId="193">
      <pivotArea outline="0" fieldPosition="0">
        <references count="1">
          <reference field="4294967294" count="1">
            <x v="0"/>
          </reference>
        </references>
      </pivotArea>
    </format>
  </formats>
  <chartFormats count="24">
    <chartFormat chart="52" format="2" series="1">
      <pivotArea type="data" outline="0" fieldPosition="0">
        <references count="1">
          <reference field="4294967294" count="1" selected="0">
            <x v="0"/>
          </reference>
        </references>
      </pivotArea>
    </chartFormat>
    <chartFormat chart="52" format="3">
      <pivotArea type="data" outline="0" fieldPosition="0">
        <references count="2">
          <reference field="4294967294" count="1" selected="0">
            <x v="0"/>
          </reference>
          <reference field="2" count="1" selected="0">
            <x v="2"/>
          </reference>
        </references>
      </pivotArea>
    </chartFormat>
    <chartFormat chart="52" format="4">
      <pivotArea type="data" outline="0" fieldPosition="0">
        <references count="2">
          <reference field="4294967294" count="1" selected="0">
            <x v="0"/>
          </reference>
          <reference field="2" count="1" selected="0">
            <x v="4"/>
          </reference>
        </references>
      </pivotArea>
    </chartFormat>
    <chartFormat chart="52" format="5">
      <pivotArea type="data" outline="0" fieldPosition="0">
        <references count="2">
          <reference field="4294967294" count="1" selected="0">
            <x v="0"/>
          </reference>
          <reference field="2" count="1" selected="0">
            <x v="1"/>
          </reference>
        </references>
      </pivotArea>
    </chartFormat>
    <chartFormat chart="52" format="6">
      <pivotArea type="data" outline="0" fieldPosition="0">
        <references count="2">
          <reference field="4294967294" count="1" selected="0">
            <x v="0"/>
          </reference>
          <reference field="2" count="1" selected="0">
            <x v="3"/>
          </reference>
        </references>
      </pivotArea>
    </chartFormat>
    <chartFormat chart="52" format="7">
      <pivotArea type="data" outline="0" fieldPosition="0">
        <references count="2">
          <reference field="4294967294" count="1" selected="0">
            <x v="0"/>
          </reference>
          <reference field="2" count="1" selected="0">
            <x v="6"/>
          </reference>
        </references>
      </pivotArea>
    </chartFormat>
    <chartFormat chart="52" format="8">
      <pivotArea type="data" outline="0" fieldPosition="0">
        <references count="2">
          <reference field="4294967294" count="1" selected="0">
            <x v="0"/>
          </reference>
          <reference field="2" count="1" selected="0">
            <x v="0"/>
          </reference>
        </references>
      </pivotArea>
    </chartFormat>
    <chartFormat chart="52" format="9">
      <pivotArea type="data" outline="0" fieldPosition="0">
        <references count="2">
          <reference field="4294967294" count="1" selected="0">
            <x v="0"/>
          </reference>
          <reference field="2" count="1" selected="0">
            <x v="5"/>
          </reference>
        </references>
      </pivotArea>
    </chartFormat>
    <chartFormat chart="53" format="10" series="1">
      <pivotArea type="data" outline="0" fieldPosition="0">
        <references count="1">
          <reference field="4294967294" count="1" selected="0">
            <x v="0"/>
          </reference>
        </references>
      </pivotArea>
    </chartFormat>
    <chartFormat chart="53" format="11">
      <pivotArea type="data" outline="0" fieldPosition="0">
        <references count="2">
          <reference field="4294967294" count="1" selected="0">
            <x v="0"/>
          </reference>
          <reference field="2" count="1" selected="0">
            <x v="2"/>
          </reference>
        </references>
      </pivotArea>
    </chartFormat>
    <chartFormat chart="53" format="12">
      <pivotArea type="data" outline="0" fieldPosition="0">
        <references count="2">
          <reference field="4294967294" count="1" selected="0">
            <x v="0"/>
          </reference>
          <reference field="2" count="1" selected="0">
            <x v="4"/>
          </reference>
        </references>
      </pivotArea>
    </chartFormat>
    <chartFormat chart="53" format="13">
      <pivotArea type="data" outline="0" fieldPosition="0">
        <references count="2">
          <reference field="4294967294" count="1" selected="0">
            <x v="0"/>
          </reference>
          <reference field="2" count="1" selected="0">
            <x v="1"/>
          </reference>
        </references>
      </pivotArea>
    </chartFormat>
    <chartFormat chart="53" format="14">
      <pivotArea type="data" outline="0" fieldPosition="0">
        <references count="2">
          <reference field="4294967294" count="1" selected="0">
            <x v="0"/>
          </reference>
          <reference field="2" count="1" selected="0">
            <x v="3"/>
          </reference>
        </references>
      </pivotArea>
    </chartFormat>
    <chartFormat chart="53" format="15">
      <pivotArea type="data" outline="0" fieldPosition="0">
        <references count="2">
          <reference field="4294967294" count="1" selected="0">
            <x v="0"/>
          </reference>
          <reference field="2" count="1" selected="0">
            <x v="6"/>
          </reference>
        </references>
      </pivotArea>
    </chartFormat>
    <chartFormat chart="53" format="16">
      <pivotArea type="data" outline="0" fieldPosition="0">
        <references count="2">
          <reference field="4294967294" count="1" selected="0">
            <x v="0"/>
          </reference>
          <reference field="2" count="1" selected="0">
            <x v="0"/>
          </reference>
        </references>
      </pivotArea>
    </chartFormat>
    <chartFormat chart="53" format="17">
      <pivotArea type="data" outline="0" fieldPosition="0">
        <references count="2">
          <reference field="4294967294" count="1" selected="0">
            <x v="0"/>
          </reference>
          <reference field="2" count="1" selected="0">
            <x v="5"/>
          </reference>
        </references>
      </pivotArea>
    </chartFormat>
    <chartFormat chart="54" format="10" series="1">
      <pivotArea type="data" outline="0" fieldPosition="0">
        <references count="1">
          <reference field="4294967294" count="1" selected="0">
            <x v="0"/>
          </reference>
        </references>
      </pivotArea>
    </chartFormat>
    <chartFormat chart="54" format="11">
      <pivotArea type="data" outline="0" fieldPosition="0">
        <references count="2">
          <reference field="4294967294" count="1" selected="0">
            <x v="0"/>
          </reference>
          <reference field="2" count="1" selected="0">
            <x v="2"/>
          </reference>
        </references>
      </pivotArea>
    </chartFormat>
    <chartFormat chart="54" format="12">
      <pivotArea type="data" outline="0" fieldPosition="0">
        <references count="2">
          <reference field="4294967294" count="1" selected="0">
            <x v="0"/>
          </reference>
          <reference field="2" count="1" selected="0">
            <x v="4"/>
          </reference>
        </references>
      </pivotArea>
    </chartFormat>
    <chartFormat chart="54" format="13">
      <pivotArea type="data" outline="0" fieldPosition="0">
        <references count="2">
          <reference field="4294967294" count="1" selected="0">
            <x v="0"/>
          </reference>
          <reference field="2" count="1" selected="0">
            <x v="1"/>
          </reference>
        </references>
      </pivotArea>
    </chartFormat>
    <chartFormat chart="54" format="14">
      <pivotArea type="data" outline="0" fieldPosition="0">
        <references count="2">
          <reference field="4294967294" count="1" selected="0">
            <x v="0"/>
          </reference>
          <reference field="2" count="1" selected="0">
            <x v="3"/>
          </reference>
        </references>
      </pivotArea>
    </chartFormat>
    <chartFormat chart="54" format="15">
      <pivotArea type="data" outline="0" fieldPosition="0">
        <references count="2">
          <reference field="4294967294" count="1" selected="0">
            <x v="0"/>
          </reference>
          <reference field="2" count="1" selected="0">
            <x v="6"/>
          </reference>
        </references>
      </pivotArea>
    </chartFormat>
    <chartFormat chart="54" format="16">
      <pivotArea type="data" outline="0" fieldPosition="0">
        <references count="2">
          <reference field="4294967294" count="1" selected="0">
            <x v="0"/>
          </reference>
          <reference field="2" count="1" selected="0">
            <x v="0"/>
          </reference>
        </references>
      </pivotArea>
    </chartFormat>
    <chartFormat chart="54" format="17">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DADA81-F39E-4A67-932E-7DE7214BFF92}" name="PivotTable1"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3">
  <location ref="A3:B11" firstHeaderRow="1" firstDataRow="1" firstDataCol="1"/>
  <pivotFields count="11">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sortType="ascending">
      <items count="8">
        <item x="5"/>
        <item x="0"/>
        <item x="1"/>
        <item x="2"/>
        <item x="6"/>
        <item x="3"/>
        <item x="4"/>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2"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s>
  <rowFields count="1">
    <field x="2"/>
  </rowFields>
  <rowItems count="8">
    <i>
      <x v="2"/>
    </i>
    <i>
      <x v="3"/>
    </i>
    <i>
      <x v="6"/>
    </i>
    <i>
      <x v="1"/>
    </i>
    <i>
      <x v="4"/>
    </i>
    <i>
      <x v="5"/>
    </i>
    <i>
      <x/>
    </i>
    <i t="grand">
      <x/>
    </i>
  </rowItems>
  <colItems count="1">
    <i/>
  </colItems>
  <dataFields count="1">
    <dataField name="Average of Hourly Pay" fld="8" subtotal="average" baseField="1" baseItem="2"/>
  </dataFields>
  <formats count="1">
    <format dxfId="192">
      <pivotArea collapsedLevelsAreSubtotals="1" fieldPosition="0">
        <references count="1">
          <reference field="2" count="0"/>
        </references>
      </pivotArea>
    </format>
  </formats>
  <chartFormats count="4">
    <chartFormat chart="46" format="8" series="1">
      <pivotArea type="data" outline="0" fieldPosition="0">
        <references count="1">
          <reference field="4294967294" count="1" selected="0">
            <x v="0"/>
          </reference>
        </references>
      </pivotArea>
    </chartFormat>
    <chartFormat chart="50" format="11" series="1">
      <pivotArea type="data" outline="0" fieldPosition="0">
        <references count="1">
          <reference field="4294967294" count="1" selected="0">
            <x v="0"/>
          </reference>
        </references>
      </pivotArea>
    </chartFormat>
    <chartFormat chart="51" format="12" series="1">
      <pivotArea type="data" outline="0" fieldPosition="0">
        <references count="1">
          <reference field="4294967294" count="1" selected="0">
            <x v="0"/>
          </reference>
        </references>
      </pivotArea>
    </chartFormat>
    <chartFormat chart="5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602802-9C30-4D5E-AA9F-F5CF452BADD1}" name="PivotTable1" cacheId="8" applyNumberFormats="0" applyBorderFormats="0" applyFontFormats="0" applyPatternFormats="0" applyAlignmentFormats="0" applyWidthHeightFormats="1" dataCaption="Values" updatedVersion="8" minRefreshableVersion="5" useAutoFormatting="1" itemPrintTitles="1" createdVersion="8" indent="0" outline="1" outlineData="1" chartFormat="49">
  <location ref="A3:B9" firstHeaderRow="1" firstDataRow="1" firstDataCol="1"/>
  <pivotFields count="11">
    <pivotField axis="axisRow" numFmtId="14" showAll="0" measureFilter="1" sortType="ascending">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autoSortScope>
        <pivotArea dataOnly="0" outline="0" fieldPosition="0">
          <references count="1">
            <reference field="4294967294" count="1" selected="0">
              <x v="0"/>
            </reference>
          </references>
        </pivotArea>
      </autoSortScope>
    </pivotField>
    <pivotField showAll="0"/>
    <pivotField showAll="0">
      <items count="8">
        <item x="5"/>
        <item x="0"/>
        <item x="1"/>
        <item x="2"/>
        <item x="6"/>
        <item x="3"/>
        <item x="4"/>
        <item t="default"/>
      </items>
    </pivotField>
    <pivotField numFmtId="164" showAll="0"/>
    <pivotField numFmtId="164" showAll="0"/>
    <pivotField dataField="1" numFmtId="164" showAll="0"/>
    <pivotField numFmtId="2" showAll="0"/>
    <pivotField showAll="0"/>
    <pivotField numFmtId="164" showAll="0"/>
    <pivotField numFmtId="164" showAll="0"/>
    <pivotField showAll="0" sortType="a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s>
  <rowFields count="1">
    <field x="0"/>
  </rowFields>
  <rowItems count="6">
    <i>
      <x v="267"/>
    </i>
    <i>
      <x v="240"/>
    </i>
    <i>
      <x v="220"/>
    </i>
    <i>
      <x v="259"/>
    </i>
    <i>
      <x v="224"/>
    </i>
    <i t="grand">
      <x/>
    </i>
  </rowItems>
  <colItems count="1">
    <i/>
  </colItems>
  <dataFields count="1">
    <dataField name="Sum of Total Earnings" fld="5" baseField="0" baseItem="0"/>
  </dataFields>
  <formats count="1">
    <format dxfId="191">
      <pivotArea collapsedLevelsAreSubtotals="1" fieldPosition="0">
        <references count="1">
          <reference field="0" count="0"/>
        </references>
      </pivotArea>
    </format>
  </formats>
  <chartFormats count="3">
    <chartFormat chart="46" format="1"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CFD637-73FC-454D-B7DF-516E1A70D11D}" name="PivotTable1" cacheId="8" applyNumberFormats="0" applyBorderFormats="0" applyFontFormats="0" applyPatternFormats="0" applyAlignmentFormats="0" applyWidthHeightFormats="1" dataCaption="Values" updatedVersion="8" minRefreshableVersion="5" useAutoFormatting="1" itemPrintTitles="1" createdVersion="8" indent="0" outline="1" outlineData="1" chartFormat="49">
  <location ref="A3:B50" firstHeaderRow="1" firstDataRow="1" firstDataCol="1"/>
  <pivotFields count="11">
    <pivotField axis="axisRow" numFmtId="14" showAll="0" sortType="ascending">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autoSortScope>
        <pivotArea dataOnly="0" outline="0" fieldPosition="0">
          <references count="1">
            <reference field="4294967294" count="1" selected="0">
              <x v="0"/>
            </reference>
          </references>
        </pivotArea>
      </autoSortScope>
    </pivotField>
    <pivotField showAll="0"/>
    <pivotField showAll="0">
      <items count="8">
        <item x="5"/>
        <item x="0"/>
        <item x="1"/>
        <item x="2"/>
        <item x="6"/>
        <item x="3"/>
        <item x="4"/>
        <item t="default"/>
      </items>
    </pivotField>
    <pivotField numFmtId="164" showAll="0"/>
    <pivotField numFmtId="164" showAll="0"/>
    <pivotField dataField="1" numFmtId="164" showAll="0"/>
    <pivotField numFmtId="2" showAll="0"/>
    <pivotField showAll="0"/>
    <pivotField numFmtId="164" showAll="0"/>
    <pivotField numFmtId="164" showAll="0"/>
    <pivotField axis="axisRow" showAll="0">
      <items count="15">
        <item x="0"/>
        <item x="1"/>
        <item x="2"/>
        <item x="3"/>
        <item x="4"/>
        <item x="5"/>
        <item x="6"/>
        <item x="7"/>
        <item x="8"/>
        <item x="9"/>
        <item x="10"/>
        <item x="11"/>
        <item x="12"/>
        <item x="13"/>
        <item t="default"/>
      </items>
    </pivotField>
  </pivotFields>
  <rowFields count="2">
    <field x="10"/>
    <field x="0"/>
  </rowFields>
  <rowItems count="47">
    <i>
      <x v="8"/>
    </i>
    <i r="1">
      <x v="228"/>
    </i>
    <i r="1">
      <x v="233"/>
    </i>
    <i r="1">
      <x v="238"/>
    </i>
    <i r="1">
      <x v="244"/>
    </i>
    <i r="1">
      <x v="227"/>
    </i>
    <i r="1">
      <x v="221"/>
    </i>
    <i r="1">
      <x v="239"/>
    </i>
    <i r="1">
      <x v="222"/>
    </i>
    <i r="1">
      <x v="230"/>
    </i>
    <i r="1">
      <x v="232"/>
    </i>
    <i r="1">
      <x v="236"/>
    </i>
    <i r="1">
      <x v="242"/>
    </i>
    <i r="1">
      <x v="231"/>
    </i>
    <i r="1">
      <x v="225"/>
    </i>
    <i r="1">
      <x v="241"/>
    </i>
    <i r="1">
      <x v="226"/>
    </i>
    <i r="1">
      <x v="237"/>
    </i>
    <i r="1">
      <x v="243"/>
    </i>
    <i r="1">
      <x v="240"/>
    </i>
    <i r="1">
      <x v="220"/>
    </i>
    <i r="1">
      <x v="224"/>
    </i>
    <i>
      <x v="9"/>
    </i>
    <i r="1">
      <x v="256"/>
    </i>
    <i r="1">
      <x v="246"/>
    </i>
    <i r="1">
      <x v="248"/>
    </i>
    <i r="1">
      <x v="257"/>
    </i>
    <i r="1">
      <x v="249"/>
    </i>
    <i r="1">
      <x v="255"/>
    </i>
    <i r="1">
      <x v="266"/>
    </i>
    <i r="1">
      <x v="254"/>
    </i>
    <i r="1">
      <x v="245"/>
    </i>
    <i r="1">
      <x v="273"/>
    </i>
    <i r="1">
      <x v="251"/>
    </i>
    <i r="1">
      <x v="262"/>
    </i>
    <i r="1">
      <x v="261"/>
    </i>
    <i r="1">
      <x v="272"/>
    </i>
    <i r="1">
      <x v="252"/>
    </i>
    <i r="1">
      <x v="274"/>
    </i>
    <i r="1">
      <x v="258"/>
    </i>
    <i r="1">
      <x v="247"/>
    </i>
    <i r="1">
      <x v="260"/>
    </i>
    <i r="1">
      <x v="267"/>
    </i>
    <i r="1">
      <x v="259"/>
    </i>
    <i>
      <x v="10"/>
    </i>
    <i r="1">
      <x v="275"/>
    </i>
    <i t="grand">
      <x/>
    </i>
  </rowItems>
  <colItems count="1">
    <i/>
  </colItems>
  <dataFields count="1">
    <dataField name="Sum of Total Earnings" fld="5" baseField="0" baseItem="0"/>
  </dataFields>
  <formats count="1">
    <format dxfId="190">
      <pivotArea collapsedLevelsAreSubtotals="1" fieldPosition="0">
        <references count="1">
          <reference field="0" count="0"/>
        </references>
      </pivotArea>
    </format>
  </formats>
  <chartFormats count="3">
    <chartFormat chart="46" format="1"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413CEA-76EB-497F-A6A9-4CEF0FD6D7D6}" name="PivotTable1" cacheId="8" applyNumberFormats="0" applyBorderFormats="0" applyFontFormats="0" applyPatternFormats="0" applyAlignmentFormats="0" applyWidthHeightFormats="1" dataCaption="Values" updatedVersion="8" minRefreshableVersion="5" useAutoFormatting="1" itemPrintTitles="1" createdVersion="8" indent="0" outline="1" outlineData="1" chartFormat="49">
  <location ref="A3:B50" firstHeaderRow="1" firstDataRow="1" firstDataCol="1"/>
  <pivotFields count="11">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8">
        <item x="5"/>
        <item x="0"/>
        <item x="1"/>
        <item x="2"/>
        <item x="6"/>
        <item x="3"/>
        <item x="4"/>
        <item t="default"/>
      </items>
    </pivotField>
    <pivotField numFmtId="164" showAll="0"/>
    <pivotField numFmtId="164" showAll="0"/>
    <pivotField numFmtId="164" showAll="0"/>
    <pivotField numFmtId="2" showAll="0"/>
    <pivotField dataField="1" showAll="0"/>
    <pivotField numFmtId="164" showAll="0"/>
    <pivotField numFmtId="164" showAll="0"/>
    <pivotField axis="axisRow" showAll="0">
      <items count="15">
        <item x="0"/>
        <item x="1"/>
        <item x="2"/>
        <item x="3"/>
        <item x="4"/>
        <item x="5"/>
        <item x="6"/>
        <item x="7"/>
        <item x="8"/>
        <item x="9"/>
        <item x="10"/>
        <item x="11"/>
        <item x="12"/>
        <item x="13"/>
        <item t="default"/>
      </items>
    </pivotField>
  </pivotFields>
  <rowFields count="2">
    <field x="10"/>
    <field x="0"/>
  </rowFields>
  <rowItems count="47">
    <i>
      <x v="8"/>
    </i>
    <i r="1">
      <x v="220"/>
    </i>
    <i r="1">
      <x v="221"/>
    </i>
    <i r="1">
      <x v="222"/>
    </i>
    <i r="1">
      <x v="224"/>
    </i>
    <i r="1">
      <x v="225"/>
    </i>
    <i r="1">
      <x v="226"/>
    </i>
    <i r="1">
      <x v="227"/>
    </i>
    <i r="1">
      <x v="228"/>
    </i>
    <i r="1">
      <x v="230"/>
    </i>
    <i r="1">
      <x v="231"/>
    </i>
    <i r="1">
      <x v="232"/>
    </i>
    <i r="1">
      <x v="233"/>
    </i>
    <i r="1">
      <x v="236"/>
    </i>
    <i r="1">
      <x v="237"/>
    </i>
    <i r="1">
      <x v="238"/>
    </i>
    <i r="1">
      <x v="239"/>
    </i>
    <i r="1">
      <x v="240"/>
    </i>
    <i r="1">
      <x v="241"/>
    </i>
    <i r="1">
      <x v="242"/>
    </i>
    <i r="1">
      <x v="243"/>
    </i>
    <i r="1">
      <x v="244"/>
    </i>
    <i>
      <x v="9"/>
    </i>
    <i r="1">
      <x v="245"/>
    </i>
    <i r="1">
      <x v="246"/>
    </i>
    <i r="1">
      <x v="247"/>
    </i>
    <i r="1">
      <x v="248"/>
    </i>
    <i r="1">
      <x v="249"/>
    </i>
    <i r="1">
      <x v="251"/>
    </i>
    <i r="1">
      <x v="252"/>
    </i>
    <i r="1">
      <x v="254"/>
    </i>
    <i r="1">
      <x v="255"/>
    </i>
    <i r="1">
      <x v="256"/>
    </i>
    <i r="1">
      <x v="257"/>
    </i>
    <i r="1">
      <x v="258"/>
    </i>
    <i r="1">
      <x v="259"/>
    </i>
    <i r="1">
      <x v="260"/>
    </i>
    <i r="1">
      <x v="261"/>
    </i>
    <i r="1">
      <x v="262"/>
    </i>
    <i r="1">
      <x v="266"/>
    </i>
    <i r="1">
      <x v="267"/>
    </i>
    <i r="1">
      <x v="272"/>
    </i>
    <i r="1">
      <x v="273"/>
    </i>
    <i r="1">
      <x v="274"/>
    </i>
    <i>
      <x v="10"/>
    </i>
    <i r="1">
      <x v="275"/>
    </i>
    <i t="grand">
      <x/>
    </i>
  </rowItems>
  <colItems count="1">
    <i/>
  </colItems>
  <dataFields count="1">
    <dataField name="Sum of Miles Driven" fld="7" baseField="0" baseItem="0"/>
  </dataFields>
  <formats count="1">
    <format dxfId="189">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7353463E-EFAB-4743-A7CA-9CF4EB9FB8FD}" sourceName="Day of Week">
  <pivotTables>
    <pivotTable tabId="2" name="PivotTable1"/>
    <pivotTable tabId="4" name="PivotTable1"/>
    <pivotTable tabId="5" name="PivotTable1"/>
    <pivotTable tabId="3" name="PivotTable1"/>
    <pivotTable tabId="7" name="PivotTable1"/>
    <pivotTable tabId="10" name="PivotTable1"/>
    <pivotTable tabId="11" name="PivotTable1"/>
  </pivotTables>
  <data>
    <tabular pivotCacheId="1444260444">
      <items count="7">
        <i x="5" s="1"/>
        <i x="0" s="1"/>
        <i x="1" s="1"/>
        <i x="2" s="1"/>
        <i x="6"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of Week" xr10:uid="{396C207E-B78B-4565-92E7-3C14C620CA1D}" cache="Slicer_Day_of_Week" caption="Day of Week" style="Gree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0D9D0F-96DC-4D52-A8A4-60123E6F035D}" name="Table2" displayName="Table2" ref="A1:J44" totalsRowShown="0">
  <autoFilter ref="A1:J44" xr:uid="{180D9D0F-96DC-4D52-A8A4-60123E6F035D}"/>
  <sortState xmlns:xlrd2="http://schemas.microsoft.com/office/spreadsheetml/2017/richdata2" ref="A2:I18">
    <sortCondition ref="A1:A18"/>
  </sortState>
  <tableColumns count="10">
    <tableColumn id="1" xr3:uid="{017B94FB-6225-4E85-8ACD-3310C2C5D1BD}" name="Date" dataDxfId="203"/>
    <tableColumn id="10" xr3:uid="{1D8F9A90-DEF4-4222-9AB7-A19E0D3EB241}" name="DayNum" dataDxfId="202"/>
    <tableColumn id="2" xr3:uid="{ACC30BF7-CD77-4F33-B8AE-2B16F42AC3F6}" name="Day of Week"/>
    <tableColumn id="3" xr3:uid="{E3A00203-CE82-4F28-84C6-3FE520E6E9C9}" name="DD Earning" dataDxfId="201"/>
    <tableColumn id="4" xr3:uid="{09D4E648-6F62-4237-98C4-74D9E7E450AC}" name="UE Earnings" dataDxfId="200"/>
    <tableColumn id="5" xr3:uid="{F023CD2C-B52D-485C-86F4-01C7E616B021}" name="Total Earnings" dataDxfId="199">
      <calculatedColumnFormula>SUM(D2:E2)</calculatedColumnFormula>
    </tableColumn>
    <tableColumn id="6" xr3:uid="{62D7C394-4C8F-4AF7-A2EA-D83A3F3B8FD6}" name="Time Spent Working (Hours)" dataDxfId="198"/>
    <tableColumn id="7" xr3:uid="{3741C32A-2739-4D13-A2DD-BFFF6B04BD58}" name="Miles Driven"/>
    <tableColumn id="8" xr3:uid="{785583C9-939A-4FB4-8C1C-CDCB899DDC49}" name="Hourly Pay" dataDxfId="197">
      <calculatedColumnFormula>F2/G2</calculatedColumnFormula>
    </tableColumn>
    <tableColumn id="9" xr3:uid="{50DA693A-4668-4FB4-88C6-323F6BCB389B}" name="Dollars per Mile" dataDxfId="196">
      <calculatedColumnFormula>Table2[[#This Row],[Total Earnings]]/Table2[[#This Row],[Miles Driven]]</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64B6163-003A-42F3-BA74-C38DF701EDEF}" sourceName="Date">
  <pivotTables>
    <pivotTable tabId="2" name="PivotTable1"/>
    <pivotTable tabId="4" name="PivotTable1"/>
    <pivotTable tabId="5" name="PivotTable1"/>
    <pivotTable tabId="3" name="PivotTable1"/>
    <pivotTable tabId="7" name="PivotTable1"/>
    <pivotTable tabId="10" name="PivotTable1"/>
    <pivotTable tabId="11" name="PivotTable1"/>
  </pivotTables>
  <state minimalRefreshVersion="6" lastRefreshVersion="6" pivotCacheId="144426044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67DEF3E-0B9D-4473-9292-CCCFA5FDF558}" cache="NativeTimeline_Date" caption="Date" level="2" selectionLevel="2" scrollPosition="2023-01-01T00:00:00" style="Green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A17B9-6A7C-48F9-86C2-81596BDFBAF9}">
  <dimension ref="A1:AE40"/>
  <sheetViews>
    <sheetView showRowColHeaders="0" tabSelected="1" zoomScaleNormal="100" workbookViewId="0">
      <selection activeCell="S17" sqref="S17"/>
    </sheetView>
  </sheetViews>
  <sheetFormatPr defaultRowHeight="15" x14ac:dyDescent="0.25"/>
  <cols>
    <col min="1" max="1" width="1.7109375" customWidth="1"/>
  </cols>
  <sheetData>
    <row r="1" spans="1:31" ht="5.0999999999999996" customHeight="1" x14ac:dyDescent="0.25">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row>
    <row r="2" spans="1:31"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row>
    <row r="3" spans="1:31" x14ac:dyDescent="0.2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row>
    <row r="4" spans="1:31"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row>
    <row r="5" spans="1:31" x14ac:dyDescent="0.2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row>
    <row r="6" spans="1:31" x14ac:dyDescent="0.2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row>
    <row r="7" spans="1:31" x14ac:dyDescent="0.25">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row>
    <row r="8" spans="1:31" x14ac:dyDescent="0.25">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row>
    <row r="9" spans="1:31" x14ac:dyDescent="0.25">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row>
    <row r="10" spans="1:31"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row>
    <row r="11" spans="1:31"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row>
    <row r="12" spans="1:31"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row>
    <row r="13" spans="1:31"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row>
    <row r="14" spans="1:31"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row>
    <row r="15" spans="1:31"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row>
    <row r="16" spans="1:31"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row>
    <row r="17" spans="1:31"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row>
    <row r="18" spans="1:31"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row>
    <row r="19" spans="1:31"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row>
    <row r="20" spans="1:31"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row>
    <row r="21" spans="1:31"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row>
    <row r="22" spans="1:31"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row>
    <row r="23" spans="1:31"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row>
    <row r="24" spans="1:31"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row>
    <row r="25" spans="1:31"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row>
    <row r="26" spans="1:31"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row>
    <row r="27" spans="1:31"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row>
    <row r="28" spans="1:31"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row>
    <row r="29" spans="1:31"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row>
    <row r="30" spans="1:31"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row>
    <row r="31" spans="1:31"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row>
    <row r="32" spans="1:31"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row>
    <row r="33" spans="1:31"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row>
    <row r="34" spans="1:31"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row>
    <row r="35" spans="1:31"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row>
    <row r="36" spans="1:31"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row>
    <row r="37" spans="1:31"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row>
    <row r="38" spans="1:31"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row>
    <row r="39" spans="1:31"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row>
    <row r="40" spans="1:31"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4536F-CAF9-4A58-9942-81F27EFAB834}">
  <dimension ref="A1:O44"/>
  <sheetViews>
    <sheetView topLeftCell="A16" zoomScaleNormal="100" workbookViewId="0">
      <selection activeCell="F49" sqref="F49"/>
    </sheetView>
  </sheetViews>
  <sheetFormatPr defaultRowHeight="15" x14ac:dyDescent="0.25"/>
  <cols>
    <col min="1" max="1" width="9.7109375" bestFit="1" customWidth="1"/>
    <col min="2" max="2" width="10.85546875" bestFit="1" customWidth="1"/>
    <col min="3" max="3" width="14.5703125" bestFit="1" customWidth="1"/>
    <col min="4" max="4" width="12.85546875" bestFit="1" customWidth="1"/>
    <col min="5" max="5" width="13.5703125" bestFit="1" customWidth="1"/>
    <col min="6" max="6" width="15.7109375" bestFit="1" customWidth="1"/>
    <col min="7" max="7" width="28.85546875" bestFit="1" customWidth="1"/>
    <col min="8" max="8" width="14.5703125" bestFit="1" customWidth="1"/>
    <col min="9" max="9" width="12.7109375" bestFit="1" customWidth="1"/>
    <col min="10" max="10" width="17.5703125" bestFit="1" customWidth="1"/>
    <col min="13" max="13" width="13.42578125" bestFit="1" customWidth="1"/>
    <col min="15" max="15" width="17.28515625" bestFit="1" customWidth="1"/>
  </cols>
  <sheetData>
    <row r="1" spans="1:15" x14ac:dyDescent="0.25">
      <c r="A1" s="1" t="s">
        <v>0</v>
      </c>
      <c r="B1" s="1" t="s">
        <v>52</v>
      </c>
      <c r="C1" s="1" t="s">
        <v>1</v>
      </c>
      <c r="D1" s="2" t="s">
        <v>2</v>
      </c>
      <c r="E1" s="2" t="s">
        <v>3</v>
      </c>
      <c r="F1" s="2" t="s">
        <v>4</v>
      </c>
      <c r="G1" s="1" t="s">
        <v>5</v>
      </c>
      <c r="H1" s="1" t="s">
        <v>6</v>
      </c>
      <c r="I1" s="1" t="s">
        <v>7</v>
      </c>
      <c r="J1" s="1" t="s">
        <v>15</v>
      </c>
    </row>
    <row r="2" spans="1:15" x14ac:dyDescent="0.25">
      <c r="A2" s="3">
        <v>45145</v>
      </c>
      <c r="B2">
        <v>1</v>
      </c>
      <c r="C2" t="s">
        <v>8</v>
      </c>
      <c r="D2" s="4">
        <v>28</v>
      </c>
      <c r="E2" s="4">
        <v>82.54</v>
      </c>
      <c r="F2" s="4">
        <f t="shared" ref="F2:F18" si="0">SUM(D2:E2)</f>
        <v>110.54</v>
      </c>
      <c r="G2" s="5">
        <v>4.83</v>
      </c>
      <c r="H2">
        <v>82</v>
      </c>
      <c r="I2" s="4">
        <f t="shared" ref="I2:I18" si="1">F2/G2</f>
        <v>22.886128364389236</v>
      </c>
      <c r="J2" s="4">
        <f>Table2[[#This Row],[Total Earnings]]/Table2[[#This Row],[Miles Driven]]</f>
        <v>1.348048780487805</v>
      </c>
    </row>
    <row r="3" spans="1:15" x14ac:dyDescent="0.25">
      <c r="A3" s="3">
        <v>45146</v>
      </c>
      <c r="B3">
        <v>2</v>
      </c>
      <c r="C3" t="s">
        <v>9</v>
      </c>
      <c r="D3" s="4">
        <v>38</v>
      </c>
      <c r="E3" s="4">
        <v>0</v>
      </c>
      <c r="F3" s="4">
        <f t="shared" si="0"/>
        <v>38</v>
      </c>
      <c r="G3" s="5">
        <v>2</v>
      </c>
      <c r="H3">
        <v>33</v>
      </c>
      <c r="I3" s="4">
        <f t="shared" si="1"/>
        <v>19</v>
      </c>
      <c r="J3" s="4">
        <f>Table2[[#This Row],[Total Earnings]]/Table2[[#This Row],[Miles Driven]]</f>
        <v>1.1515151515151516</v>
      </c>
      <c r="M3" s="9" t="s">
        <v>4</v>
      </c>
      <c r="O3" s="9" t="s">
        <v>22</v>
      </c>
    </row>
    <row r="4" spans="1:15" x14ac:dyDescent="0.25">
      <c r="A4" s="3">
        <v>45147</v>
      </c>
      <c r="B4">
        <v>3</v>
      </c>
      <c r="C4" t="s">
        <v>10</v>
      </c>
      <c r="D4" s="4">
        <v>0</v>
      </c>
      <c r="E4" s="4">
        <v>47.34</v>
      </c>
      <c r="F4" s="4">
        <f t="shared" si="0"/>
        <v>47.34</v>
      </c>
      <c r="G4" s="5">
        <v>2.38</v>
      </c>
      <c r="H4">
        <v>34</v>
      </c>
      <c r="I4" s="4">
        <f t="shared" si="1"/>
        <v>19.890756302521012</v>
      </c>
      <c r="J4" s="4">
        <f>Table2[[#This Row],[Total Earnings]]/Table2[[#This Row],[Miles Driven]]</f>
        <v>1.3923529411764708</v>
      </c>
      <c r="M4" s="4">
        <f>SUM(Table2[Total Earnings])</f>
        <v>2521.1000000000004</v>
      </c>
      <c r="O4" s="14">
        <f>SUM(Table2[Miles Driven])</f>
        <v>1614</v>
      </c>
    </row>
    <row r="5" spans="1:15" x14ac:dyDescent="0.25">
      <c r="A5" s="3">
        <v>45149</v>
      </c>
      <c r="B5">
        <v>4</v>
      </c>
      <c r="C5" t="s">
        <v>12</v>
      </c>
      <c r="D5" s="4">
        <v>6</v>
      </c>
      <c r="E5" s="4">
        <v>125.72</v>
      </c>
      <c r="F5" s="4">
        <f t="shared" si="0"/>
        <v>131.72</v>
      </c>
      <c r="G5" s="5">
        <v>6.25</v>
      </c>
      <c r="H5">
        <v>82</v>
      </c>
      <c r="I5" s="4">
        <f t="shared" si="1"/>
        <v>21.075199999999999</v>
      </c>
      <c r="J5" s="4">
        <f>Table2[[#This Row],[Total Earnings]]/Table2[[#This Row],[Miles Driven]]</f>
        <v>1.6063414634146342</v>
      </c>
    </row>
    <row r="6" spans="1:15" x14ac:dyDescent="0.25">
      <c r="A6" s="3">
        <v>45150</v>
      </c>
      <c r="B6">
        <v>5</v>
      </c>
      <c r="C6" t="s">
        <v>13</v>
      </c>
      <c r="D6" s="4">
        <v>31.5</v>
      </c>
      <c r="E6" s="4">
        <v>27.74</v>
      </c>
      <c r="F6" s="4">
        <f t="shared" si="0"/>
        <v>59.239999999999995</v>
      </c>
      <c r="G6" s="5">
        <v>2.92</v>
      </c>
      <c r="H6">
        <v>43</v>
      </c>
      <c r="I6" s="4">
        <f t="shared" si="1"/>
        <v>20.287671232876711</v>
      </c>
      <c r="J6" s="4">
        <f>Table2[[#This Row],[Total Earnings]]/Table2[[#This Row],[Miles Driven]]</f>
        <v>1.377674418604651</v>
      </c>
    </row>
    <row r="7" spans="1:15" x14ac:dyDescent="0.25">
      <c r="A7" s="3">
        <v>45151</v>
      </c>
      <c r="B7">
        <v>6</v>
      </c>
      <c r="C7" t="s">
        <v>14</v>
      </c>
      <c r="D7" s="4">
        <v>26.75</v>
      </c>
      <c r="E7" s="4">
        <v>58.64</v>
      </c>
      <c r="F7" s="4">
        <f t="shared" si="0"/>
        <v>85.39</v>
      </c>
      <c r="G7" s="5">
        <v>3.75</v>
      </c>
      <c r="H7">
        <v>57</v>
      </c>
      <c r="I7" s="4">
        <f t="shared" si="1"/>
        <v>22.770666666666667</v>
      </c>
      <c r="J7" s="4">
        <f>Table2[[#This Row],[Total Earnings]]/Table2[[#This Row],[Miles Driven]]</f>
        <v>1.4980701754385966</v>
      </c>
    </row>
    <row r="8" spans="1:15" x14ac:dyDescent="0.25">
      <c r="A8" s="3">
        <v>45152</v>
      </c>
      <c r="B8">
        <v>7</v>
      </c>
      <c r="C8" t="s">
        <v>8</v>
      </c>
      <c r="D8" s="4">
        <v>19</v>
      </c>
      <c r="E8" s="4">
        <v>15.27</v>
      </c>
      <c r="F8" s="4">
        <f t="shared" si="0"/>
        <v>34.269999999999996</v>
      </c>
      <c r="G8" s="5">
        <v>2.4500000000000002</v>
      </c>
      <c r="H8">
        <v>31</v>
      </c>
      <c r="I8" s="4">
        <f t="shared" si="1"/>
        <v>13.987755102040813</v>
      </c>
      <c r="J8" s="4">
        <f>Table2[[#This Row],[Total Earnings]]/Table2[[#This Row],[Miles Driven]]</f>
        <v>1.1054838709677417</v>
      </c>
    </row>
    <row r="9" spans="1:15" x14ac:dyDescent="0.25">
      <c r="A9" s="3">
        <v>45153</v>
      </c>
      <c r="B9">
        <v>8</v>
      </c>
      <c r="C9" t="s">
        <v>9</v>
      </c>
      <c r="D9" s="4">
        <v>0</v>
      </c>
      <c r="E9" s="4">
        <v>14.03</v>
      </c>
      <c r="F9" s="4">
        <f t="shared" si="0"/>
        <v>14.03</v>
      </c>
      <c r="G9" s="5">
        <v>1.36</v>
      </c>
      <c r="H9">
        <v>26</v>
      </c>
      <c r="I9" s="4">
        <f t="shared" si="1"/>
        <v>10.316176470588234</v>
      </c>
      <c r="J9" s="4">
        <f>Table2[[#This Row],[Total Earnings]]/Table2[[#This Row],[Miles Driven]]</f>
        <v>0.53961538461538461</v>
      </c>
    </row>
    <row r="10" spans="1:15" x14ac:dyDescent="0.25">
      <c r="A10" s="3">
        <v>45155</v>
      </c>
      <c r="B10">
        <v>9</v>
      </c>
      <c r="C10" t="s">
        <v>11</v>
      </c>
      <c r="D10" s="4">
        <v>0</v>
      </c>
      <c r="E10" s="4">
        <v>48.59</v>
      </c>
      <c r="F10" s="4">
        <f t="shared" si="0"/>
        <v>48.59</v>
      </c>
      <c r="G10" s="5">
        <v>3</v>
      </c>
      <c r="H10">
        <v>37</v>
      </c>
      <c r="I10" s="4">
        <f t="shared" si="1"/>
        <v>16.196666666666669</v>
      </c>
      <c r="J10" s="4">
        <f>Table2[[#This Row],[Total Earnings]]/Table2[[#This Row],[Miles Driven]]</f>
        <v>1.3132432432432433</v>
      </c>
    </row>
    <row r="11" spans="1:15" x14ac:dyDescent="0.25">
      <c r="A11" s="3">
        <v>45156</v>
      </c>
      <c r="B11">
        <v>10</v>
      </c>
      <c r="C11" t="s">
        <v>12</v>
      </c>
      <c r="D11" s="4">
        <v>0</v>
      </c>
      <c r="E11" s="4">
        <v>57.81</v>
      </c>
      <c r="F11" s="4">
        <f t="shared" si="0"/>
        <v>57.81</v>
      </c>
      <c r="G11" s="5">
        <v>2.42</v>
      </c>
      <c r="H11">
        <v>33</v>
      </c>
      <c r="I11" s="4">
        <f t="shared" si="1"/>
        <v>23.888429752066116</v>
      </c>
      <c r="J11" s="4">
        <f>Table2[[#This Row],[Total Earnings]]/Table2[[#This Row],[Miles Driven]]</f>
        <v>1.7518181818181819</v>
      </c>
    </row>
    <row r="12" spans="1:15" x14ac:dyDescent="0.25">
      <c r="A12" s="3">
        <v>45157</v>
      </c>
      <c r="B12">
        <v>11</v>
      </c>
      <c r="C12" t="s">
        <v>13</v>
      </c>
      <c r="D12" s="4">
        <v>35.75</v>
      </c>
      <c r="E12" s="4">
        <v>15.87</v>
      </c>
      <c r="F12" s="4">
        <f t="shared" si="0"/>
        <v>51.62</v>
      </c>
      <c r="G12" s="5">
        <v>3.08</v>
      </c>
      <c r="H12">
        <v>43</v>
      </c>
      <c r="I12" s="4">
        <f t="shared" si="1"/>
        <v>16.759740259740258</v>
      </c>
      <c r="J12" s="4">
        <f>Table2[[#This Row],[Total Earnings]]/Table2[[#This Row],[Miles Driven]]</f>
        <v>1.2004651162790696</v>
      </c>
    </row>
    <row r="13" spans="1:15" x14ac:dyDescent="0.25">
      <c r="A13" s="3">
        <v>45158</v>
      </c>
      <c r="B13">
        <v>12</v>
      </c>
      <c r="C13" t="s">
        <v>14</v>
      </c>
      <c r="D13" s="4">
        <v>0</v>
      </c>
      <c r="E13" s="4">
        <v>14.58</v>
      </c>
      <c r="F13" s="4">
        <f t="shared" si="0"/>
        <v>14.58</v>
      </c>
      <c r="G13" s="5">
        <v>0.78</v>
      </c>
      <c r="H13">
        <v>6</v>
      </c>
      <c r="I13" s="4">
        <f t="shared" si="1"/>
        <v>18.692307692307693</v>
      </c>
      <c r="J13" s="4">
        <f>Table2[[#This Row],[Total Earnings]]/Table2[[#This Row],[Miles Driven]]</f>
        <v>2.4300000000000002</v>
      </c>
    </row>
    <row r="14" spans="1:15" x14ac:dyDescent="0.25">
      <c r="A14" s="3">
        <v>45161</v>
      </c>
      <c r="B14">
        <v>13</v>
      </c>
      <c r="C14" t="s">
        <v>10</v>
      </c>
      <c r="D14" s="4">
        <v>25.5</v>
      </c>
      <c r="E14" s="4">
        <v>27.13</v>
      </c>
      <c r="F14" s="4">
        <f t="shared" si="0"/>
        <v>52.629999999999995</v>
      </c>
      <c r="G14" s="5">
        <v>3.65</v>
      </c>
      <c r="H14">
        <v>43</v>
      </c>
      <c r="I14" s="4">
        <f t="shared" si="1"/>
        <v>14.419178082191779</v>
      </c>
      <c r="J14" s="4">
        <f>Table2[[#This Row],[Total Earnings]]/Table2[[#This Row],[Miles Driven]]</f>
        <v>1.2239534883720928</v>
      </c>
    </row>
    <row r="15" spans="1:15" x14ac:dyDescent="0.25">
      <c r="A15" s="3">
        <v>45162</v>
      </c>
      <c r="B15">
        <v>14</v>
      </c>
      <c r="C15" t="s">
        <v>11</v>
      </c>
      <c r="D15" s="4">
        <v>6.5</v>
      </c>
      <c r="E15" s="4">
        <v>82.22</v>
      </c>
      <c r="F15" s="4">
        <f t="shared" si="0"/>
        <v>88.72</v>
      </c>
      <c r="G15" s="5">
        <v>3.65</v>
      </c>
      <c r="H15">
        <v>58</v>
      </c>
      <c r="I15" s="4">
        <f t="shared" si="1"/>
        <v>24.306849315068494</v>
      </c>
      <c r="J15" s="4">
        <f>Table2[[#This Row],[Total Earnings]]/Table2[[#This Row],[Miles Driven]]</f>
        <v>1.529655172413793</v>
      </c>
    </row>
    <row r="16" spans="1:15" x14ac:dyDescent="0.25">
      <c r="A16" s="3">
        <v>45163</v>
      </c>
      <c r="B16">
        <v>15</v>
      </c>
      <c r="C16" t="s">
        <v>12</v>
      </c>
      <c r="D16" s="4">
        <v>26.5</v>
      </c>
      <c r="E16" s="4">
        <v>0</v>
      </c>
      <c r="F16" s="4">
        <f t="shared" si="0"/>
        <v>26.5</v>
      </c>
      <c r="G16" s="5">
        <v>4.32</v>
      </c>
      <c r="H16">
        <v>36</v>
      </c>
      <c r="I16" s="4">
        <f t="shared" si="1"/>
        <v>6.1342592592592586</v>
      </c>
      <c r="J16" s="4">
        <f>Table2[[#This Row],[Total Earnings]]/Table2[[#This Row],[Miles Driven]]</f>
        <v>0.73611111111111116</v>
      </c>
    </row>
    <row r="17" spans="1:10" x14ac:dyDescent="0.25">
      <c r="A17" s="3">
        <v>45164</v>
      </c>
      <c r="B17">
        <v>16</v>
      </c>
      <c r="C17" t="s">
        <v>13</v>
      </c>
      <c r="D17" s="4">
        <v>0</v>
      </c>
      <c r="E17" s="4">
        <v>43.73</v>
      </c>
      <c r="F17" s="4">
        <f t="shared" si="0"/>
        <v>43.73</v>
      </c>
      <c r="G17" s="5">
        <v>2.82</v>
      </c>
      <c r="H17">
        <v>37</v>
      </c>
      <c r="I17" s="4">
        <f t="shared" si="1"/>
        <v>15.50709219858156</v>
      </c>
      <c r="J17" s="4">
        <f>Table2[[#This Row],[Total Earnings]]/Table2[[#This Row],[Miles Driven]]</f>
        <v>1.1818918918918917</v>
      </c>
    </row>
    <row r="18" spans="1:10" x14ac:dyDescent="0.25">
      <c r="A18" s="3">
        <v>45165</v>
      </c>
      <c r="B18">
        <v>17</v>
      </c>
      <c r="C18" t="s">
        <v>14</v>
      </c>
      <c r="D18" s="4">
        <v>54.52</v>
      </c>
      <c r="E18" s="4">
        <v>51.48</v>
      </c>
      <c r="F18" s="4">
        <f t="shared" si="0"/>
        <v>106</v>
      </c>
      <c r="G18" s="5">
        <v>4.88</v>
      </c>
      <c r="H18">
        <v>56</v>
      </c>
      <c r="I18" s="4">
        <f t="shared" si="1"/>
        <v>21.721311475409838</v>
      </c>
      <c r="J18" s="4">
        <f>Table2[[#This Row],[Total Earnings]]/Table2[[#This Row],[Miles Driven]]</f>
        <v>1.8928571428571428</v>
      </c>
    </row>
    <row r="19" spans="1:10" x14ac:dyDescent="0.25">
      <c r="A19" s="3">
        <v>45166</v>
      </c>
      <c r="B19">
        <v>18</v>
      </c>
      <c r="C19" t="s">
        <v>8</v>
      </c>
      <c r="D19" s="4">
        <v>25.25</v>
      </c>
      <c r="E19" s="4">
        <v>59.03</v>
      </c>
      <c r="F19" s="4">
        <f t="shared" ref="F19:F23" si="2">SUM(D19:E19)</f>
        <v>84.28</v>
      </c>
      <c r="G19" s="5">
        <v>2.42</v>
      </c>
      <c r="H19">
        <v>38</v>
      </c>
      <c r="I19" s="4">
        <f t="shared" ref="I19:I23" si="3">F19/G19</f>
        <v>34.826446280991739</v>
      </c>
      <c r="J19" s="4">
        <f>Table2[[#This Row],[Total Earnings]]/Table2[[#This Row],[Miles Driven]]</f>
        <v>2.2178947368421054</v>
      </c>
    </row>
    <row r="20" spans="1:10" x14ac:dyDescent="0.25">
      <c r="A20" s="3">
        <v>45167</v>
      </c>
      <c r="B20">
        <v>19</v>
      </c>
      <c r="C20" t="s">
        <v>9</v>
      </c>
      <c r="D20" s="4">
        <v>38</v>
      </c>
      <c r="E20" s="4">
        <v>17.649999999999999</v>
      </c>
      <c r="F20" s="4">
        <f t="shared" si="2"/>
        <v>55.65</v>
      </c>
      <c r="G20" s="5">
        <v>2.4500000000000002</v>
      </c>
      <c r="H20">
        <v>37</v>
      </c>
      <c r="I20" s="4">
        <f t="shared" si="3"/>
        <v>22.714285714285712</v>
      </c>
      <c r="J20" s="4">
        <f>Table2[[#This Row],[Total Earnings]]/Table2[[#This Row],[Miles Driven]]</f>
        <v>1.5040540540540541</v>
      </c>
    </row>
    <row r="21" spans="1:10" x14ac:dyDescent="0.25">
      <c r="A21" s="3">
        <v>45168</v>
      </c>
      <c r="B21">
        <v>20</v>
      </c>
      <c r="C21" t="s">
        <v>10</v>
      </c>
      <c r="D21" s="4">
        <v>13.5</v>
      </c>
      <c r="E21" s="4">
        <v>78.62</v>
      </c>
      <c r="F21" s="4">
        <f t="shared" si="2"/>
        <v>92.12</v>
      </c>
      <c r="G21" s="5">
        <v>3.75</v>
      </c>
      <c r="H21">
        <v>53</v>
      </c>
      <c r="I21" s="4">
        <f t="shared" si="3"/>
        <v>24.565333333333335</v>
      </c>
      <c r="J21" s="4">
        <f>Table2[[#This Row],[Total Earnings]]/Table2[[#This Row],[Miles Driven]]</f>
        <v>1.7381132075471699</v>
      </c>
    </row>
    <row r="22" spans="1:10" x14ac:dyDescent="0.25">
      <c r="A22" s="3">
        <v>45169</v>
      </c>
      <c r="B22">
        <v>21</v>
      </c>
      <c r="C22" t="s">
        <v>11</v>
      </c>
      <c r="D22" s="4">
        <v>0</v>
      </c>
      <c r="E22" s="4">
        <v>30.66</v>
      </c>
      <c r="F22" s="4">
        <f t="shared" si="2"/>
        <v>30.66</v>
      </c>
      <c r="G22" s="5">
        <v>2.25</v>
      </c>
      <c r="H22">
        <v>22</v>
      </c>
      <c r="I22" s="4">
        <f t="shared" si="3"/>
        <v>13.626666666666667</v>
      </c>
      <c r="J22" s="4">
        <f>Table2[[#This Row],[Total Earnings]]/Table2[[#This Row],[Miles Driven]]</f>
        <v>1.3936363636363636</v>
      </c>
    </row>
    <row r="23" spans="1:10" x14ac:dyDescent="0.25">
      <c r="A23" s="3">
        <v>45170</v>
      </c>
      <c r="B23">
        <v>22</v>
      </c>
      <c r="C23" t="s">
        <v>12</v>
      </c>
      <c r="D23" s="4">
        <v>28.25</v>
      </c>
      <c r="E23" s="4">
        <v>18.97</v>
      </c>
      <c r="F23" s="4">
        <f t="shared" si="2"/>
        <v>47.22</v>
      </c>
      <c r="G23" s="5">
        <v>2.33</v>
      </c>
      <c r="H23">
        <v>32</v>
      </c>
      <c r="I23" s="4">
        <f t="shared" si="3"/>
        <v>20.266094420600858</v>
      </c>
      <c r="J23" s="4">
        <f>Table2[[#This Row],[Total Earnings]]/Table2[[#This Row],[Miles Driven]]</f>
        <v>1.475625</v>
      </c>
    </row>
    <row r="24" spans="1:10" x14ac:dyDescent="0.25">
      <c r="A24" s="3">
        <v>45171</v>
      </c>
      <c r="B24">
        <v>23</v>
      </c>
      <c r="C24" t="s">
        <v>13</v>
      </c>
      <c r="D24" s="4">
        <v>0</v>
      </c>
      <c r="E24" s="4">
        <v>7.78</v>
      </c>
      <c r="F24" s="4">
        <f t="shared" ref="F24:F25" si="4">SUM(D24:E24)</f>
        <v>7.78</v>
      </c>
      <c r="G24" s="5">
        <v>1.75</v>
      </c>
      <c r="H24">
        <v>18</v>
      </c>
      <c r="I24" s="4">
        <f t="shared" ref="I24:I25" si="5">F24/G24</f>
        <v>4.4457142857142857</v>
      </c>
      <c r="J24" s="4">
        <f>Table2[[#This Row],[Total Earnings]]/Table2[[#This Row],[Miles Driven]]</f>
        <v>0.43222222222222223</v>
      </c>
    </row>
    <row r="25" spans="1:10" x14ac:dyDescent="0.25">
      <c r="A25" s="3">
        <v>45172</v>
      </c>
      <c r="B25">
        <v>24</v>
      </c>
      <c r="C25" t="s">
        <v>14</v>
      </c>
      <c r="D25" s="4">
        <v>15</v>
      </c>
      <c r="E25" s="4">
        <v>75.22</v>
      </c>
      <c r="F25" s="4">
        <f t="shared" si="4"/>
        <v>90.22</v>
      </c>
      <c r="G25" s="5">
        <v>4.12</v>
      </c>
      <c r="H25">
        <v>68</v>
      </c>
      <c r="I25" s="4">
        <f t="shared" si="5"/>
        <v>21.898058252427184</v>
      </c>
      <c r="J25" s="4">
        <f>Table2[[#This Row],[Total Earnings]]/Table2[[#This Row],[Miles Driven]]</f>
        <v>1.3267647058823528</v>
      </c>
    </row>
    <row r="26" spans="1:10" x14ac:dyDescent="0.25">
      <c r="A26" s="3">
        <v>45173</v>
      </c>
      <c r="B26">
        <v>25</v>
      </c>
      <c r="C26" t="s">
        <v>8</v>
      </c>
      <c r="D26" s="4">
        <v>0</v>
      </c>
      <c r="E26" s="4">
        <v>11.34</v>
      </c>
      <c r="F26" s="4">
        <f t="shared" ref="F26:F31" si="6">SUM(D26:E26)</f>
        <v>11.34</v>
      </c>
      <c r="G26" s="5">
        <v>1.1000000000000001</v>
      </c>
      <c r="H26">
        <v>12</v>
      </c>
      <c r="I26" s="4">
        <f t="shared" ref="I26:I31" si="7">F26/G26</f>
        <v>10.309090909090909</v>
      </c>
      <c r="J26" s="4">
        <f>Table2[[#This Row],[Total Earnings]]/Table2[[#This Row],[Miles Driven]]</f>
        <v>0.94499999999999995</v>
      </c>
    </row>
    <row r="27" spans="1:10" x14ac:dyDescent="0.25">
      <c r="A27" s="3">
        <v>45174</v>
      </c>
      <c r="B27">
        <v>26</v>
      </c>
      <c r="C27" t="s">
        <v>9</v>
      </c>
      <c r="D27" s="4">
        <v>0</v>
      </c>
      <c r="E27" s="4">
        <v>27.57</v>
      </c>
      <c r="F27" s="4">
        <f t="shared" si="6"/>
        <v>27.57</v>
      </c>
      <c r="G27" s="5">
        <v>1.65</v>
      </c>
      <c r="H27">
        <v>15</v>
      </c>
      <c r="I27" s="4">
        <f t="shared" si="7"/>
        <v>16.709090909090911</v>
      </c>
      <c r="J27" s="4">
        <f>Table2[[#This Row],[Total Earnings]]/Table2[[#This Row],[Miles Driven]]</f>
        <v>1.8380000000000001</v>
      </c>
    </row>
    <row r="28" spans="1:10" x14ac:dyDescent="0.25">
      <c r="A28" s="3">
        <v>45176</v>
      </c>
      <c r="B28">
        <v>28</v>
      </c>
      <c r="C28" t="s">
        <v>11</v>
      </c>
      <c r="D28" s="4">
        <v>29</v>
      </c>
      <c r="E28" s="4">
        <v>26.18</v>
      </c>
      <c r="F28" s="4">
        <f t="shared" si="6"/>
        <v>55.18</v>
      </c>
      <c r="G28" s="5">
        <v>2.5</v>
      </c>
      <c r="H28">
        <v>35</v>
      </c>
      <c r="I28" s="4">
        <f t="shared" si="7"/>
        <v>22.071999999999999</v>
      </c>
      <c r="J28" s="4">
        <f>Table2[[#This Row],[Total Earnings]]/Table2[[#This Row],[Miles Driven]]</f>
        <v>1.5765714285714285</v>
      </c>
    </row>
    <row r="29" spans="1:10" x14ac:dyDescent="0.25">
      <c r="A29" s="3">
        <v>45177</v>
      </c>
      <c r="B29">
        <v>29</v>
      </c>
      <c r="C29" t="s">
        <v>12</v>
      </c>
      <c r="D29" s="4">
        <v>52</v>
      </c>
      <c r="E29" s="4">
        <v>14.64</v>
      </c>
      <c r="F29" s="4">
        <f t="shared" si="6"/>
        <v>66.64</v>
      </c>
      <c r="G29" s="5">
        <v>3.2</v>
      </c>
      <c r="H29">
        <v>37</v>
      </c>
      <c r="I29" s="4">
        <f t="shared" si="7"/>
        <v>20.824999999999999</v>
      </c>
      <c r="J29" s="4">
        <f>Table2[[#This Row],[Total Earnings]]/Table2[[#This Row],[Miles Driven]]</f>
        <v>1.8010810810810811</v>
      </c>
    </row>
    <row r="30" spans="1:10" x14ac:dyDescent="0.25">
      <c r="A30" s="3">
        <v>45179</v>
      </c>
      <c r="B30">
        <v>31</v>
      </c>
      <c r="C30" t="s">
        <v>14</v>
      </c>
      <c r="D30" s="4">
        <v>39</v>
      </c>
      <c r="E30" s="4">
        <v>7.79</v>
      </c>
      <c r="F30" s="4">
        <f t="shared" si="6"/>
        <v>46.79</v>
      </c>
      <c r="G30" s="5">
        <v>2.2999999999999998</v>
      </c>
      <c r="H30">
        <v>30</v>
      </c>
      <c r="I30" s="4">
        <f t="shared" si="7"/>
        <v>20.343478260869567</v>
      </c>
      <c r="J30" s="4">
        <f>Table2[[#This Row],[Total Earnings]]/Table2[[#This Row],[Miles Driven]]</f>
        <v>1.5596666666666665</v>
      </c>
    </row>
    <row r="31" spans="1:10" x14ac:dyDescent="0.25">
      <c r="A31" s="3">
        <v>45180</v>
      </c>
      <c r="B31">
        <v>32</v>
      </c>
      <c r="C31" t="s">
        <v>8</v>
      </c>
      <c r="D31" s="4">
        <v>8.5</v>
      </c>
      <c r="E31" s="4">
        <v>25.83</v>
      </c>
      <c r="F31" s="4">
        <f t="shared" si="6"/>
        <v>34.33</v>
      </c>
      <c r="G31" s="5">
        <v>2.5</v>
      </c>
      <c r="H31">
        <v>20</v>
      </c>
      <c r="I31" s="4">
        <f t="shared" si="7"/>
        <v>13.731999999999999</v>
      </c>
      <c r="J31" s="4">
        <f>Table2[[#This Row],[Total Earnings]]/Table2[[#This Row],[Miles Driven]]</f>
        <v>1.7164999999999999</v>
      </c>
    </row>
    <row r="32" spans="1:10" x14ac:dyDescent="0.25">
      <c r="A32" s="3">
        <v>45181</v>
      </c>
      <c r="B32">
        <v>33</v>
      </c>
      <c r="C32" t="s">
        <v>9</v>
      </c>
      <c r="D32" s="4">
        <v>0</v>
      </c>
      <c r="E32" s="4">
        <v>5</v>
      </c>
      <c r="F32" s="4">
        <f t="shared" ref="F32:F36" si="8">SUM(D32:E32)</f>
        <v>5</v>
      </c>
      <c r="G32" s="5">
        <v>1</v>
      </c>
      <c r="H32">
        <v>9</v>
      </c>
      <c r="I32" s="4">
        <f t="shared" ref="I32:I36" si="9">F32/G32</f>
        <v>5</v>
      </c>
      <c r="J32" s="4">
        <f>Table2[[#This Row],[Total Earnings]]/Table2[[#This Row],[Miles Driven]]</f>
        <v>0.55555555555555558</v>
      </c>
    </row>
    <row r="33" spans="1:10" x14ac:dyDescent="0.25">
      <c r="A33" s="3">
        <v>45182</v>
      </c>
      <c r="B33">
        <v>34</v>
      </c>
      <c r="C33" t="s">
        <v>10</v>
      </c>
      <c r="D33" s="4">
        <v>6.75</v>
      </c>
      <c r="E33" s="4">
        <v>7.43</v>
      </c>
      <c r="F33" s="4">
        <f t="shared" si="8"/>
        <v>14.18</v>
      </c>
      <c r="G33" s="5">
        <v>1.266</v>
      </c>
      <c r="H33">
        <v>15</v>
      </c>
      <c r="I33" s="4">
        <f t="shared" si="9"/>
        <v>11.200631911532385</v>
      </c>
      <c r="J33" s="4">
        <f>Table2[[#This Row],[Total Earnings]]/Table2[[#This Row],[Miles Driven]]</f>
        <v>0.94533333333333336</v>
      </c>
    </row>
    <row r="34" spans="1:10" x14ac:dyDescent="0.25">
      <c r="A34" s="3">
        <v>45183</v>
      </c>
      <c r="B34">
        <v>35</v>
      </c>
      <c r="C34" t="s">
        <v>11</v>
      </c>
      <c r="D34" s="4">
        <v>22.5</v>
      </c>
      <c r="E34" s="4">
        <v>62.7</v>
      </c>
      <c r="F34" s="4">
        <f t="shared" si="8"/>
        <v>85.2</v>
      </c>
      <c r="G34" s="5">
        <v>3.5</v>
      </c>
      <c r="H34">
        <v>42</v>
      </c>
      <c r="I34" s="4">
        <f t="shared" si="9"/>
        <v>24.342857142857145</v>
      </c>
      <c r="J34" s="4">
        <f>Table2[[#This Row],[Total Earnings]]/Table2[[#This Row],[Miles Driven]]</f>
        <v>2.0285714285714285</v>
      </c>
    </row>
    <row r="35" spans="1:10" x14ac:dyDescent="0.25">
      <c r="A35" s="3">
        <v>45184</v>
      </c>
      <c r="B35">
        <v>36</v>
      </c>
      <c r="C35" t="s">
        <v>12</v>
      </c>
      <c r="D35" s="4">
        <v>23.75</v>
      </c>
      <c r="E35" s="4">
        <v>95.61</v>
      </c>
      <c r="F35" s="4">
        <f t="shared" si="8"/>
        <v>119.36</v>
      </c>
      <c r="G35" s="5">
        <v>3.97</v>
      </c>
      <c r="H35">
        <v>67</v>
      </c>
      <c r="I35" s="4">
        <f t="shared" si="9"/>
        <v>30.065491183879093</v>
      </c>
      <c r="J35" s="4">
        <f>Table2[[#This Row],[Total Earnings]]/Table2[[#This Row],[Miles Driven]]</f>
        <v>1.7814925373134329</v>
      </c>
    </row>
    <row r="36" spans="1:10" x14ac:dyDescent="0.25">
      <c r="A36" s="3">
        <v>45185</v>
      </c>
      <c r="B36">
        <v>37</v>
      </c>
      <c r="C36" t="s">
        <v>13</v>
      </c>
      <c r="D36" s="4">
        <v>32.75</v>
      </c>
      <c r="E36" s="4">
        <v>64.44</v>
      </c>
      <c r="F36" s="4">
        <f t="shared" si="8"/>
        <v>97.19</v>
      </c>
      <c r="G36" s="5">
        <v>3.92</v>
      </c>
      <c r="H36">
        <v>59</v>
      </c>
      <c r="I36" s="4">
        <f t="shared" si="9"/>
        <v>24.793367346938776</v>
      </c>
      <c r="J36" s="4">
        <f>Table2[[#This Row],[Total Earnings]]/Table2[[#This Row],[Miles Driven]]</f>
        <v>1.6472881355932203</v>
      </c>
    </row>
    <row r="37" spans="1:10" x14ac:dyDescent="0.25">
      <c r="A37" s="3">
        <v>45186</v>
      </c>
      <c r="B37">
        <v>38</v>
      </c>
      <c r="C37" t="s">
        <v>14</v>
      </c>
      <c r="D37" s="4">
        <v>10</v>
      </c>
      <c r="E37" s="4">
        <v>49.44</v>
      </c>
      <c r="F37" s="4">
        <f>SUM(D37:E37)</f>
        <v>59.44</v>
      </c>
      <c r="G37" s="5">
        <v>2.5</v>
      </c>
      <c r="H37">
        <v>29</v>
      </c>
      <c r="I37" s="4">
        <f>F37/G37</f>
        <v>23.776</v>
      </c>
      <c r="J37" s="4">
        <f>Table2[[#This Row],[Total Earnings]]/Table2[[#This Row],[Miles Driven]]</f>
        <v>2.049655172413793</v>
      </c>
    </row>
    <row r="38" spans="1:10" x14ac:dyDescent="0.25">
      <c r="A38" s="3">
        <v>45187</v>
      </c>
      <c r="B38">
        <v>39</v>
      </c>
      <c r="C38" t="s">
        <v>8</v>
      </c>
      <c r="D38" s="4">
        <v>11</v>
      </c>
      <c r="E38" s="4">
        <v>47.98</v>
      </c>
      <c r="F38" s="4">
        <f t="shared" ref="F38:F40" si="10">SUM(D38:E38)</f>
        <v>58.98</v>
      </c>
      <c r="G38" s="5">
        <v>3.08</v>
      </c>
      <c r="H38">
        <v>45</v>
      </c>
      <c r="I38" s="4">
        <f t="shared" ref="I38:I40" si="11">F38/G38</f>
        <v>19.149350649350648</v>
      </c>
      <c r="J38" s="4">
        <f>Table2[[#This Row],[Total Earnings]]/Table2[[#This Row],[Miles Driven]]</f>
        <v>1.3106666666666666</v>
      </c>
    </row>
    <row r="39" spans="1:10" x14ac:dyDescent="0.25">
      <c r="A39" s="3">
        <v>45191</v>
      </c>
      <c r="B39">
        <v>40</v>
      </c>
      <c r="C39" t="s">
        <v>12</v>
      </c>
      <c r="D39" s="4">
        <v>11.5</v>
      </c>
      <c r="E39" s="4">
        <v>34.840000000000003</v>
      </c>
      <c r="F39" s="4">
        <f t="shared" si="10"/>
        <v>46.34</v>
      </c>
      <c r="G39" s="5">
        <v>2</v>
      </c>
      <c r="H39">
        <v>12</v>
      </c>
      <c r="I39" s="4">
        <f t="shared" si="11"/>
        <v>23.17</v>
      </c>
      <c r="J39" s="4">
        <f>Table2[[#This Row],[Total Earnings]]/Table2[[#This Row],[Miles Driven]]</f>
        <v>3.8616666666666668</v>
      </c>
    </row>
    <row r="40" spans="1:10" x14ac:dyDescent="0.25">
      <c r="A40" s="3">
        <v>45192</v>
      </c>
      <c r="B40">
        <v>41</v>
      </c>
      <c r="C40" t="s">
        <v>13</v>
      </c>
      <c r="D40" s="4">
        <v>59.14</v>
      </c>
      <c r="E40" s="4">
        <v>40.56</v>
      </c>
      <c r="F40" s="4">
        <f t="shared" si="10"/>
        <v>99.7</v>
      </c>
      <c r="G40" s="5">
        <v>3.58</v>
      </c>
      <c r="H40">
        <v>25</v>
      </c>
      <c r="I40" s="4">
        <f t="shared" si="11"/>
        <v>27.849162011173185</v>
      </c>
      <c r="J40" s="4">
        <f>Table2[[#This Row],[Total Earnings]]/Table2[[#This Row],[Miles Driven]]</f>
        <v>3.988</v>
      </c>
    </row>
    <row r="41" spans="1:10" x14ac:dyDescent="0.25">
      <c r="A41" s="3">
        <v>45197</v>
      </c>
      <c r="B41">
        <v>46</v>
      </c>
      <c r="C41" t="s">
        <v>11</v>
      </c>
      <c r="D41" s="4">
        <v>7.5</v>
      </c>
      <c r="E41" s="4">
        <v>56.91</v>
      </c>
      <c r="F41" s="4">
        <f t="shared" ref="F41:F44" si="12">SUM(D41:E41)</f>
        <v>64.41</v>
      </c>
      <c r="G41" s="5">
        <v>2.66</v>
      </c>
      <c r="H41">
        <v>42</v>
      </c>
      <c r="I41" s="4">
        <f t="shared" ref="I41:I44" si="13">F41/G41</f>
        <v>24.214285714285712</v>
      </c>
      <c r="J41" s="4">
        <f>Table2[[#This Row],[Total Earnings]]/Table2[[#This Row],[Miles Driven]]</f>
        <v>1.5335714285714286</v>
      </c>
    </row>
    <row r="42" spans="1:10" x14ac:dyDescent="0.25">
      <c r="A42" s="3">
        <v>45198</v>
      </c>
      <c r="B42">
        <v>47</v>
      </c>
      <c r="C42" t="s">
        <v>12</v>
      </c>
      <c r="D42" s="4">
        <v>0</v>
      </c>
      <c r="E42" s="4">
        <v>47.3</v>
      </c>
      <c r="F42" s="4">
        <f t="shared" si="12"/>
        <v>47.3</v>
      </c>
      <c r="G42" s="5">
        <v>2.16</v>
      </c>
      <c r="H42">
        <v>24</v>
      </c>
      <c r="I42" s="4">
        <f t="shared" si="13"/>
        <v>21.898148148148145</v>
      </c>
      <c r="J42" s="4">
        <f>Table2[[#This Row],[Total Earnings]]/Table2[[#This Row],[Miles Driven]]</f>
        <v>1.9708333333333332</v>
      </c>
    </row>
    <row r="43" spans="1:10" x14ac:dyDescent="0.25">
      <c r="A43" s="3">
        <v>45199</v>
      </c>
      <c r="B43">
        <v>48</v>
      </c>
      <c r="C43" t="s">
        <v>13</v>
      </c>
      <c r="D43" s="4">
        <v>25.25</v>
      </c>
      <c r="E43" s="4">
        <v>43.73</v>
      </c>
      <c r="F43" s="4">
        <f t="shared" si="12"/>
        <v>68.97999999999999</v>
      </c>
      <c r="G43" s="5">
        <v>3.2</v>
      </c>
      <c r="H43">
        <v>42</v>
      </c>
      <c r="I43" s="4">
        <f t="shared" si="13"/>
        <v>21.556249999999995</v>
      </c>
      <c r="J43" s="4">
        <f>Table2[[#This Row],[Total Earnings]]/Table2[[#This Row],[Miles Driven]]</f>
        <v>1.6423809523809521</v>
      </c>
    </row>
    <row r="44" spans="1:10" x14ac:dyDescent="0.25">
      <c r="A44" s="3">
        <v>45200</v>
      </c>
      <c r="B44">
        <v>49</v>
      </c>
      <c r="C44" t="s">
        <v>14</v>
      </c>
      <c r="D44" s="4">
        <v>19</v>
      </c>
      <c r="E44" s="4">
        <v>75.53</v>
      </c>
      <c r="F44" s="4">
        <f t="shared" si="12"/>
        <v>94.53</v>
      </c>
      <c r="G44" s="5">
        <v>3.4</v>
      </c>
      <c r="H44">
        <v>49</v>
      </c>
      <c r="I44" s="4">
        <f t="shared" si="13"/>
        <v>27.80294117647059</v>
      </c>
      <c r="J44" s="4">
        <f>Table2[[#This Row],[Total Earnings]]/Table2[[#This Row],[Miles Driven]]</f>
        <v>1.9291836734693877</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785D7-E4C3-4C71-B44D-974DA1E2CA71}">
  <dimension ref="A3:D50"/>
  <sheetViews>
    <sheetView workbookViewId="0">
      <selection activeCell="B19" sqref="B19"/>
    </sheetView>
  </sheetViews>
  <sheetFormatPr defaultRowHeight="15" x14ac:dyDescent="0.25"/>
  <cols>
    <col min="1" max="1" width="13.140625" bestFit="1" customWidth="1"/>
    <col min="2" max="2" width="20.140625" bestFit="1" customWidth="1"/>
    <col min="3" max="3" width="17.42578125" bestFit="1" customWidth="1"/>
    <col min="4" max="4" width="18.140625" bestFit="1" customWidth="1"/>
    <col min="5" max="15" width="6.5703125" bestFit="1" customWidth="1"/>
    <col min="16" max="18" width="7.5703125" bestFit="1" customWidth="1"/>
    <col min="19" max="19" width="11.28515625" bestFit="1" customWidth="1"/>
  </cols>
  <sheetData>
    <row r="3" spans="1:4" x14ac:dyDescent="0.25">
      <c r="A3" s="6" t="s">
        <v>16</v>
      </c>
      <c r="B3" t="s">
        <v>18</v>
      </c>
      <c r="C3" t="s">
        <v>19</v>
      </c>
      <c r="D3" t="s">
        <v>20</v>
      </c>
    </row>
    <row r="4" spans="1:4" x14ac:dyDescent="0.25">
      <c r="A4" s="7" t="s">
        <v>26</v>
      </c>
      <c r="B4" s="17">
        <v>1273.4200000000003</v>
      </c>
      <c r="C4" s="17">
        <v>374.77</v>
      </c>
      <c r="D4" s="17">
        <v>898.64999999999986</v>
      </c>
    </row>
    <row r="5" spans="1:4" x14ac:dyDescent="0.25">
      <c r="A5" s="11" t="s">
        <v>27</v>
      </c>
      <c r="B5" s="17">
        <v>110.54</v>
      </c>
      <c r="C5" s="17">
        <v>28</v>
      </c>
      <c r="D5" s="17">
        <v>82.54</v>
      </c>
    </row>
    <row r="6" spans="1:4" x14ac:dyDescent="0.25">
      <c r="A6" s="11" t="s">
        <v>28</v>
      </c>
      <c r="B6" s="17">
        <v>38</v>
      </c>
      <c r="C6" s="17">
        <v>38</v>
      </c>
      <c r="D6" s="17">
        <v>0</v>
      </c>
    </row>
    <row r="7" spans="1:4" x14ac:dyDescent="0.25">
      <c r="A7" s="11" t="s">
        <v>29</v>
      </c>
      <c r="B7" s="17">
        <v>47.34</v>
      </c>
      <c r="C7" s="17">
        <v>0</v>
      </c>
      <c r="D7" s="17">
        <v>47.34</v>
      </c>
    </row>
    <row r="8" spans="1:4" x14ac:dyDescent="0.25">
      <c r="A8" s="11" t="s">
        <v>30</v>
      </c>
      <c r="B8" s="17">
        <v>131.72</v>
      </c>
      <c r="C8" s="17">
        <v>6</v>
      </c>
      <c r="D8" s="17">
        <v>125.72</v>
      </c>
    </row>
    <row r="9" spans="1:4" x14ac:dyDescent="0.25">
      <c r="A9" s="11" t="s">
        <v>31</v>
      </c>
      <c r="B9" s="17">
        <v>59.239999999999995</v>
      </c>
      <c r="C9" s="17">
        <v>31.5</v>
      </c>
      <c r="D9" s="17">
        <v>27.74</v>
      </c>
    </row>
    <row r="10" spans="1:4" x14ac:dyDescent="0.25">
      <c r="A10" s="11" t="s">
        <v>32</v>
      </c>
      <c r="B10" s="17">
        <v>85.39</v>
      </c>
      <c r="C10" s="17">
        <v>26.75</v>
      </c>
      <c r="D10" s="17">
        <v>58.64</v>
      </c>
    </row>
    <row r="11" spans="1:4" x14ac:dyDescent="0.25">
      <c r="A11" s="11" t="s">
        <v>33</v>
      </c>
      <c r="B11" s="17">
        <v>34.269999999999996</v>
      </c>
      <c r="C11" s="17">
        <v>19</v>
      </c>
      <c r="D11" s="17">
        <v>15.27</v>
      </c>
    </row>
    <row r="12" spans="1:4" x14ac:dyDescent="0.25">
      <c r="A12" s="11" t="s">
        <v>34</v>
      </c>
      <c r="B12" s="17">
        <v>14.03</v>
      </c>
      <c r="C12" s="17">
        <v>0</v>
      </c>
      <c r="D12" s="17">
        <v>14.03</v>
      </c>
    </row>
    <row r="13" spans="1:4" x14ac:dyDescent="0.25">
      <c r="A13" s="11" t="s">
        <v>35</v>
      </c>
      <c r="B13" s="17">
        <v>48.59</v>
      </c>
      <c r="C13" s="17">
        <v>0</v>
      </c>
      <c r="D13" s="17">
        <v>48.59</v>
      </c>
    </row>
    <row r="14" spans="1:4" x14ac:dyDescent="0.25">
      <c r="A14" s="11" t="s">
        <v>36</v>
      </c>
      <c r="B14" s="17">
        <v>57.81</v>
      </c>
      <c r="C14" s="17">
        <v>0</v>
      </c>
      <c r="D14" s="17">
        <v>57.81</v>
      </c>
    </row>
    <row r="15" spans="1:4" x14ac:dyDescent="0.25">
      <c r="A15" s="11" t="s">
        <v>37</v>
      </c>
      <c r="B15" s="17">
        <v>51.62</v>
      </c>
      <c r="C15" s="17">
        <v>35.75</v>
      </c>
      <c r="D15" s="17">
        <v>15.87</v>
      </c>
    </row>
    <row r="16" spans="1:4" x14ac:dyDescent="0.25">
      <c r="A16" s="11" t="s">
        <v>38</v>
      </c>
      <c r="B16" s="17">
        <v>14.58</v>
      </c>
      <c r="C16" s="17">
        <v>0</v>
      </c>
      <c r="D16" s="17">
        <v>14.58</v>
      </c>
    </row>
    <row r="17" spans="1:4" x14ac:dyDescent="0.25">
      <c r="A17" s="11" t="s">
        <v>39</v>
      </c>
      <c r="B17" s="17">
        <v>52.629999999999995</v>
      </c>
      <c r="C17" s="17">
        <v>25.5</v>
      </c>
      <c r="D17" s="17">
        <v>27.13</v>
      </c>
    </row>
    <row r="18" spans="1:4" x14ac:dyDescent="0.25">
      <c r="A18" s="11" t="s">
        <v>40</v>
      </c>
      <c r="B18" s="17">
        <v>88.72</v>
      </c>
      <c r="C18" s="17">
        <v>6.5</v>
      </c>
      <c r="D18" s="17">
        <v>82.22</v>
      </c>
    </row>
    <row r="19" spans="1:4" x14ac:dyDescent="0.25">
      <c r="A19" s="11" t="s">
        <v>41</v>
      </c>
      <c r="B19" s="17">
        <v>26.5</v>
      </c>
      <c r="C19" s="17">
        <v>26.5</v>
      </c>
      <c r="D19" s="17">
        <v>0</v>
      </c>
    </row>
    <row r="20" spans="1:4" x14ac:dyDescent="0.25">
      <c r="A20" s="11" t="s">
        <v>42</v>
      </c>
      <c r="B20" s="17">
        <v>43.73</v>
      </c>
      <c r="C20" s="17">
        <v>0</v>
      </c>
      <c r="D20" s="17">
        <v>43.73</v>
      </c>
    </row>
    <row r="21" spans="1:4" x14ac:dyDescent="0.25">
      <c r="A21" s="11" t="s">
        <v>43</v>
      </c>
      <c r="B21" s="17">
        <v>106</v>
      </c>
      <c r="C21" s="17">
        <v>54.52</v>
      </c>
      <c r="D21" s="17">
        <v>51.48</v>
      </c>
    </row>
    <row r="22" spans="1:4" x14ac:dyDescent="0.25">
      <c r="A22" s="11" t="s">
        <v>44</v>
      </c>
      <c r="B22" s="17">
        <v>84.28</v>
      </c>
      <c r="C22" s="17">
        <v>25.25</v>
      </c>
      <c r="D22" s="17">
        <v>59.03</v>
      </c>
    </row>
    <row r="23" spans="1:4" x14ac:dyDescent="0.25">
      <c r="A23" s="11" t="s">
        <v>45</v>
      </c>
      <c r="B23" s="17">
        <v>55.65</v>
      </c>
      <c r="C23" s="17">
        <v>38</v>
      </c>
      <c r="D23" s="17">
        <v>17.649999999999999</v>
      </c>
    </row>
    <row r="24" spans="1:4" x14ac:dyDescent="0.25">
      <c r="A24" s="11" t="s">
        <v>46</v>
      </c>
      <c r="B24" s="17">
        <v>92.12</v>
      </c>
      <c r="C24" s="17">
        <v>13.5</v>
      </c>
      <c r="D24" s="17">
        <v>78.62</v>
      </c>
    </row>
    <row r="25" spans="1:4" x14ac:dyDescent="0.25">
      <c r="A25" s="11" t="s">
        <v>47</v>
      </c>
      <c r="B25" s="17">
        <v>30.66</v>
      </c>
      <c r="C25" s="17">
        <v>0</v>
      </c>
      <c r="D25" s="17">
        <v>30.66</v>
      </c>
    </row>
    <row r="26" spans="1:4" x14ac:dyDescent="0.25">
      <c r="A26" s="7" t="s">
        <v>48</v>
      </c>
      <c r="B26" s="17">
        <v>1153.1500000000001</v>
      </c>
      <c r="C26" s="17">
        <v>381.89</v>
      </c>
      <c r="D26" s="17">
        <v>771.25999999999988</v>
      </c>
    </row>
    <row r="27" spans="1:4" x14ac:dyDescent="0.25">
      <c r="A27" s="11" t="s">
        <v>49</v>
      </c>
      <c r="B27" s="17">
        <v>47.22</v>
      </c>
      <c r="C27" s="17">
        <v>28.25</v>
      </c>
      <c r="D27" s="17">
        <v>18.97</v>
      </c>
    </row>
    <row r="28" spans="1:4" x14ac:dyDescent="0.25">
      <c r="A28" s="11" t="s">
        <v>50</v>
      </c>
      <c r="B28" s="17">
        <v>7.78</v>
      </c>
      <c r="C28" s="17">
        <v>0</v>
      </c>
      <c r="D28" s="17">
        <v>7.78</v>
      </c>
    </row>
    <row r="29" spans="1:4" x14ac:dyDescent="0.25">
      <c r="A29" s="11" t="s">
        <v>51</v>
      </c>
      <c r="B29" s="17">
        <v>90.22</v>
      </c>
      <c r="C29" s="17">
        <v>15</v>
      </c>
      <c r="D29" s="17">
        <v>75.22</v>
      </c>
    </row>
    <row r="30" spans="1:4" x14ac:dyDescent="0.25">
      <c r="A30" s="11" t="s">
        <v>53</v>
      </c>
      <c r="B30" s="17">
        <v>11.34</v>
      </c>
      <c r="C30" s="17">
        <v>0</v>
      </c>
      <c r="D30" s="17">
        <v>11.34</v>
      </c>
    </row>
    <row r="31" spans="1:4" x14ac:dyDescent="0.25">
      <c r="A31" s="11" t="s">
        <v>54</v>
      </c>
      <c r="B31" s="17">
        <v>27.57</v>
      </c>
      <c r="C31" s="17">
        <v>0</v>
      </c>
      <c r="D31" s="17">
        <v>27.57</v>
      </c>
    </row>
    <row r="32" spans="1:4" x14ac:dyDescent="0.25">
      <c r="A32" s="11" t="s">
        <v>55</v>
      </c>
      <c r="B32" s="17">
        <v>55.18</v>
      </c>
      <c r="C32" s="17">
        <v>29</v>
      </c>
      <c r="D32" s="17">
        <v>26.18</v>
      </c>
    </row>
    <row r="33" spans="1:4" x14ac:dyDescent="0.25">
      <c r="A33" s="11" t="s">
        <v>56</v>
      </c>
      <c r="B33" s="17">
        <v>66.64</v>
      </c>
      <c r="C33" s="17">
        <v>52</v>
      </c>
      <c r="D33" s="17">
        <v>14.64</v>
      </c>
    </row>
    <row r="34" spans="1:4" x14ac:dyDescent="0.25">
      <c r="A34" s="11" t="s">
        <v>57</v>
      </c>
      <c r="B34" s="17">
        <v>46.79</v>
      </c>
      <c r="C34" s="17">
        <v>39</v>
      </c>
      <c r="D34" s="17">
        <v>7.79</v>
      </c>
    </row>
    <row r="35" spans="1:4" x14ac:dyDescent="0.25">
      <c r="A35" s="11" t="s">
        <v>58</v>
      </c>
      <c r="B35" s="17">
        <v>34.33</v>
      </c>
      <c r="C35" s="17">
        <v>8.5</v>
      </c>
      <c r="D35" s="17">
        <v>25.83</v>
      </c>
    </row>
    <row r="36" spans="1:4" x14ac:dyDescent="0.25">
      <c r="A36" s="11" t="s">
        <v>59</v>
      </c>
      <c r="B36" s="17">
        <v>5</v>
      </c>
      <c r="C36" s="17">
        <v>0</v>
      </c>
      <c r="D36" s="17">
        <v>5</v>
      </c>
    </row>
    <row r="37" spans="1:4" x14ac:dyDescent="0.25">
      <c r="A37" s="11" t="s">
        <v>60</v>
      </c>
      <c r="B37" s="17">
        <v>14.18</v>
      </c>
      <c r="C37" s="17">
        <v>6.75</v>
      </c>
      <c r="D37" s="17">
        <v>7.43</v>
      </c>
    </row>
    <row r="38" spans="1:4" x14ac:dyDescent="0.25">
      <c r="A38" s="11" t="s">
        <v>61</v>
      </c>
      <c r="B38" s="17">
        <v>85.2</v>
      </c>
      <c r="C38" s="17">
        <v>22.5</v>
      </c>
      <c r="D38" s="17">
        <v>62.7</v>
      </c>
    </row>
    <row r="39" spans="1:4" x14ac:dyDescent="0.25">
      <c r="A39" s="11" t="s">
        <v>62</v>
      </c>
      <c r="B39" s="17">
        <v>119.36</v>
      </c>
      <c r="C39" s="17">
        <v>23.75</v>
      </c>
      <c r="D39" s="17">
        <v>95.61</v>
      </c>
    </row>
    <row r="40" spans="1:4" x14ac:dyDescent="0.25">
      <c r="A40" s="11" t="s">
        <v>63</v>
      </c>
      <c r="B40" s="17">
        <v>97.19</v>
      </c>
      <c r="C40" s="17">
        <v>32.75</v>
      </c>
      <c r="D40" s="17">
        <v>64.44</v>
      </c>
    </row>
    <row r="41" spans="1:4" x14ac:dyDescent="0.25">
      <c r="A41" s="11" t="s">
        <v>64</v>
      </c>
      <c r="B41" s="17">
        <v>59.44</v>
      </c>
      <c r="C41" s="17">
        <v>10</v>
      </c>
      <c r="D41" s="17">
        <v>49.44</v>
      </c>
    </row>
    <row r="42" spans="1:4" x14ac:dyDescent="0.25">
      <c r="A42" s="11" t="s">
        <v>65</v>
      </c>
      <c r="B42" s="17">
        <v>58.98</v>
      </c>
      <c r="C42" s="17">
        <v>11</v>
      </c>
      <c r="D42" s="17">
        <v>47.98</v>
      </c>
    </row>
    <row r="43" spans="1:4" x14ac:dyDescent="0.25">
      <c r="A43" s="11" t="s">
        <v>66</v>
      </c>
      <c r="B43" s="17">
        <v>46.34</v>
      </c>
      <c r="C43" s="17">
        <v>11.5</v>
      </c>
      <c r="D43" s="17">
        <v>34.840000000000003</v>
      </c>
    </row>
    <row r="44" spans="1:4" x14ac:dyDescent="0.25">
      <c r="A44" s="11" t="s">
        <v>67</v>
      </c>
      <c r="B44" s="17">
        <v>99.7</v>
      </c>
      <c r="C44" s="17">
        <v>59.14</v>
      </c>
      <c r="D44" s="17">
        <v>40.56</v>
      </c>
    </row>
    <row r="45" spans="1:4" x14ac:dyDescent="0.25">
      <c r="A45" s="11" t="s">
        <v>68</v>
      </c>
      <c r="B45" s="17">
        <v>64.41</v>
      </c>
      <c r="C45" s="17">
        <v>7.5</v>
      </c>
      <c r="D45" s="17">
        <v>56.91</v>
      </c>
    </row>
    <row r="46" spans="1:4" x14ac:dyDescent="0.25">
      <c r="A46" s="11" t="s">
        <v>69</v>
      </c>
      <c r="B46" s="17">
        <v>47.3</v>
      </c>
      <c r="C46" s="17">
        <v>0</v>
      </c>
      <c r="D46" s="17">
        <v>47.3</v>
      </c>
    </row>
    <row r="47" spans="1:4" x14ac:dyDescent="0.25">
      <c r="A47" s="11" t="s">
        <v>70</v>
      </c>
      <c r="B47" s="17">
        <v>68.97999999999999</v>
      </c>
      <c r="C47" s="17">
        <v>25.25</v>
      </c>
      <c r="D47" s="17">
        <v>43.73</v>
      </c>
    </row>
    <row r="48" spans="1:4" x14ac:dyDescent="0.25">
      <c r="A48" s="7" t="s">
        <v>71</v>
      </c>
      <c r="B48" s="17">
        <v>94.53</v>
      </c>
      <c r="C48" s="17">
        <v>19</v>
      </c>
      <c r="D48" s="17">
        <v>75.53</v>
      </c>
    </row>
    <row r="49" spans="1:4" x14ac:dyDescent="0.25">
      <c r="A49" s="11" t="s">
        <v>72</v>
      </c>
      <c r="B49" s="17">
        <v>94.53</v>
      </c>
      <c r="C49" s="17">
        <v>19</v>
      </c>
      <c r="D49" s="17">
        <v>75.53</v>
      </c>
    </row>
    <row r="50" spans="1:4" x14ac:dyDescent="0.25">
      <c r="A50" s="7" t="s">
        <v>17</v>
      </c>
      <c r="B50" s="17">
        <v>2521.1000000000004</v>
      </c>
      <c r="C50" s="17">
        <v>775.66</v>
      </c>
      <c r="D50" s="17">
        <v>1745.44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8D66C-59CE-486D-BCB4-4F6C725A0436}">
  <dimension ref="A3:B11"/>
  <sheetViews>
    <sheetView workbookViewId="0">
      <selection activeCell="B4" sqref="B4"/>
    </sheetView>
  </sheetViews>
  <sheetFormatPr defaultRowHeight="15" x14ac:dyDescent="0.25"/>
  <cols>
    <col min="1" max="1" width="13.140625" bestFit="1" customWidth="1"/>
    <col min="2" max="2" width="20.140625" bestFit="1" customWidth="1"/>
    <col min="3" max="4" width="18.140625" bestFit="1" customWidth="1"/>
    <col min="5" max="15" width="6.5703125" bestFit="1" customWidth="1"/>
    <col min="16" max="18" width="7.5703125" bestFit="1" customWidth="1"/>
    <col min="19" max="19" width="11.28515625" bestFit="1" customWidth="1"/>
  </cols>
  <sheetData>
    <row r="3" spans="1:2" x14ac:dyDescent="0.25">
      <c r="A3" s="6" t="s">
        <v>16</v>
      </c>
      <c r="B3" t="s">
        <v>18</v>
      </c>
    </row>
    <row r="4" spans="1:2" x14ac:dyDescent="0.25">
      <c r="A4" s="7" t="s">
        <v>9</v>
      </c>
      <c r="B4" s="8">
        <v>140.25</v>
      </c>
    </row>
    <row r="5" spans="1:2" x14ac:dyDescent="0.25">
      <c r="A5" s="7" t="s">
        <v>10</v>
      </c>
      <c r="B5" s="8">
        <v>206.27</v>
      </c>
    </row>
    <row r="6" spans="1:2" x14ac:dyDescent="0.25">
      <c r="A6" s="7" t="s">
        <v>8</v>
      </c>
      <c r="B6" s="8">
        <v>333.74</v>
      </c>
    </row>
    <row r="7" spans="1:2" x14ac:dyDescent="0.25">
      <c r="A7" s="7" t="s">
        <v>11</v>
      </c>
      <c r="B7" s="8">
        <v>372.76</v>
      </c>
    </row>
    <row r="8" spans="1:2" x14ac:dyDescent="0.25">
      <c r="A8" s="7" t="s">
        <v>13</v>
      </c>
      <c r="B8" s="8">
        <v>428.2399999999999</v>
      </c>
    </row>
    <row r="9" spans="1:2" x14ac:dyDescent="0.25">
      <c r="A9" s="7" t="s">
        <v>14</v>
      </c>
      <c r="B9" s="8">
        <v>496.95000000000005</v>
      </c>
    </row>
    <row r="10" spans="1:2" x14ac:dyDescent="0.25">
      <c r="A10" s="7" t="s">
        <v>12</v>
      </c>
      <c r="B10" s="8">
        <v>542.89</v>
      </c>
    </row>
    <row r="11" spans="1:2" x14ac:dyDescent="0.25">
      <c r="A11" s="7" t="s">
        <v>17</v>
      </c>
      <c r="B11" s="17">
        <v>2521.1</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80C44-B882-4969-80A8-9A37FB34E8CC}">
  <dimension ref="A3:B11"/>
  <sheetViews>
    <sheetView workbookViewId="0">
      <selection activeCell="E9" sqref="E9"/>
    </sheetView>
  </sheetViews>
  <sheetFormatPr defaultRowHeight="15" x14ac:dyDescent="0.25"/>
  <cols>
    <col min="1" max="1" width="13.140625" bestFit="1" customWidth="1"/>
    <col min="2" max="2" width="33.28515625" bestFit="1" customWidth="1"/>
    <col min="3" max="3" width="4.5703125" bestFit="1" customWidth="1"/>
    <col min="4" max="4" width="8" bestFit="1" customWidth="1"/>
    <col min="5" max="21" width="4.5703125" bestFit="1" customWidth="1"/>
    <col min="22" max="22" width="11.28515625" bestFit="1" customWidth="1"/>
  </cols>
  <sheetData>
    <row r="3" spans="1:2" x14ac:dyDescent="0.25">
      <c r="A3" s="6" t="s">
        <v>16</v>
      </c>
      <c r="B3" t="s">
        <v>25</v>
      </c>
    </row>
    <row r="4" spans="1:2" x14ac:dyDescent="0.25">
      <c r="A4" s="7" t="s">
        <v>12</v>
      </c>
      <c r="B4" s="13">
        <v>0.21649769285760709</v>
      </c>
    </row>
    <row r="5" spans="1:2" x14ac:dyDescent="0.25">
      <c r="A5" s="7" t="s">
        <v>14</v>
      </c>
      <c r="B5" s="13">
        <v>0.17652888802235656</v>
      </c>
    </row>
    <row r="6" spans="1:2" x14ac:dyDescent="0.25">
      <c r="A6" s="7" t="s">
        <v>13</v>
      </c>
      <c r="B6" s="13">
        <v>0.17279196724507703</v>
      </c>
    </row>
    <row r="7" spans="1:2" x14ac:dyDescent="0.25">
      <c r="A7" s="7" t="s">
        <v>11</v>
      </c>
      <c r="B7" s="13">
        <v>0.14265288880223567</v>
      </c>
    </row>
    <row r="8" spans="1:2" x14ac:dyDescent="0.25">
      <c r="A8" s="7" t="s">
        <v>8</v>
      </c>
      <c r="B8" s="13">
        <v>0.13306687463443168</v>
      </c>
    </row>
    <row r="9" spans="1:2" x14ac:dyDescent="0.25">
      <c r="A9" s="7" t="s">
        <v>10</v>
      </c>
      <c r="B9" s="13">
        <v>8.9734841099629564E-2</v>
      </c>
    </row>
    <row r="10" spans="1:2" x14ac:dyDescent="0.25">
      <c r="A10" s="7" t="s">
        <v>9</v>
      </c>
      <c r="B10" s="13">
        <v>6.8726847338662522E-2</v>
      </c>
    </row>
    <row r="11" spans="1:2" x14ac:dyDescent="0.25">
      <c r="A11" s="7" t="s">
        <v>17</v>
      </c>
      <c r="B11" s="13">
        <v>1</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20E34-86C1-42B3-8418-0C85CCE601B3}">
  <dimension ref="A3:B11"/>
  <sheetViews>
    <sheetView workbookViewId="0">
      <selection activeCell="B5" sqref="B5"/>
    </sheetView>
  </sheetViews>
  <sheetFormatPr defaultRowHeight="15" x14ac:dyDescent="0.25"/>
  <cols>
    <col min="1" max="1" width="13.140625" bestFit="1" customWidth="1"/>
    <col min="2" max="2" width="20.7109375" bestFit="1" customWidth="1"/>
    <col min="3" max="3" width="20.140625" bestFit="1" customWidth="1"/>
    <col min="4" max="4" width="33.28515625" bestFit="1" customWidth="1"/>
    <col min="5" max="5" width="6.5703125" bestFit="1" customWidth="1"/>
    <col min="6" max="6" width="11.42578125" bestFit="1" customWidth="1"/>
    <col min="7" max="7" width="12" bestFit="1" customWidth="1"/>
    <col min="8" max="15" width="6.5703125" bestFit="1" customWidth="1"/>
    <col min="16" max="18" width="7.5703125" bestFit="1" customWidth="1"/>
    <col min="19" max="19" width="11.28515625" bestFit="1" customWidth="1"/>
  </cols>
  <sheetData>
    <row r="3" spans="1:2" x14ac:dyDescent="0.25">
      <c r="A3" s="6" t="s">
        <v>16</v>
      </c>
      <c r="B3" t="s">
        <v>21</v>
      </c>
    </row>
    <row r="4" spans="1:2" x14ac:dyDescent="0.25">
      <c r="A4" s="7" t="s">
        <v>9</v>
      </c>
      <c r="B4" s="8">
        <v>14.747910618792968</v>
      </c>
    </row>
    <row r="5" spans="1:2" x14ac:dyDescent="0.25">
      <c r="A5" s="7" t="s">
        <v>10</v>
      </c>
      <c r="B5" s="8">
        <v>17.518974907394629</v>
      </c>
    </row>
    <row r="6" spans="1:2" x14ac:dyDescent="0.25">
      <c r="A6" s="7" t="s">
        <v>13</v>
      </c>
      <c r="B6" s="8">
        <v>18.742713905003541</v>
      </c>
    </row>
    <row r="7" spans="1:2" x14ac:dyDescent="0.25">
      <c r="A7" s="7" t="s">
        <v>8</v>
      </c>
      <c r="B7" s="8">
        <v>19.14846188431056</v>
      </c>
    </row>
    <row r="8" spans="1:2" x14ac:dyDescent="0.25">
      <c r="A8" s="7" t="s">
        <v>11</v>
      </c>
      <c r="B8" s="8">
        <v>20.79322091759078</v>
      </c>
    </row>
    <row r="9" spans="1:2" x14ac:dyDescent="0.25">
      <c r="A9" s="7" t="s">
        <v>12</v>
      </c>
      <c r="B9" s="8">
        <v>20.915327845494183</v>
      </c>
    </row>
    <row r="10" spans="1:2" x14ac:dyDescent="0.25">
      <c r="A10" s="7" t="s">
        <v>14</v>
      </c>
      <c r="B10" s="8">
        <v>22.429251932021653</v>
      </c>
    </row>
    <row r="11" spans="1:2" x14ac:dyDescent="0.25">
      <c r="A11" s="7" t="s">
        <v>17</v>
      </c>
      <c r="B11" s="17">
        <v>19.511440306001891</v>
      </c>
    </row>
  </sheetData>
  <phoneticPr fontId="3" type="noConversion"/>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DAFC7-624A-46B7-B516-F932DE856A30}">
  <dimension ref="A3:B9"/>
  <sheetViews>
    <sheetView workbookViewId="0">
      <selection activeCell="A6" sqref="A6"/>
    </sheetView>
  </sheetViews>
  <sheetFormatPr defaultRowHeight="15" x14ac:dyDescent="0.25"/>
  <cols>
    <col min="1" max="1" width="13.140625" bestFit="1" customWidth="1"/>
    <col min="2" max="2" width="20.140625" bestFit="1" customWidth="1"/>
    <col min="3" max="4" width="18.140625" bestFit="1" customWidth="1"/>
    <col min="5" max="15" width="6.5703125" bestFit="1" customWidth="1"/>
    <col min="16" max="18" width="7.5703125" bestFit="1" customWidth="1"/>
    <col min="19" max="19" width="11.28515625" bestFit="1" customWidth="1"/>
  </cols>
  <sheetData>
    <row r="3" spans="1:2" x14ac:dyDescent="0.25">
      <c r="A3" s="6" t="s">
        <v>16</v>
      </c>
      <c r="B3" t="s">
        <v>18</v>
      </c>
    </row>
    <row r="4" spans="1:2" x14ac:dyDescent="0.25">
      <c r="A4" s="12" t="s">
        <v>67</v>
      </c>
      <c r="B4" s="8">
        <v>99.7</v>
      </c>
    </row>
    <row r="5" spans="1:2" x14ac:dyDescent="0.25">
      <c r="A5" s="12" t="s">
        <v>43</v>
      </c>
      <c r="B5" s="8">
        <v>106</v>
      </c>
    </row>
    <row r="6" spans="1:2" x14ac:dyDescent="0.25">
      <c r="A6" s="12" t="s">
        <v>27</v>
      </c>
      <c r="B6" s="8">
        <v>110.54</v>
      </c>
    </row>
    <row r="7" spans="1:2" x14ac:dyDescent="0.25">
      <c r="A7" s="12" t="s">
        <v>62</v>
      </c>
      <c r="B7" s="8">
        <v>119.36</v>
      </c>
    </row>
    <row r="8" spans="1:2" x14ac:dyDescent="0.25">
      <c r="A8" s="12" t="s">
        <v>30</v>
      </c>
      <c r="B8" s="8">
        <v>131.72</v>
      </c>
    </row>
    <row r="9" spans="1:2" x14ac:dyDescent="0.25">
      <c r="A9" s="12" t="s">
        <v>17</v>
      </c>
      <c r="B9" s="17">
        <v>567.32000000000005</v>
      </c>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83313-05E1-4628-BCAC-532F968F6317}">
  <dimension ref="A3:D50"/>
  <sheetViews>
    <sheetView workbookViewId="0">
      <selection activeCell="D9" sqref="D9"/>
    </sheetView>
  </sheetViews>
  <sheetFormatPr defaultRowHeight="15" x14ac:dyDescent="0.25"/>
  <cols>
    <col min="1" max="1" width="13.140625" bestFit="1" customWidth="1"/>
    <col min="2" max="2" width="20.140625" bestFit="1" customWidth="1"/>
    <col min="3" max="4" width="18.140625" bestFit="1" customWidth="1"/>
    <col min="5" max="15" width="6.5703125" bestFit="1" customWidth="1"/>
    <col min="16" max="18" width="7.5703125" bestFit="1" customWidth="1"/>
    <col min="19" max="19" width="11.28515625" bestFit="1" customWidth="1"/>
  </cols>
  <sheetData>
    <row r="3" spans="1:4" x14ac:dyDescent="0.25">
      <c r="A3" s="6" t="s">
        <v>16</v>
      </c>
      <c r="B3" t="s">
        <v>18</v>
      </c>
    </row>
    <row r="4" spans="1:4" x14ac:dyDescent="0.25">
      <c r="A4" s="7" t="s">
        <v>26</v>
      </c>
      <c r="B4" s="17">
        <v>1273.4200000000003</v>
      </c>
    </row>
    <row r="5" spans="1:4" x14ac:dyDescent="0.25">
      <c r="A5" s="11" t="s">
        <v>34</v>
      </c>
      <c r="B5" s="8">
        <v>14.03</v>
      </c>
    </row>
    <row r="6" spans="1:4" x14ac:dyDescent="0.25">
      <c r="A6" s="11" t="s">
        <v>38</v>
      </c>
      <c r="B6" s="8">
        <v>14.58</v>
      </c>
    </row>
    <row r="7" spans="1:4" x14ac:dyDescent="0.25">
      <c r="A7" s="11" t="s">
        <v>41</v>
      </c>
      <c r="B7" s="8">
        <v>26.5</v>
      </c>
    </row>
    <row r="8" spans="1:4" x14ac:dyDescent="0.25">
      <c r="A8" s="11" t="s">
        <v>47</v>
      </c>
      <c r="B8" s="8">
        <v>30.66</v>
      </c>
      <c r="D8" t="s">
        <v>23</v>
      </c>
    </row>
    <row r="9" spans="1:4" x14ac:dyDescent="0.25">
      <c r="A9" s="11" t="s">
        <v>33</v>
      </c>
      <c r="B9" s="8">
        <v>34.269999999999996</v>
      </c>
      <c r="D9" s="10">
        <f>GETPIVOTDATA("Total Earnings",$A$3)</f>
        <v>2521.1000000000004</v>
      </c>
    </row>
    <row r="10" spans="1:4" x14ac:dyDescent="0.25">
      <c r="A10" s="11" t="s">
        <v>28</v>
      </c>
      <c r="B10" s="8">
        <v>38</v>
      </c>
    </row>
    <row r="11" spans="1:4" x14ac:dyDescent="0.25">
      <c r="A11" s="11" t="s">
        <v>42</v>
      </c>
      <c r="B11" s="8">
        <v>43.73</v>
      </c>
    </row>
    <row r="12" spans="1:4" x14ac:dyDescent="0.25">
      <c r="A12" s="11" t="s">
        <v>29</v>
      </c>
      <c r="B12" s="8">
        <v>47.34</v>
      </c>
    </row>
    <row r="13" spans="1:4" x14ac:dyDescent="0.25">
      <c r="A13" s="11" t="s">
        <v>35</v>
      </c>
      <c r="B13" s="8">
        <v>48.59</v>
      </c>
    </row>
    <row r="14" spans="1:4" x14ac:dyDescent="0.25">
      <c r="A14" s="11" t="s">
        <v>37</v>
      </c>
      <c r="B14" s="8">
        <v>51.62</v>
      </c>
    </row>
    <row r="15" spans="1:4" x14ac:dyDescent="0.25">
      <c r="A15" s="11" t="s">
        <v>39</v>
      </c>
      <c r="B15" s="8">
        <v>52.629999999999995</v>
      </c>
    </row>
    <row r="16" spans="1:4" x14ac:dyDescent="0.25">
      <c r="A16" s="11" t="s">
        <v>45</v>
      </c>
      <c r="B16" s="8">
        <v>55.65</v>
      </c>
    </row>
    <row r="17" spans="1:2" x14ac:dyDescent="0.25">
      <c r="A17" s="11" t="s">
        <v>36</v>
      </c>
      <c r="B17" s="8">
        <v>57.81</v>
      </c>
    </row>
    <row r="18" spans="1:2" x14ac:dyDescent="0.25">
      <c r="A18" s="11" t="s">
        <v>31</v>
      </c>
      <c r="B18" s="8">
        <v>59.239999999999995</v>
      </c>
    </row>
    <row r="19" spans="1:2" x14ac:dyDescent="0.25">
      <c r="A19" s="11" t="s">
        <v>44</v>
      </c>
      <c r="B19" s="8">
        <v>84.28</v>
      </c>
    </row>
    <row r="20" spans="1:2" x14ac:dyDescent="0.25">
      <c r="A20" s="11" t="s">
        <v>32</v>
      </c>
      <c r="B20" s="8">
        <v>85.39</v>
      </c>
    </row>
    <row r="21" spans="1:2" x14ac:dyDescent="0.25">
      <c r="A21" s="11" t="s">
        <v>40</v>
      </c>
      <c r="B21" s="8">
        <v>88.72</v>
      </c>
    </row>
    <row r="22" spans="1:2" x14ac:dyDescent="0.25">
      <c r="A22" s="11" t="s">
        <v>46</v>
      </c>
      <c r="B22" s="8">
        <v>92.12</v>
      </c>
    </row>
    <row r="23" spans="1:2" x14ac:dyDescent="0.25">
      <c r="A23" s="11" t="s">
        <v>43</v>
      </c>
      <c r="B23" s="8">
        <v>106</v>
      </c>
    </row>
    <row r="24" spans="1:2" x14ac:dyDescent="0.25">
      <c r="A24" s="11" t="s">
        <v>27</v>
      </c>
      <c r="B24" s="8">
        <v>110.54</v>
      </c>
    </row>
    <row r="25" spans="1:2" x14ac:dyDescent="0.25">
      <c r="A25" s="11" t="s">
        <v>30</v>
      </c>
      <c r="B25" s="8">
        <v>131.72</v>
      </c>
    </row>
    <row r="26" spans="1:2" x14ac:dyDescent="0.25">
      <c r="A26" s="7" t="s">
        <v>48</v>
      </c>
      <c r="B26" s="17">
        <v>1153.1500000000001</v>
      </c>
    </row>
    <row r="27" spans="1:2" x14ac:dyDescent="0.25">
      <c r="A27" s="11" t="s">
        <v>59</v>
      </c>
      <c r="B27" s="8">
        <v>5</v>
      </c>
    </row>
    <row r="28" spans="1:2" x14ac:dyDescent="0.25">
      <c r="A28" s="11" t="s">
        <v>50</v>
      </c>
      <c r="B28" s="8">
        <v>7.78</v>
      </c>
    </row>
    <row r="29" spans="1:2" x14ac:dyDescent="0.25">
      <c r="A29" s="11" t="s">
        <v>53</v>
      </c>
      <c r="B29" s="8">
        <v>11.34</v>
      </c>
    </row>
    <row r="30" spans="1:2" x14ac:dyDescent="0.25">
      <c r="A30" s="11" t="s">
        <v>60</v>
      </c>
      <c r="B30" s="8">
        <v>14.18</v>
      </c>
    </row>
    <row r="31" spans="1:2" x14ac:dyDescent="0.25">
      <c r="A31" s="11" t="s">
        <v>54</v>
      </c>
      <c r="B31" s="8">
        <v>27.57</v>
      </c>
    </row>
    <row r="32" spans="1:2" x14ac:dyDescent="0.25">
      <c r="A32" s="11" t="s">
        <v>58</v>
      </c>
      <c r="B32" s="8">
        <v>34.33</v>
      </c>
    </row>
    <row r="33" spans="1:2" x14ac:dyDescent="0.25">
      <c r="A33" s="11" t="s">
        <v>66</v>
      </c>
      <c r="B33" s="8">
        <v>46.34</v>
      </c>
    </row>
    <row r="34" spans="1:2" x14ac:dyDescent="0.25">
      <c r="A34" s="11" t="s">
        <v>57</v>
      </c>
      <c r="B34" s="8">
        <v>46.79</v>
      </c>
    </row>
    <row r="35" spans="1:2" x14ac:dyDescent="0.25">
      <c r="A35" s="11" t="s">
        <v>49</v>
      </c>
      <c r="B35" s="8">
        <v>47.22</v>
      </c>
    </row>
    <row r="36" spans="1:2" x14ac:dyDescent="0.25">
      <c r="A36" s="11" t="s">
        <v>69</v>
      </c>
      <c r="B36" s="8">
        <v>47.3</v>
      </c>
    </row>
    <row r="37" spans="1:2" x14ac:dyDescent="0.25">
      <c r="A37" s="11" t="s">
        <v>55</v>
      </c>
      <c r="B37" s="8">
        <v>55.18</v>
      </c>
    </row>
    <row r="38" spans="1:2" x14ac:dyDescent="0.25">
      <c r="A38" s="11" t="s">
        <v>65</v>
      </c>
      <c r="B38" s="8">
        <v>58.98</v>
      </c>
    </row>
    <row r="39" spans="1:2" x14ac:dyDescent="0.25">
      <c r="A39" s="11" t="s">
        <v>64</v>
      </c>
      <c r="B39" s="8">
        <v>59.44</v>
      </c>
    </row>
    <row r="40" spans="1:2" x14ac:dyDescent="0.25">
      <c r="A40" s="11" t="s">
        <v>68</v>
      </c>
      <c r="B40" s="8">
        <v>64.41</v>
      </c>
    </row>
    <row r="41" spans="1:2" x14ac:dyDescent="0.25">
      <c r="A41" s="11" t="s">
        <v>56</v>
      </c>
      <c r="B41" s="8">
        <v>66.64</v>
      </c>
    </row>
    <row r="42" spans="1:2" x14ac:dyDescent="0.25">
      <c r="A42" s="11" t="s">
        <v>70</v>
      </c>
      <c r="B42" s="8">
        <v>68.97999999999999</v>
      </c>
    </row>
    <row r="43" spans="1:2" x14ac:dyDescent="0.25">
      <c r="A43" s="11" t="s">
        <v>61</v>
      </c>
      <c r="B43" s="8">
        <v>85.2</v>
      </c>
    </row>
    <row r="44" spans="1:2" x14ac:dyDescent="0.25">
      <c r="A44" s="11" t="s">
        <v>51</v>
      </c>
      <c r="B44" s="8">
        <v>90.22</v>
      </c>
    </row>
    <row r="45" spans="1:2" x14ac:dyDescent="0.25">
      <c r="A45" s="11" t="s">
        <v>63</v>
      </c>
      <c r="B45" s="8">
        <v>97.19</v>
      </c>
    </row>
    <row r="46" spans="1:2" x14ac:dyDescent="0.25">
      <c r="A46" s="11" t="s">
        <v>67</v>
      </c>
      <c r="B46" s="8">
        <v>99.7</v>
      </c>
    </row>
    <row r="47" spans="1:2" x14ac:dyDescent="0.25">
      <c r="A47" s="11" t="s">
        <v>62</v>
      </c>
      <c r="B47" s="8">
        <v>119.36</v>
      </c>
    </row>
    <row r="48" spans="1:2" x14ac:dyDescent="0.25">
      <c r="A48" s="7" t="s">
        <v>71</v>
      </c>
      <c r="B48" s="17">
        <v>94.53</v>
      </c>
    </row>
    <row r="49" spans="1:2" x14ac:dyDescent="0.25">
      <c r="A49" s="11" t="s">
        <v>72</v>
      </c>
      <c r="B49" s="8">
        <v>94.53</v>
      </c>
    </row>
    <row r="50" spans="1:2" x14ac:dyDescent="0.25">
      <c r="A50" s="7" t="s">
        <v>17</v>
      </c>
      <c r="B50" s="17">
        <v>2521.1000000000004</v>
      </c>
    </row>
  </sheetData>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86FA6-B89D-423A-9AE6-3F00EB8E0C6A}">
  <dimension ref="A3:D50"/>
  <sheetViews>
    <sheetView workbookViewId="0">
      <selection activeCell="D9" sqref="D9"/>
    </sheetView>
  </sheetViews>
  <sheetFormatPr defaultRowHeight="15" x14ac:dyDescent="0.25"/>
  <cols>
    <col min="1" max="1" width="13.140625" bestFit="1" customWidth="1"/>
    <col min="2" max="2" width="19.140625" bestFit="1" customWidth="1"/>
    <col min="3" max="4" width="18.140625" bestFit="1" customWidth="1"/>
    <col min="5" max="15" width="6.5703125" bestFit="1" customWidth="1"/>
    <col min="16" max="18" width="7.5703125" bestFit="1" customWidth="1"/>
    <col min="19" max="19" width="11.28515625" bestFit="1" customWidth="1"/>
  </cols>
  <sheetData>
    <row r="3" spans="1:4" x14ac:dyDescent="0.25">
      <c r="A3" s="6" t="s">
        <v>16</v>
      </c>
      <c r="B3" t="s">
        <v>24</v>
      </c>
    </row>
    <row r="4" spans="1:4" x14ac:dyDescent="0.25">
      <c r="A4" s="7" t="s">
        <v>26</v>
      </c>
      <c r="B4" s="17">
        <v>887</v>
      </c>
    </row>
    <row r="5" spans="1:4" x14ac:dyDescent="0.25">
      <c r="A5" s="11" t="s">
        <v>27</v>
      </c>
      <c r="B5" s="17">
        <v>82</v>
      </c>
    </row>
    <row r="6" spans="1:4" x14ac:dyDescent="0.25">
      <c r="A6" s="11" t="s">
        <v>28</v>
      </c>
      <c r="B6" s="17">
        <v>33</v>
      </c>
    </row>
    <row r="7" spans="1:4" x14ac:dyDescent="0.25">
      <c r="A7" s="11" t="s">
        <v>29</v>
      </c>
      <c r="B7" s="17">
        <v>34</v>
      </c>
    </row>
    <row r="8" spans="1:4" x14ac:dyDescent="0.25">
      <c r="A8" s="11" t="s">
        <v>30</v>
      </c>
      <c r="B8" s="17">
        <v>82</v>
      </c>
      <c r="D8" t="s">
        <v>23</v>
      </c>
    </row>
    <row r="9" spans="1:4" x14ac:dyDescent="0.25">
      <c r="A9" s="11" t="s">
        <v>31</v>
      </c>
      <c r="B9" s="17">
        <v>43</v>
      </c>
      <c r="D9" s="15">
        <f>GETPIVOTDATA("Miles Driven",$A$3)</f>
        <v>1614</v>
      </c>
    </row>
    <row r="10" spans="1:4" x14ac:dyDescent="0.25">
      <c r="A10" s="11" t="s">
        <v>32</v>
      </c>
      <c r="B10" s="17">
        <v>57</v>
      </c>
    </row>
    <row r="11" spans="1:4" x14ac:dyDescent="0.25">
      <c r="A11" s="11" t="s">
        <v>33</v>
      </c>
      <c r="B11" s="17">
        <v>31</v>
      </c>
    </row>
    <row r="12" spans="1:4" x14ac:dyDescent="0.25">
      <c r="A12" s="11" t="s">
        <v>34</v>
      </c>
      <c r="B12" s="17">
        <v>26</v>
      </c>
    </row>
    <row r="13" spans="1:4" x14ac:dyDescent="0.25">
      <c r="A13" s="11" t="s">
        <v>35</v>
      </c>
      <c r="B13" s="17">
        <v>37</v>
      </c>
    </row>
    <row r="14" spans="1:4" x14ac:dyDescent="0.25">
      <c r="A14" s="11" t="s">
        <v>36</v>
      </c>
      <c r="B14" s="17">
        <v>33</v>
      </c>
    </row>
    <row r="15" spans="1:4" x14ac:dyDescent="0.25">
      <c r="A15" s="11" t="s">
        <v>37</v>
      </c>
      <c r="B15" s="17">
        <v>43</v>
      </c>
    </row>
    <row r="16" spans="1:4" x14ac:dyDescent="0.25">
      <c r="A16" s="11" t="s">
        <v>38</v>
      </c>
      <c r="B16" s="17">
        <v>6</v>
      </c>
    </row>
    <row r="17" spans="1:2" x14ac:dyDescent="0.25">
      <c r="A17" s="11" t="s">
        <v>39</v>
      </c>
      <c r="B17" s="17">
        <v>43</v>
      </c>
    </row>
    <row r="18" spans="1:2" x14ac:dyDescent="0.25">
      <c r="A18" s="11" t="s">
        <v>40</v>
      </c>
      <c r="B18" s="17">
        <v>58</v>
      </c>
    </row>
    <row r="19" spans="1:2" x14ac:dyDescent="0.25">
      <c r="A19" s="11" t="s">
        <v>41</v>
      </c>
      <c r="B19" s="17">
        <v>36</v>
      </c>
    </row>
    <row r="20" spans="1:2" x14ac:dyDescent="0.25">
      <c r="A20" s="11" t="s">
        <v>42</v>
      </c>
      <c r="B20" s="17">
        <v>37</v>
      </c>
    </row>
    <row r="21" spans="1:2" x14ac:dyDescent="0.25">
      <c r="A21" s="11" t="s">
        <v>43</v>
      </c>
      <c r="B21" s="17">
        <v>56</v>
      </c>
    </row>
    <row r="22" spans="1:2" x14ac:dyDescent="0.25">
      <c r="A22" s="11" t="s">
        <v>44</v>
      </c>
      <c r="B22" s="17">
        <v>38</v>
      </c>
    </row>
    <row r="23" spans="1:2" x14ac:dyDescent="0.25">
      <c r="A23" s="11" t="s">
        <v>45</v>
      </c>
      <c r="B23" s="17">
        <v>37</v>
      </c>
    </row>
    <row r="24" spans="1:2" x14ac:dyDescent="0.25">
      <c r="A24" s="11" t="s">
        <v>46</v>
      </c>
      <c r="B24" s="17">
        <v>53</v>
      </c>
    </row>
    <row r="25" spans="1:2" x14ac:dyDescent="0.25">
      <c r="A25" s="11" t="s">
        <v>47</v>
      </c>
      <c r="B25" s="17">
        <v>22</v>
      </c>
    </row>
    <row r="26" spans="1:2" x14ac:dyDescent="0.25">
      <c r="A26" s="7" t="s">
        <v>48</v>
      </c>
      <c r="B26" s="17">
        <v>678</v>
      </c>
    </row>
    <row r="27" spans="1:2" x14ac:dyDescent="0.25">
      <c r="A27" s="11" t="s">
        <v>49</v>
      </c>
      <c r="B27" s="17">
        <v>32</v>
      </c>
    </row>
    <row r="28" spans="1:2" x14ac:dyDescent="0.25">
      <c r="A28" s="11" t="s">
        <v>50</v>
      </c>
      <c r="B28" s="17">
        <v>18</v>
      </c>
    </row>
    <row r="29" spans="1:2" x14ac:dyDescent="0.25">
      <c r="A29" s="11" t="s">
        <v>51</v>
      </c>
      <c r="B29" s="17">
        <v>68</v>
      </c>
    </row>
    <row r="30" spans="1:2" x14ac:dyDescent="0.25">
      <c r="A30" s="11" t="s">
        <v>53</v>
      </c>
      <c r="B30" s="17">
        <v>12</v>
      </c>
    </row>
    <row r="31" spans="1:2" x14ac:dyDescent="0.25">
      <c r="A31" s="11" t="s">
        <v>54</v>
      </c>
      <c r="B31" s="17">
        <v>15</v>
      </c>
    </row>
    <row r="32" spans="1:2" x14ac:dyDescent="0.25">
      <c r="A32" s="11" t="s">
        <v>55</v>
      </c>
      <c r="B32" s="17">
        <v>35</v>
      </c>
    </row>
    <row r="33" spans="1:2" x14ac:dyDescent="0.25">
      <c r="A33" s="11" t="s">
        <v>56</v>
      </c>
      <c r="B33" s="17">
        <v>37</v>
      </c>
    </row>
    <row r="34" spans="1:2" x14ac:dyDescent="0.25">
      <c r="A34" s="11" t="s">
        <v>57</v>
      </c>
      <c r="B34" s="17">
        <v>30</v>
      </c>
    </row>
    <row r="35" spans="1:2" x14ac:dyDescent="0.25">
      <c r="A35" s="11" t="s">
        <v>58</v>
      </c>
      <c r="B35" s="17">
        <v>20</v>
      </c>
    </row>
    <row r="36" spans="1:2" x14ac:dyDescent="0.25">
      <c r="A36" s="11" t="s">
        <v>59</v>
      </c>
      <c r="B36" s="17">
        <v>9</v>
      </c>
    </row>
    <row r="37" spans="1:2" x14ac:dyDescent="0.25">
      <c r="A37" s="11" t="s">
        <v>60</v>
      </c>
      <c r="B37" s="17">
        <v>15</v>
      </c>
    </row>
    <row r="38" spans="1:2" x14ac:dyDescent="0.25">
      <c r="A38" s="11" t="s">
        <v>61</v>
      </c>
      <c r="B38" s="17">
        <v>42</v>
      </c>
    </row>
    <row r="39" spans="1:2" x14ac:dyDescent="0.25">
      <c r="A39" s="11" t="s">
        <v>62</v>
      </c>
      <c r="B39" s="17">
        <v>67</v>
      </c>
    </row>
    <row r="40" spans="1:2" x14ac:dyDescent="0.25">
      <c r="A40" s="11" t="s">
        <v>63</v>
      </c>
      <c r="B40" s="17">
        <v>59</v>
      </c>
    </row>
    <row r="41" spans="1:2" x14ac:dyDescent="0.25">
      <c r="A41" s="11" t="s">
        <v>64</v>
      </c>
      <c r="B41" s="17">
        <v>29</v>
      </c>
    </row>
    <row r="42" spans="1:2" x14ac:dyDescent="0.25">
      <c r="A42" s="11" t="s">
        <v>65</v>
      </c>
      <c r="B42" s="17">
        <v>45</v>
      </c>
    </row>
    <row r="43" spans="1:2" x14ac:dyDescent="0.25">
      <c r="A43" s="11" t="s">
        <v>66</v>
      </c>
      <c r="B43" s="17">
        <v>12</v>
      </c>
    </row>
    <row r="44" spans="1:2" x14ac:dyDescent="0.25">
      <c r="A44" s="11" t="s">
        <v>67</v>
      </c>
      <c r="B44" s="17">
        <v>25</v>
      </c>
    </row>
    <row r="45" spans="1:2" x14ac:dyDescent="0.25">
      <c r="A45" s="11" t="s">
        <v>68</v>
      </c>
      <c r="B45" s="17">
        <v>42</v>
      </c>
    </row>
    <row r="46" spans="1:2" x14ac:dyDescent="0.25">
      <c r="A46" s="11" t="s">
        <v>69</v>
      </c>
      <c r="B46" s="17">
        <v>24</v>
      </c>
    </row>
    <row r="47" spans="1:2" x14ac:dyDescent="0.25">
      <c r="A47" s="11" t="s">
        <v>70</v>
      </c>
      <c r="B47" s="17">
        <v>42</v>
      </c>
    </row>
    <row r="48" spans="1:2" x14ac:dyDescent="0.25">
      <c r="A48" s="7" t="s">
        <v>71</v>
      </c>
      <c r="B48" s="17">
        <v>49</v>
      </c>
    </row>
    <row r="49" spans="1:2" x14ac:dyDescent="0.25">
      <c r="A49" s="11" t="s">
        <v>72</v>
      </c>
      <c r="B49" s="17">
        <v>49</v>
      </c>
    </row>
    <row r="50" spans="1:2" x14ac:dyDescent="0.25">
      <c r="A50" s="7" t="s">
        <v>17</v>
      </c>
      <c r="B50" s="17">
        <v>1614</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DataSet</vt:lpstr>
      <vt:lpstr>PivotTable</vt:lpstr>
      <vt:lpstr>TotalByDayBar</vt:lpstr>
      <vt:lpstr>HoursPerDay</vt:lpstr>
      <vt:lpstr>HourlyByDayBar</vt:lpstr>
      <vt:lpstr>Top5Bar</vt:lpstr>
      <vt:lpstr>TotalEarningsSum</vt:lpstr>
      <vt:lpstr>TotalMiles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Menninger</dc:creator>
  <cp:lastModifiedBy>Justin Menninger</cp:lastModifiedBy>
  <dcterms:created xsi:type="dcterms:W3CDTF">2023-08-31T08:07:27Z</dcterms:created>
  <dcterms:modified xsi:type="dcterms:W3CDTF">2023-10-02T16:22:13Z</dcterms:modified>
</cp:coreProperties>
</file>